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400" windowHeight="11025" tabRatio="899"/>
  </bookViews>
  <sheets>
    <sheet name="Titel" sheetId="22" r:id="rId1"/>
    <sheet name="Impressum" sheetId="21" r:id="rId2"/>
    <sheet name="Inhalt" sheetId="20" r:id="rId3"/>
    <sheet name="Vorbemerkungen" sheetId="23" r:id="rId4"/>
    <sheet name="T1" sheetId="1" r:id="rId5"/>
    <sheet name="T2" sheetId="2" r:id="rId6"/>
    <sheet name="T3" sheetId="10" r:id="rId7"/>
    <sheet name="T4" sheetId="7" r:id="rId8"/>
    <sheet name="T5" sheetId="8" r:id="rId9"/>
    <sheet name="T6" sheetId="9" r:id="rId10"/>
  </sheets>
  <definedNames>
    <definedName name="Database">#REF!</definedName>
    <definedName name="_xlnm.Print_Titles" localSheetId="4">'T1'!$5:$7</definedName>
    <definedName name="_xlnm.Print_Titles" localSheetId="5">'T2'!$5:$7</definedName>
    <definedName name="_xlnm.Print_Titles" localSheetId="7">'T4'!$5:$6</definedName>
    <definedName name="_xlnm.Print_Titles" localSheetId="8">'T5'!$6:$9</definedName>
    <definedName name="Print_Area" localSheetId="2">Inhalt!$A$1:$B$37</definedName>
    <definedName name="Print_Area" localSheetId="4">'T1'!$A$1:$G$152</definedName>
    <definedName name="Print_Area" localSheetId="5">'T2'!$A$1:$G$152</definedName>
    <definedName name="Print_Area" localSheetId="6">'T3'!$A$1:$D$44</definedName>
    <definedName name="Print_Area" localSheetId="7">'T4'!$A$1:$D$133</definedName>
    <definedName name="Print_Area" localSheetId="8">'T5'!$A$1:$G$125</definedName>
    <definedName name="Print_Area" localSheetId="9">'T6'!$A$1:$G$22</definedName>
    <definedName name="Print_Titles" localSheetId="4">'T1'!$5:$7</definedName>
    <definedName name="Print_Titles" localSheetId="5">'T2'!$5:$7</definedName>
    <definedName name="Print_Titles" localSheetId="7">'T4'!$5:$6</definedName>
    <definedName name="Print_Titles" localSheetId="8">'T5'!$6:$9</definedName>
    <definedName name="T7.1">#REF!</definedName>
    <definedName name="WordDatei">"I:\ABLAGEN\S2\S21\AB-21_bildung\Uebergreifendes\Berichte\LaB\2012\2012-LaB-Bericht.doc"</definedName>
  </definedNames>
  <calcPr calcId="145621"/>
</workbook>
</file>

<file path=xl/calcChain.xml><?xml version="1.0" encoding="utf-8"?>
<calcChain xmlns="http://schemas.openxmlformats.org/spreadsheetml/2006/main">
  <c r="C17" i="9" l="1"/>
  <c r="D17" i="9"/>
  <c r="E17" i="9"/>
  <c r="F17" i="9"/>
  <c r="G17" i="9"/>
  <c r="C18" i="9"/>
  <c r="D18" i="9"/>
  <c r="E18" i="9"/>
  <c r="F18" i="9"/>
  <c r="G18" i="9"/>
  <c r="C19" i="9"/>
  <c r="D19" i="9"/>
  <c r="E19" i="9"/>
  <c r="F19" i="9"/>
  <c r="G19" i="9"/>
  <c r="C20" i="9"/>
  <c r="D20" i="9"/>
  <c r="E20" i="9"/>
  <c r="F20" i="9"/>
  <c r="G20" i="9"/>
  <c r="C21" i="9"/>
  <c r="D21" i="9"/>
  <c r="E21" i="9"/>
  <c r="F21" i="9"/>
  <c r="G21" i="9"/>
  <c r="B18" i="9"/>
  <c r="B19" i="9"/>
  <c r="B20" i="9"/>
  <c r="B21" i="9"/>
  <c r="B17" i="9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G100" i="8"/>
  <c r="E100" i="8"/>
  <c r="C100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G77" i="8"/>
  <c r="E77" i="8"/>
  <c r="C77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51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27" i="8"/>
  <c r="G13" i="8"/>
  <c r="G14" i="8"/>
  <c r="G15" i="8"/>
  <c r="G16" i="8"/>
  <c r="G17" i="8"/>
  <c r="G18" i="8"/>
  <c r="G19" i="8"/>
  <c r="G20" i="8"/>
  <c r="G21" i="8"/>
  <c r="G22" i="8"/>
  <c r="G23" i="8"/>
  <c r="G12" i="8"/>
  <c r="E13" i="8"/>
  <c r="E14" i="8"/>
  <c r="E15" i="8"/>
  <c r="E16" i="8"/>
  <c r="E17" i="8"/>
  <c r="E18" i="8"/>
  <c r="E19" i="8"/>
  <c r="E20" i="8"/>
  <c r="E21" i="8"/>
  <c r="E22" i="8"/>
  <c r="E23" i="8"/>
  <c r="E12" i="8"/>
  <c r="C13" i="8"/>
  <c r="C14" i="8"/>
  <c r="C15" i="8"/>
  <c r="C16" i="8"/>
  <c r="C17" i="8"/>
  <c r="C18" i="8"/>
  <c r="C19" i="8"/>
  <c r="C20" i="8"/>
  <c r="C21" i="8"/>
  <c r="C22" i="8"/>
  <c r="C23" i="8"/>
  <c r="C12" i="8"/>
  <c r="G150" i="2"/>
  <c r="F150" i="2"/>
  <c r="E150" i="2"/>
  <c r="G126" i="2"/>
  <c r="F126" i="2"/>
  <c r="E126" i="2"/>
  <c r="G102" i="2"/>
  <c r="F102" i="2"/>
  <c r="E102" i="2"/>
  <c r="G78" i="2"/>
  <c r="F78" i="2"/>
  <c r="E78" i="2"/>
  <c r="F54" i="2"/>
  <c r="G54" i="2"/>
  <c r="E54" i="2"/>
  <c r="G150" i="1"/>
  <c r="F150" i="1"/>
  <c r="E150" i="1"/>
  <c r="G126" i="1"/>
  <c r="F126" i="1"/>
  <c r="E126" i="1"/>
  <c r="G102" i="1"/>
  <c r="F102" i="1"/>
  <c r="E102" i="1"/>
  <c r="G78" i="1"/>
  <c r="F78" i="1"/>
  <c r="E78" i="1"/>
  <c r="F54" i="1"/>
  <c r="G54" i="1"/>
  <c r="E54" i="1"/>
</calcChain>
</file>

<file path=xl/sharedStrings.xml><?xml version="1.0" encoding="utf-8"?>
<sst xmlns="http://schemas.openxmlformats.org/spreadsheetml/2006/main" count="281" uniqueCount="127">
  <si>
    <t>insgesamt</t>
  </si>
  <si>
    <t>männlich</t>
  </si>
  <si>
    <t>weiblich</t>
  </si>
  <si>
    <t>Jahr</t>
  </si>
  <si>
    <t>Insgesamt</t>
  </si>
  <si>
    <t>Lehramt an Grundschulen</t>
  </si>
  <si>
    <t>Männlich</t>
  </si>
  <si>
    <t>Weiblich</t>
  </si>
  <si>
    <t>Inhalt</t>
  </si>
  <si>
    <t>1.</t>
  </si>
  <si>
    <t>2.</t>
  </si>
  <si>
    <t>Art des Lehramtes</t>
  </si>
  <si>
    <t>Zusammen</t>
  </si>
  <si>
    <t>Fach bzw. Fachrichtung</t>
  </si>
  <si>
    <t>Anzahl</t>
  </si>
  <si>
    <t>Von männlichen</t>
  </si>
  <si>
    <t>Von weiblichen</t>
  </si>
  <si>
    <t>%</t>
  </si>
  <si>
    <t>Stundenweise beschäftigte
Lehrpersonen</t>
  </si>
  <si>
    <t>unter 25</t>
  </si>
  <si>
    <t>Grundschuldidaktik</t>
  </si>
  <si>
    <t>Deutsch</t>
  </si>
  <si>
    <t>Mathematik</t>
  </si>
  <si>
    <t>Musik</t>
  </si>
  <si>
    <t>Sport</t>
  </si>
  <si>
    <t>Werken</t>
  </si>
  <si>
    <t xml:space="preserve">Biologie </t>
  </si>
  <si>
    <t>Chemie</t>
  </si>
  <si>
    <t xml:space="preserve">Deutsch </t>
  </si>
  <si>
    <t>Englisch</t>
  </si>
  <si>
    <t xml:space="preserve">Geschichte </t>
  </si>
  <si>
    <t>Informatik</t>
  </si>
  <si>
    <t>Physik</t>
  </si>
  <si>
    <t>Französisch</t>
  </si>
  <si>
    <t>Russisch</t>
  </si>
  <si>
    <t>Biologie</t>
  </si>
  <si>
    <t>Geschichte</t>
  </si>
  <si>
    <t>Latein</t>
  </si>
  <si>
    <t>Spanisch</t>
  </si>
  <si>
    <t xml:space="preserve">Geistigbehindertenpädagogik </t>
  </si>
  <si>
    <t>Tabellen</t>
  </si>
  <si>
    <t>Alter in Jahren</t>
  </si>
  <si>
    <t>Sozialpädagogik</t>
  </si>
  <si>
    <t>Ausbildungsabschnitt</t>
  </si>
  <si>
    <t>Sachunterricht</t>
  </si>
  <si>
    <t>Kunst</t>
  </si>
  <si>
    <t>Voll- bzw. teilzeitbeschäftigte Lehrpersonen</t>
  </si>
  <si>
    <t>Ethik</t>
  </si>
  <si>
    <t>Körperbehindertenpädagogik</t>
  </si>
  <si>
    <t>Anteil in Prozent</t>
  </si>
  <si>
    <t xml:space="preserve">Religion, Evang. </t>
  </si>
  <si>
    <t xml:space="preserve">Religion, Kath. </t>
  </si>
  <si>
    <t>Metall- und Maschinentechnik</t>
  </si>
  <si>
    <t xml:space="preserve">Insgesamt
</t>
  </si>
  <si>
    <t xml:space="preserve">Lehramt an Grundschulen
</t>
  </si>
  <si>
    <t xml:space="preserve">Prozent
</t>
  </si>
  <si>
    <t>Sorbisch</t>
  </si>
  <si>
    <t>Vorbemerkungen</t>
  </si>
  <si>
    <t>3.</t>
  </si>
  <si>
    <t>4.</t>
  </si>
  <si>
    <t>5.</t>
  </si>
  <si>
    <t>6.</t>
  </si>
  <si>
    <t>Wirtschaftspädagogik</t>
  </si>
  <si>
    <t>40 und mehr</t>
  </si>
  <si>
    <t>Deutsch als Zweitsprache</t>
  </si>
  <si>
    <t xml:space="preserve">Lernbehindertenpädagogik </t>
  </si>
  <si>
    <t xml:space="preserve">Sprachbehindertenpädagogik </t>
  </si>
  <si>
    <t xml:space="preserve">Verhaltensgestörtenpädagogik </t>
  </si>
  <si>
    <t>2018</t>
  </si>
  <si>
    <t xml:space="preserve">Geographie </t>
  </si>
  <si>
    <t>Geographie</t>
  </si>
  <si>
    <t>Farbtechnik, Raumgestaltung und
  Oberflächentechnik</t>
  </si>
  <si>
    <t>Lehramt Sonderpädagogik</t>
  </si>
  <si>
    <t xml:space="preserve">Lehramt Sonderpädagogik
</t>
  </si>
  <si>
    <t>Lehrerausbildung im Freistaat Sachsen</t>
  </si>
  <si>
    <t>Titel</t>
  </si>
  <si>
    <t>Impressum</t>
  </si>
  <si>
    <t>2019</t>
  </si>
  <si>
    <t xml:space="preserve">Lehramt an Oberschulen
</t>
  </si>
  <si>
    <t>Lehramt an Oberschulen</t>
  </si>
  <si>
    <t>Lehramt an Gymnasien</t>
  </si>
  <si>
    <t>Lehramt an berufsbildenden Schulen</t>
  </si>
  <si>
    <t xml:space="preserve">Lehramt an Gymnasien
</t>
  </si>
  <si>
    <t xml:space="preserve">Lehramt an berufsbildenden Schulen
</t>
  </si>
  <si>
    <t>Tschechisch</t>
  </si>
  <si>
    <t>Wirtschaft-Technik-Haushalt/Soziales</t>
  </si>
  <si>
    <t>Griechisch</t>
  </si>
  <si>
    <t>Italienisch</t>
  </si>
  <si>
    <t>Gemeinschaftskunde/Rechtserziehung</t>
  </si>
  <si>
    <t>Gesundheit und Pflege</t>
  </si>
  <si>
    <t>Holztechnik</t>
  </si>
  <si>
    <t>Labor- und Prozesstechnik</t>
  </si>
  <si>
    <t>6. Lehrpersonen nach Art des Lehramtes und Beschäftigungsumfang</t>
  </si>
  <si>
    <t>Teilnehmer/-innen mit Erster Staatsprüfung nach Art des Lehramtes</t>
  </si>
  <si>
    <t>2. Absolventen/Absolventinnen mit bestandener Staatsprüfung nach Art des Lehramtes</t>
  </si>
  <si>
    <t>Absolventen/Absolventinnen mit bestandener Staatsprüfung nach Art des Lehramtes</t>
  </si>
  <si>
    <t>3. Teilnehmer/-innen mit Erster Staatsprüfung nach Ausbildungsabschnitten und Art des Lehramtes</t>
  </si>
  <si>
    <t xml:space="preserve">4. Teilnehmer/-innen mit Erster Staatsprüfung nach Alter und Art des Lehramtes </t>
  </si>
  <si>
    <t>1. Teilnehmer/-innen mit Erster Staatsprüfung nach Art des Lehramtes</t>
  </si>
  <si>
    <t>Teilnehmer/-innen mit Erster Staatsprüfung nach Ausbildungsabschnitten und Art des Lehramtes</t>
  </si>
  <si>
    <t xml:space="preserve">Teilnehmer/-innen mit Erster Staatsprüfung nach Alter und Art des Lehramtes </t>
  </si>
  <si>
    <t>Absolventen/Absolventinnen mit bestandener Staatsprüfung nach fächerspezifischen Lehrbefähigungen (Fallzahlen) und Art des Lehramtes</t>
  </si>
  <si>
    <t>Lehrpersonen nach Art des Lehramtes und Beschäftigungsumfang</t>
  </si>
  <si>
    <t>Teilnehmern/Teilnehmerinnen</t>
  </si>
  <si>
    <t>Die in den Vorbemerkungen enthaltenen Erläuterungen zur fachlichen Erhebung</t>
  </si>
  <si>
    <t>incl. Definitionen sind in den bundeseinheitlichen Qualitätsberichten hinterlegt.</t>
  </si>
  <si>
    <t>Über folgenden Link gelangen Sie zum Qualitätsbericht:</t>
  </si>
  <si>
    <t>Statistik der allgemeinbildenden und beruflichen Schulen</t>
  </si>
  <si>
    <t>URL.:</t>
  </si>
  <si>
    <t>https://www.destatis.de/DE/Methoden/Qualitaet/Qualitaetsberichte/Bildung/allgembildende-berufliche-schulen.pdf?__blob=publicationFile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</si>
  <si>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</si>
  <si>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</si>
  <si>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Statistischer Bericht B III 2 - j/20</t>
  </si>
  <si>
    <t>2020</t>
  </si>
  <si>
    <t>2000 bis 2020</t>
  </si>
  <si>
    <t>Gemeinschaftskunde/ Rechtserziehung</t>
  </si>
  <si>
    <t>Gemeinschaftskunde/Rechtserziehung/
  Wirtschaft</t>
  </si>
  <si>
    <t>Sehen</t>
  </si>
  <si>
    <t>Agrarwirtschaft</t>
  </si>
  <si>
    <t>Elektrotechnik</t>
  </si>
  <si>
    <t>Religion, Evangelisch</t>
  </si>
  <si>
    <t>Textiltechnik und Bekleidung</t>
  </si>
  <si>
    <t xml:space="preserve">Lebensmittel-, Ernährungs- und Haus-
  wirtschaftswissenschaft </t>
  </si>
  <si>
    <t>Vorbemerkungen (Verweis auf Qualitätsbericht)</t>
  </si>
  <si>
    <t>Stand: 11.05.2021</t>
  </si>
  <si>
    <t>(Fallzahlen) und Art des Lehramtes</t>
  </si>
  <si>
    <t xml:space="preserve">5. Absolventen/Absolventinnen mit bestandener Staatsprüfung nach fächerspezifischen Lehrbefähigungen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</si>
</sst>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\ \ \ \ \ ;0;\-\ \ \ \ \ \ \ "/>
    <numFmt numFmtId="165" formatCode="??0;\-??0;??\ \-"/>
    <numFmt numFmtId="166" formatCode="??0.0;\-??0.0;????\-"/>
    <numFmt numFmtId="167" formatCode="\ ???0"/>
    <numFmt numFmtId="168" formatCode="?0.0;\-?0.0;???\-"/>
    <numFmt numFmtId="169" formatCode="?0;\-?0;?\ \-"/>
    <numFmt numFmtId="170" formatCode="?0.0;\-?0.0"/>
    <numFmt numFmtId="171" formatCode="?\ ??0;\-?\ ??0;?\ ??\ \-"/>
    <numFmt numFmtId="172" formatCode="??0.0\ \ \ \ ;\-??0.0\ \ \ \ ;????\-\ \ \ \ ;@\ \ \ \ "/>
    <numFmt numFmtId="173" formatCode="\ ???0\ \ \ \ ;@\ \ \ \ "/>
    <numFmt numFmtId="174" formatCode="??0\ \ \ \ ;\-??0\ \ \ \ ;??\ \-\ \ \ \ ;@\ \ \ \ "/>
    <numFmt numFmtId="175" formatCode="?0\ \ \ \ ;\-?0\ \ \ \ ;?\ \-\ \ \ \ ;@\ \ \ \ "/>
    <numFmt numFmtId="176" formatCode="??0.0\ \ \ \ \ ;\-??0.0\ \ \ \ \ ;????\-\ \ \ \ \ ;@\ \ \ \ \ "/>
    <numFmt numFmtId="177" formatCode="\ ???0\ \ \ \ \ ;@\ \ \ \ \ "/>
  </numFmts>
  <fonts count="36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  <scheme val="minor"/>
    </font>
    <font>
      <b/>
      <sz val="8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39"/>
        <bgColor indexed="64"/>
      </patternFill>
    </fill>
    <fill>
      <patternFill patternType="solid">
        <fgColor indexed="36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467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2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1" applyNumberFormat="0" applyAlignment="0" applyProtection="0"/>
    <xf numFmtId="0" fontId="8" fillId="20" borderId="2" applyNumberFormat="0" applyAlignment="0" applyProtection="0"/>
    <xf numFmtId="0" fontId="9" fillId="8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21" borderId="0" applyNumberFormat="0" applyBorder="0" applyAlignment="0" applyProtection="0"/>
    <xf numFmtId="0" fontId="3" fillId="22" borderId="4" applyNumberFormat="0" applyFont="0" applyAlignment="0" applyProtection="0"/>
    <xf numFmtId="9" fontId="3" fillId="0" borderId="0" applyFont="0" applyFill="0" applyBorder="0" applyAlignment="0" applyProtection="0"/>
    <xf numFmtId="0" fontId="14" fillId="4" borderId="0" applyNumberFormat="0" applyBorder="0" applyAlignment="0" applyProtection="0"/>
    <xf numFmtId="0" fontId="22" fillId="0" borderId="0"/>
    <xf numFmtId="0" fontId="23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3" borderId="9" applyNumberFormat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30" fillId="0" borderId="0" applyNumberFormat="0" applyFill="0" applyBorder="0" applyAlignment="0" applyProtection="0">
      <alignment vertical="top"/>
      <protection locked="0"/>
    </xf>
    <xf numFmtId="44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4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9" fontId="4" fillId="0" borderId="10" xfId="33" applyFont="1" applyBorder="1" applyAlignment="1">
      <alignment horizontal="center" vertical="center"/>
    </xf>
    <xf numFmtId="0" fontId="24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9" fontId="4" fillId="0" borderId="0" xfId="0" quotePrefix="1" applyNumberFormat="1" applyFont="1" applyAlignment="1">
      <alignment horizontal="left" vertical="top"/>
    </xf>
    <xf numFmtId="0" fontId="4" fillId="0" borderId="0" xfId="0" applyFont="1" applyAlignment="1">
      <alignment vertical="top" wrapText="1"/>
    </xf>
    <xf numFmtId="49" fontId="24" fillId="0" borderId="16" xfId="0" applyNumberFormat="1" applyFont="1" applyBorder="1" applyAlignment="1">
      <alignment horizontal="left" vertical="center" wrapText="1"/>
    </xf>
    <xf numFmtId="49" fontId="24" fillId="0" borderId="0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/>
    </xf>
    <xf numFmtId="0" fontId="24" fillId="0" borderId="12" xfId="0" applyNumberFormat="1" applyFont="1" applyBorder="1" applyAlignment="1">
      <alignment horizontal="center"/>
    </xf>
    <xf numFmtId="171" fontId="24" fillId="0" borderId="0" xfId="0" applyNumberFormat="1" applyFont="1" applyAlignment="1">
      <alignment horizontal="center"/>
    </xf>
    <xf numFmtId="165" fontId="24" fillId="0" borderId="0" xfId="0" applyNumberFormat="1" applyFont="1" applyAlignment="1">
      <alignment horizontal="center"/>
    </xf>
    <xf numFmtId="167" fontId="25" fillId="0" borderId="0" xfId="0" applyNumberFormat="1" applyFont="1" applyAlignment="1">
      <alignment horizontal="center"/>
    </xf>
    <xf numFmtId="0" fontId="24" fillId="0" borderId="0" xfId="0" applyFont="1"/>
    <xf numFmtId="171" fontId="4" fillId="0" borderId="0" xfId="0" applyNumberFormat="1" applyFont="1"/>
    <xf numFmtId="0" fontId="24" fillId="0" borderId="0" xfId="0" applyNumberFormat="1" applyFont="1" applyBorder="1" applyAlignment="1">
      <alignment horizontal="center"/>
    </xf>
    <xf numFmtId="171" fontId="24" fillId="0" borderId="17" xfId="0" applyNumberFormat="1" applyFont="1" applyBorder="1" applyAlignment="1">
      <alignment horizontal="center"/>
    </xf>
    <xf numFmtId="0" fontId="4" fillId="0" borderId="12" xfId="0" applyNumberFormat="1" applyFont="1" applyBorder="1" applyAlignment="1">
      <alignment horizontal="center"/>
    </xf>
    <xf numFmtId="17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26" fillId="0" borderId="0" xfId="0" applyNumberFormat="1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171" fontId="4" fillId="0" borderId="0" xfId="0" applyNumberFormat="1" applyFont="1" applyFill="1" applyAlignment="1">
      <alignment horizontal="center"/>
    </xf>
    <xf numFmtId="0" fontId="4" fillId="0" borderId="0" xfId="0" applyNumberFormat="1" applyFont="1"/>
    <xf numFmtId="170" fontId="26" fillId="0" borderId="0" xfId="0" applyNumberFormat="1" applyFont="1" applyAlignment="1">
      <alignment horizontal="center"/>
    </xf>
    <xf numFmtId="49" fontId="4" fillId="0" borderId="0" xfId="0" applyNumberFormat="1" applyFont="1"/>
    <xf numFmtId="0" fontId="24" fillId="0" borderId="0" xfId="0" applyFont="1" applyAlignment="1">
      <alignment horizontal="left" vertical="center"/>
    </xf>
    <xf numFmtId="171" fontId="24" fillId="0" borderId="0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24" fillId="0" borderId="0" xfId="0" applyNumberFormat="1" applyFont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165" fontId="24" fillId="0" borderId="0" xfId="0" applyNumberFormat="1" applyFont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171" fontId="24" fillId="0" borderId="0" xfId="0" applyNumberFormat="1" applyFont="1"/>
    <xf numFmtId="0" fontId="4" fillId="0" borderId="0" xfId="0" applyFont="1" applyBorder="1" applyAlignment="1">
      <alignment horizontal="center" vertical="center" wrapText="1"/>
    </xf>
    <xf numFmtId="171" fontId="24" fillId="0" borderId="0" xfId="0" applyNumberFormat="1" applyFont="1" applyBorder="1" applyAlignment="1">
      <alignment horizontal="center" vertical="center"/>
    </xf>
    <xf numFmtId="171" fontId="2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0" fontId="24" fillId="0" borderId="0" xfId="0" applyFont="1" applyAlignment="1">
      <alignment horizontal="left" vertical="top" wrapText="1"/>
    </xf>
    <xf numFmtId="166" fontId="24" fillId="0" borderId="0" xfId="0" applyNumberFormat="1" applyFont="1" applyBorder="1" applyAlignment="1">
      <alignment horizontal="center" vertical="center"/>
    </xf>
    <xf numFmtId="168" fontId="24" fillId="0" borderId="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wrapText="1"/>
    </xf>
    <xf numFmtId="169" fontId="4" fillId="0" borderId="0" xfId="0" applyNumberFormat="1" applyFont="1" applyAlignment="1">
      <alignment horizontal="center"/>
    </xf>
    <xf numFmtId="0" fontId="4" fillId="0" borderId="12" xfId="0" applyFont="1" applyBorder="1"/>
    <xf numFmtId="169" fontId="2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166" fontId="26" fillId="24" borderId="0" xfId="0" applyNumberFormat="1" applyFont="1" applyFill="1" applyAlignment="1">
      <alignment horizontal="center"/>
    </xf>
    <xf numFmtId="166" fontId="26" fillId="25" borderId="0" xfId="0" applyNumberFormat="1" applyFont="1" applyFill="1" applyAlignment="1">
      <alignment horizontal="center"/>
    </xf>
    <xf numFmtId="0" fontId="27" fillId="0" borderId="12" xfId="0" applyFont="1" applyBorder="1" applyAlignment="1">
      <alignment wrapText="1"/>
    </xf>
    <xf numFmtId="0" fontId="4" fillId="0" borderId="0" xfId="0" applyFont="1" applyFill="1" applyAlignment="1">
      <alignment vertical="center"/>
    </xf>
    <xf numFmtId="169" fontId="4" fillId="0" borderId="0" xfId="0" applyNumberFormat="1" applyFont="1" applyFill="1" applyAlignment="1">
      <alignment horizontal="center"/>
    </xf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/>
    <xf numFmtId="0" fontId="24" fillId="0" borderId="12" xfId="0" applyFont="1" applyBorder="1"/>
    <xf numFmtId="0" fontId="4" fillId="0" borderId="12" xfId="0" applyFont="1" applyBorder="1" applyAlignment="1"/>
    <xf numFmtId="172" fontId="26" fillId="0" borderId="0" xfId="0" applyNumberFormat="1" applyFont="1" applyAlignment="1">
      <alignment horizontal="right"/>
    </xf>
    <xf numFmtId="0" fontId="4" fillId="0" borderId="0" xfId="0" applyFont="1" applyAlignment="1">
      <alignment vertical="top"/>
    </xf>
    <xf numFmtId="173" fontId="25" fillId="0" borderId="0" xfId="0" applyNumberFormat="1" applyFont="1" applyAlignment="1">
      <alignment horizontal="right"/>
    </xf>
    <xf numFmtId="49" fontId="29" fillId="0" borderId="0" xfId="45" quotePrefix="1" applyNumberFormat="1" applyFont="1" applyAlignment="1">
      <alignment horizontal="left" vertical="top"/>
    </xf>
    <xf numFmtId="0" fontId="29" fillId="0" borderId="0" xfId="45" applyFont="1" applyAlignment="1">
      <alignment vertical="top" wrapText="1"/>
    </xf>
    <xf numFmtId="0" fontId="24" fillId="0" borderId="0" xfId="0" applyFont="1" applyAlignment="1">
      <alignment horizontal="left"/>
    </xf>
    <xf numFmtId="0" fontId="29" fillId="0" borderId="0" xfId="45" applyFont="1"/>
    <xf numFmtId="49" fontId="29" fillId="0" borderId="0" xfId="45" applyNumberFormat="1" applyFont="1"/>
    <xf numFmtId="49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71" fontId="24" fillId="0" borderId="0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1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29" fillId="0" borderId="0" xfId="45" applyFont="1" applyAlignment="1">
      <alignment horizontal="left"/>
    </xf>
    <xf numFmtId="0" fontId="4" fillId="0" borderId="27" xfId="0" applyFont="1" applyBorder="1" applyAlignment="1">
      <alignment horizontal="center" vertical="center"/>
    </xf>
    <xf numFmtId="171" fontId="24" fillId="0" borderId="0" xfId="0" applyNumberFormat="1" applyFont="1" applyBorder="1" applyAlignment="1">
      <alignment horizontal="center" wrapText="1"/>
    </xf>
    <xf numFmtId="165" fontId="24" fillId="0" borderId="0" xfId="0" applyNumberFormat="1" applyFont="1" applyBorder="1" applyAlignment="1">
      <alignment horizontal="center"/>
    </xf>
    <xf numFmtId="0" fontId="27" fillId="0" borderId="0" xfId="0" applyFont="1" applyBorder="1" applyAlignment="1">
      <alignment wrapText="1"/>
    </xf>
    <xf numFmtId="0" fontId="4" fillId="0" borderId="0" xfId="0" applyFont="1" applyBorder="1"/>
    <xf numFmtId="9" fontId="4" fillId="0" borderId="0" xfId="33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171" fontId="24" fillId="0" borderId="0" xfId="0" applyNumberFormat="1" applyFont="1" applyBorder="1" applyAlignment="1">
      <alignment horizontal="center" vertical="center"/>
    </xf>
    <xf numFmtId="171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49" fontId="4" fillId="0" borderId="16" xfId="0" applyNumberFormat="1" applyFont="1" applyBorder="1"/>
    <xf numFmtId="165" fontId="4" fillId="0" borderId="0" xfId="0" applyNumberFormat="1" applyFont="1" applyBorder="1" applyAlignment="1">
      <alignment horizontal="center"/>
    </xf>
    <xf numFmtId="166" fontId="26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Border="1"/>
    <xf numFmtId="169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174" fontId="4" fillId="0" borderId="0" xfId="0" applyNumberFormat="1" applyFont="1" applyAlignment="1">
      <alignment horizontal="right"/>
    </xf>
    <xf numFmtId="174" fontId="24" fillId="0" borderId="0" xfId="0" applyNumberFormat="1" applyFont="1" applyAlignment="1">
      <alignment horizontal="right"/>
    </xf>
    <xf numFmtId="175" fontId="4" fillId="0" borderId="0" xfId="0" applyNumberFormat="1" applyFont="1" applyFill="1" applyAlignment="1">
      <alignment horizontal="right"/>
    </xf>
    <xf numFmtId="175" fontId="24" fillId="0" borderId="0" xfId="0" applyNumberFormat="1" applyFont="1" applyAlignment="1">
      <alignment horizontal="right"/>
    </xf>
    <xf numFmtId="174" fontId="4" fillId="0" borderId="0" xfId="0" applyNumberFormat="1" applyFont="1" applyFill="1" applyAlignment="1">
      <alignment horizontal="right"/>
    </xf>
    <xf numFmtId="0" fontId="4" fillId="0" borderId="0" xfId="0" applyFont="1" applyAlignment="1">
      <alignment wrapText="1"/>
    </xf>
    <xf numFmtId="0" fontId="29" fillId="0" borderId="0" xfId="45" quotePrefix="1" applyFont="1" applyAlignment="1">
      <alignment wrapText="1"/>
    </xf>
    <xf numFmtId="0" fontId="29" fillId="0" borderId="0" xfId="45" applyFont="1" applyAlignment="1"/>
    <xf numFmtId="0" fontId="27" fillId="0" borderId="0" xfId="0" applyFont="1"/>
    <xf numFmtId="0" fontId="35" fillId="0" borderId="0" xfId="0" applyFont="1"/>
    <xf numFmtId="176" fontId="26" fillId="0" borderId="0" xfId="0" applyNumberFormat="1" applyFont="1" applyAlignment="1">
      <alignment horizontal="right"/>
    </xf>
    <xf numFmtId="177" fontId="26" fillId="0" borderId="0" xfId="0" applyNumberFormat="1" applyFont="1" applyAlignment="1">
      <alignment horizontal="right"/>
    </xf>
    <xf numFmtId="0" fontId="4" fillId="0" borderId="0" xfId="0" applyFont="1" applyAlignment="1">
      <alignment vertical="center" wrapText="1"/>
    </xf>
    <xf numFmtId="49" fontId="24" fillId="0" borderId="0" xfId="0" applyNumberFormat="1" applyFont="1" applyBorder="1" applyAlignment="1">
      <alignment horizontal="left" vertical="top" wrapText="1"/>
    </xf>
    <xf numFmtId="49" fontId="4" fillId="0" borderId="28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24" fillId="0" borderId="0" xfId="0" applyFont="1" applyAlignment="1">
      <alignment horizontal="left" vertical="top"/>
    </xf>
    <xf numFmtId="165" fontId="24" fillId="0" borderId="0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/>
    </xf>
    <xf numFmtId="171" fontId="24" fillId="0" borderId="0" xfId="0" applyNumberFormat="1" applyFont="1" applyBorder="1" applyAlignment="1">
      <alignment horizontal="center"/>
    </xf>
    <xf numFmtId="165" fontId="24" fillId="0" borderId="0" xfId="0" applyNumberFormat="1" applyFont="1" applyBorder="1" applyAlignment="1">
      <alignment horizontal="center"/>
    </xf>
    <xf numFmtId="171" fontId="24" fillId="0" borderId="0" xfId="0" applyNumberFormat="1" applyFont="1" applyFill="1" applyBorder="1" applyAlignment="1">
      <alignment horizontal="center"/>
    </xf>
    <xf numFmtId="165" fontId="24" fillId="0" borderId="0" xfId="0" applyNumberFormat="1" applyFont="1" applyFill="1" applyBorder="1" applyAlignment="1">
      <alignment horizontal="center"/>
    </xf>
    <xf numFmtId="171" fontId="24" fillId="0" borderId="0" xfId="0" applyNumberFormat="1" applyFont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71" fontId="24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24" fillId="0" borderId="0" xfId="0" applyFont="1" applyAlignment="1">
      <alignment horizontal="left" vertical="top" wrapText="1"/>
    </xf>
    <xf numFmtId="0" fontId="4" fillId="0" borderId="2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9" fontId="24" fillId="0" borderId="0" xfId="0" applyNumberFormat="1" applyFont="1" applyAlignment="1">
      <alignment horizontal="center" vertical="center"/>
    </xf>
    <xf numFmtId="166" fontId="24" fillId="0" borderId="0" xfId="0" applyNumberFormat="1" applyFont="1" applyBorder="1" applyAlignment="1">
      <alignment horizontal="center" vertical="center"/>
    </xf>
    <xf numFmtId="168" fontId="24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146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48"/>
    <cellStyle name="Gut" xfId="30" builtinId="26" customBuiltin="1"/>
    <cellStyle name="Hyperlink" xfId="45" builtinId="8"/>
    <cellStyle name="Hyperlink 2" xfId="47"/>
    <cellStyle name="Komma 2" xfId="49"/>
    <cellStyle name="Neutral" xfId="31" builtinId="28" customBuiltin="1"/>
    <cellStyle name="Notiz" xfId="32" builtinId="10" customBuiltin="1"/>
    <cellStyle name="Prozent" xfId="33" builtinId="5"/>
    <cellStyle name="Schlecht" xfId="34" builtinId="27" customBuiltin="1"/>
    <cellStyle name="Standard" xfId="0" builtinId="0"/>
    <cellStyle name="Standard 10" xfId="50"/>
    <cellStyle name="Standard 10 2" xfId="51"/>
    <cellStyle name="Standard 10 2 2" xfId="52"/>
    <cellStyle name="Standard 10 2 2 2" xfId="53"/>
    <cellStyle name="Standard 10 2 2 2 2" xfId="54"/>
    <cellStyle name="Standard 10 2 2 2 3" xfId="55"/>
    <cellStyle name="Standard 10 2 2 3" xfId="56"/>
    <cellStyle name="Standard 10 2 2 3 2" xfId="57"/>
    <cellStyle name="Standard 10 2 2 3 3" xfId="58"/>
    <cellStyle name="Standard 10 2 2 4" xfId="59"/>
    <cellStyle name="Standard 10 2 2 5" xfId="60"/>
    <cellStyle name="Standard 10 2 3" xfId="61"/>
    <cellStyle name="Standard 10 2 3 2" xfId="62"/>
    <cellStyle name="Standard 10 2 3 2 2" xfId="63"/>
    <cellStyle name="Standard 10 2 3 2 3" xfId="64"/>
    <cellStyle name="Standard 10 2 3 3" xfId="65"/>
    <cellStyle name="Standard 10 2 3 3 2" xfId="66"/>
    <cellStyle name="Standard 10 2 3 3 3" xfId="67"/>
    <cellStyle name="Standard 10 2 3 4" xfId="68"/>
    <cellStyle name="Standard 10 2 3 5" xfId="69"/>
    <cellStyle name="Standard 10 2 4" xfId="70"/>
    <cellStyle name="Standard 10 2 4 2" xfId="71"/>
    <cellStyle name="Standard 10 2 4 3" xfId="72"/>
    <cellStyle name="Standard 10 2 5" xfId="73"/>
    <cellStyle name="Standard 10 2 5 2" xfId="74"/>
    <cellStyle name="Standard 10 2 5 3" xfId="75"/>
    <cellStyle name="Standard 10 2 6" xfId="76"/>
    <cellStyle name="Standard 10 2 7" xfId="77"/>
    <cellStyle name="Standard 10 3" xfId="78"/>
    <cellStyle name="Standard 10 3 2" xfId="79"/>
    <cellStyle name="Standard 10 3 2 2" xfId="80"/>
    <cellStyle name="Standard 10 3 2 2 2" xfId="81"/>
    <cellStyle name="Standard 10 3 2 2 3" xfId="82"/>
    <cellStyle name="Standard 10 3 2 3" xfId="83"/>
    <cellStyle name="Standard 10 3 2 3 2" xfId="84"/>
    <cellStyle name="Standard 10 3 2 3 3" xfId="85"/>
    <cellStyle name="Standard 10 3 2 4" xfId="86"/>
    <cellStyle name="Standard 10 3 2 5" xfId="87"/>
    <cellStyle name="Standard 10 3 3" xfId="88"/>
    <cellStyle name="Standard 10 3 3 2" xfId="89"/>
    <cellStyle name="Standard 10 3 3 3" xfId="90"/>
    <cellStyle name="Standard 10 3 4" xfId="91"/>
    <cellStyle name="Standard 10 3 4 2" xfId="92"/>
    <cellStyle name="Standard 10 3 4 3" xfId="93"/>
    <cellStyle name="Standard 10 3 5" xfId="94"/>
    <cellStyle name="Standard 10 3 6" xfId="95"/>
    <cellStyle name="Standard 10 4" xfId="96"/>
    <cellStyle name="Standard 10 4 2" xfId="97"/>
    <cellStyle name="Standard 10 4 2 2" xfId="98"/>
    <cellStyle name="Standard 10 4 2 3" xfId="99"/>
    <cellStyle name="Standard 10 4 3" xfId="100"/>
    <cellStyle name="Standard 10 4 3 2" xfId="101"/>
    <cellStyle name="Standard 10 4 3 3" xfId="102"/>
    <cellStyle name="Standard 10 4 4" xfId="103"/>
    <cellStyle name="Standard 10 4 5" xfId="104"/>
    <cellStyle name="Standard 10 5" xfId="105"/>
    <cellStyle name="Standard 10 5 2" xfId="106"/>
    <cellStyle name="Standard 10 5 2 2" xfId="107"/>
    <cellStyle name="Standard 10 5 2 3" xfId="108"/>
    <cellStyle name="Standard 10 5 3" xfId="109"/>
    <cellStyle name="Standard 10 5 3 2" xfId="110"/>
    <cellStyle name="Standard 10 5 3 3" xfId="111"/>
    <cellStyle name="Standard 10 5 4" xfId="112"/>
    <cellStyle name="Standard 10 5 5" xfId="113"/>
    <cellStyle name="Standard 10 6" xfId="114"/>
    <cellStyle name="Standard 10 6 2" xfId="115"/>
    <cellStyle name="Standard 10 6 3" xfId="116"/>
    <cellStyle name="Standard 10 7" xfId="117"/>
    <cellStyle name="Standard 10 7 2" xfId="118"/>
    <cellStyle name="Standard 10 7 3" xfId="119"/>
    <cellStyle name="Standard 10 8" xfId="120"/>
    <cellStyle name="Standard 10 9" xfId="121"/>
    <cellStyle name="Standard 11" xfId="122"/>
    <cellStyle name="Standard 11 2" xfId="123"/>
    <cellStyle name="Standard 11 2 2" xfId="124"/>
    <cellStyle name="Standard 11 2 2 2" xfId="125"/>
    <cellStyle name="Standard 11 2 2 2 2" xfId="126"/>
    <cellStyle name="Standard 11 2 2 2 3" xfId="127"/>
    <cellStyle name="Standard 11 2 2 3" xfId="128"/>
    <cellStyle name="Standard 11 2 2 3 2" xfId="129"/>
    <cellStyle name="Standard 11 2 2 3 3" xfId="130"/>
    <cellStyle name="Standard 11 2 2 4" xfId="131"/>
    <cellStyle name="Standard 11 2 2 5" xfId="132"/>
    <cellStyle name="Standard 11 2 3" xfId="133"/>
    <cellStyle name="Standard 11 2 3 2" xfId="134"/>
    <cellStyle name="Standard 11 2 3 2 2" xfId="135"/>
    <cellStyle name="Standard 11 2 3 2 3" xfId="136"/>
    <cellStyle name="Standard 11 2 3 3" xfId="137"/>
    <cellStyle name="Standard 11 2 3 3 2" xfId="138"/>
    <cellStyle name="Standard 11 2 3 3 3" xfId="139"/>
    <cellStyle name="Standard 11 2 3 4" xfId="140"/>
    <cellStyle name="Standard 11 2 3 5" xfId="141"/>
    <cellStyle name="Standard 11 2 4" xfId="142"/>
    <cellStyle name="Standard 11 2 4 2" xfId="143"/>
    <cellStyle name="Standard 11 2 4 3" xfId="144"/>
    <cellStyle name="Standard 11 2 5" xfId="145"/>
    <cellStyle name="Standard 11 2 5 2" xfId="146"/>
    <cellStyle name="Standard 11 2 5 3" xfId="147"/>
    <cellStyle name="Standard 11 2 6" xfId="148"/>
    <cellStyle name="Standard 11 2 7" xfId="149"/>
    <cellStyle name="Standard 11 3" xfId="150"/>
    <cellStyle name="Standard 11 3 2" xfId="151"/>
    <cellStyle name="Standard 11 3 2 2" xfId="152"/>
    <cellStyle name="Standard 11 3 2 2 2" xfId="153"/>
    <cellStyle name="Standard 11 3 2 2 3" xfId="154"/>
    <cellStyle name="Standard 11 3 2 3" xfId="155"/>
    <cellStyle name="Standard 11 3 2 3 2" xfId="156"/>
    <cellStyle name="Standard 11 3 2 3 3" xfId="157"/>
    <cellStyle name="Standard 11 3 2 4" xfId="158"/>
    <cellStyle name="Standard 11 3 2 5" xfId="159"/>
    <cellStyle name="Standard 11 3 3" xfId="160"/>
    <cellStyle name="Standard 11 3 3 2" xfId="161"/>
    <cellStyle name="Standard 11 3 3 3" xfId="162"/>
    <cellStyle name="Standard 11 3 4" xfId="163"/>
    <cellStyle name="Standard 11 3 4 2" xfId="164"/>
    <cellStyle name="Standard 11 3 4 3" xfId="165"/>
    <cellStyle name="Standard 11 3 5" xfId="166"/>
    <cellStyle name="Standard 11 3 6" xfId="167"/>
    <cellStyle name="Standard 11 4" xfId="168"/>
    <cellStyle name="Standard 11 4 2" xfId="169"/>
    <cellStyle name="Standard 11 4 2 2" xfId="170"/>
    <cellStyle name="Standard 11 4 2 3" xfId="171"/>
    <cellStyle name="Standard 11 4 3" xfId="172"/>
    <cellStyle name="Standard 11 4 3 2" xfId="173"/>
    <cellStyle name="Standard 11 4 3 3" xfId="174"/>
    <cellStyle name="Standard 11 4 4" xfId="175"/>
    <cellStyle name="Standard 11 4 5" xfId="176"/>
    <cellStyle name="Standard 11 5" xfId="177"/>
    <cellStyle name="Standard 11 5 2" xfId="178"/>
    <cellStyle name="Standard 11 5 2 2" xfId="179"/>
    <cellStyle name="Standard 11 5 2 3" xfId="180"/>
    <cellStyle name="Standard 11 5 3" xfId="181"/>
    <cellStyle name="Standard 11 5 3 2" xfId="182"/>
    <cellStyle name="Standard 11 5 3 3" xfId="183"/>
    <cellStyle name="Standard 11 5 4" xfId="184"/>
    <cellStyle name="Standard 11 5 5" xfId="185"/>
    <cellStyle name="Standard 11 6" xfId="186"/>
    <cellStyle name="Standard 11 6 2" xfId="187"/>
    <cellStyle name="Standard 11 6 3" xfId="188"/>
    <cellStyle name="Standard 11 7" xfId="189"/>
    <cellStyle name="Standard 11 7 2" xfId="190"/>
    <cellStyle name="Standard 11 7 3" xfId="191"/>
    <cellStyle name="Standard 11 8" xfId="192"/>
    <cellStyle name="Standard 11 9" xfId="193"/>
    <cellStyle name="Standard 12" xfId="194"/>
    <cellStyle name="Standard 12 2" xfId="195"/>
    <cellStyle name="Standard 12 2 2" xfId="196"/>
    <cellStyle name="Standard 12 2 2 2" xfId="197"/>
    <cellStyle name="Standard 12 2 2 2 2" xfId="198"/>
    <cellStyle name="Standard 12 2 2 2 3" xfId="199"/>
    <cellStyle name="Standard 12 2 2 3" xfId="200"/>
    <cellStyle name="Standard 12 2 2 3 2" xfId="201"/>
    <cellStyle name="Standard 12 2 2 3 3" xfId="202"/>
    <cellStyle name="Standard 12 2 2 4" xfId="203"/>
    <cellStyle name="Standard 12 2 2 5" xfId="204"/>
    <cellStyle name="Standard 12 2 3" xfId="205"/>
    <cellStyle name="Standard 12 2 3 2" xfId="206"/>
    <cellStyle name="Standard 12 2 3 2 2" xfId="207"/>
    <cellStyle name="Standard 12 2 3 2 3" xfId="208"/>
    <cellStyle name="Standard 12 2 3 3" xfId="209"/>
    <cellStyle name="Standard 12 2 3 3 2" xfId="210"/>
    <cellStyle name="Standard 12 2 3 3 3" xfId="211"/>
    <cellStyle name="Standard 12 2 3 4" xfId="212"/>
    <cellStyle name="Standard 12 2 3 5" xfId="213"/>
    <cellStyle name="Standard 12 2 4" xfId="214"/>
    <cellStyle name="Standard 12 2 4 2" xfId="215"/>
    <cellStyle name="Standard 12 2 4 3" xfId="216"/>
    <cellStyle name="Standard 12 2 5" xfId="217"/>
    <cellStyle name="Standard 12 2 5 2" xfId="218"/>
    <cellStyle name="Standard 12 2 5 3" xfId="219"/>
    <cellStyle name="Standard 12 2 6" xfId="220"/>
    <cellStyle name="Standard 12 2 7" xfId="221"/>
    <cellStyle name="Standard 12 3" xfId="222"/>
    <cellStyle name="Standard 12 3 2" xfId="223"/>
    <cellStyle name="Standard 12 3 2 2" xfId="224"/>
    <cellStyle name="Standard 12 3 2 2 2" xfId="225"/>
    <cellStyle name="Standard 12 3 2 2 3" xfId="226"/>
    <cellStyle name="Standard 12 3 2 3" xfId="227"/>
    <cellStyle name="Standard 12 3 2 3 2" xfId="228"/>
    <cellStyle name="Standard 12 3 2 3 3" xfId="229"/>
    <cellStyle name="Standard 12 3 2 4" xfId="230"/>
    <cellStyle name="Standard 12 3 2 5" xfId="231"/>
    <cellStyle name="Standard 12 3 3" xfId="232"/>
    <cellStyle name="Standard 12 3 3 2" xfId="233"/>
    <cellStyle name="Standard 12 3 3 3" xfId="234"/>
    <cellStyle name="Standard 12 3 4" xfId="235"/>
    <cellStyle name="Standard 12 3 4 2" xfId="236"/>
    <cellStyle name="Standard 12 3 4 3" xfId="237"/>
    <cellStyle name="Standard 12 3 5" xfId="238"/>
    <cellStyle name="Standard 12 3 6" xfId="239"/>
    <cellStyle name="Standard 12 4" xfId="240"/>
    <cellStyle name="Standard 12 4 2" xfId="241"/>
    <cellStyle name="Standard 12 4 2 2" xfId="242"/>
    <cellStyle name="Standard 12 4 2 3" xfId="243"/>
    <cellStyle name="Standard 12 4 3" xfId="244"/>
    <cellStyle name="Standard 12 4 3 2" xfId="245"/>
    <cellStyle name="Standard 12 4 3 3" xfId="246"/>
    <cellStyle name="Standard 12 4 4" xfId="247"/>
    <cellStyle name="Standard 12 4 5" xfId="248"/>
    <cellStyle name="Standard 12 5" xfId="249"/>
    <cellStyle name="Standard 12 5 2" xfId="250"/>
    <cellStyle name="Standard 12 5 2 2" xfId="251"/>
    <cellStyle name="Standard 12 5 2 3" xfId="252"/>
    <cellStyle name="Standard 12 5 3" xfId="253"/>
    <cellStyle name="Standard 12 5 3 2" xfId="254"/>
    <cellStyle name="Standard 12 5 3 3" xfId="255"/>
    <cellStyle name="Standard 12 5 4" xfId="256"/>
    <cellStyle name="Standard 12 5 5" xfId="257"/>
    <cellStyle name="Standard 12 6" xfId="258"/>
    <cellStyle name="Standard 12 6 2" xfId="259"/>
    <cellStyle name="Standard 12 6 3" xfId="260"/>
    <cellStyle name="Standard 12 7" xfId="261"/>
    <cellStyle name="Standard 12 7 2" xfId="262"/>
    <cellStyle name="Standard 12 7 3" xfId="263"/>
    <cellStyle name="Standard 12 8" xfId="264"/>
    <cellStyle name="Standard 12 9" xfId="265"/>
    <cellStyle name="Standard 13" xfId="266"/>
    <cellStyle name="Standard 13 2" xfId="267"/>
    <cellStyle name="Standard 13 2 2" xfId="268"/>
    <cellStyle name="Standard 13 2 2 2" xfId="269"/>
    <cellStyle name="Standard 13 2 2 2 2" xfId="270"/>
    <cellStyle name="Standard 13 2 2 2 3" xfId="271"/>
    <cellStyle name="Standard 13 2 2 3" xfId="272"/>
    <cellStyle name="Standard 13 2 2 3 2" xfId="273"/>
    <cellStyle name="Standard 13 2 2 3 3" xfId="274"/>
    <cellStyle name="Standard 13 2 2 4" xfId="275"/>
    <cellStyle name="Standard 13 2 2 5" xfId="276"/>
    <cellStyle name="Standard 13 2 3" xfId="277"/>
    <cellStyle name="Standard 13 2 3 2" xfId="278"/>
    <cellStyle name="Standard 13 2 3 2 2" xfId="279"/>
    <cellStyle name="Standard 13 2 3 2 3" xfId="280"/>
    <cellStyle name="Standard 13 2 3 3" xfId="281"/>
    <cellStyle name="Standard 13 2 3 3 2" xfId="282"/>
    <cellStyle name="Standard 13 2 3 3 3" xfId="283"/>
    <cellStyle name="Standard 13 2 3 4" xfId="284"/>
    <cellStyle name="Standard 13 2 3 5" xfId="285"/>
    <cellStyle name="Standard 13 2 4" xfId="286"/>
    <cellStyle name="Standard 13 2 4 2" xfId="287"/>
    <cellStyle name="Standard 13 2 4 3" xfId="288"/>
    <cellStyle name="Standard 13 2 5" xfId="289"/>
    <cellStyle name="Standard 13 2 5 2" xfId="290"/>
    <cellStyle name="Standard 13 2 5 3" xfId="291"/>
    <cellStyle name="Standard 13 2 6" xfId="292"/>
    <cellStyle name="Standard 13 2 7" xfId="293"/>
    <cellStyle name="Standard 13 3" xfId="294"/>
    <cellStyle name="Standard 13 3 2" xfId="295"/>
    <cellStyle name="Standard 13 3 2 2" xfId="296"/>
    <cellStyle name="Standard 13 3 2 2 2" xfId="297"/>
    <cellStyle name="Standard 13 3 2 2 3" xfId="298"/>
    <cellStyle name="Standard 13 3 2 3" xfId="299"/>
    <cellStyle name="Standard 13 3 2 3 2" xfId="300"/>
    <cellStyle name="Standard 13 3 2 3 3" xfId="301"/>
    <cellStyle name="Standard 13 3 2 4" xfId="302"/>
    <cellStyle name="Standard 13 3 2 5" xfId="303"/>
    <cellStyle name="Standard 13 3 3" xfId="304"/>
    <cellStyle name="Standard 13 3 3 2" xfId="305"/>
    <cellStyle name="Standard 13 3 3 3" xfId="306"/>
    <cellStyle name="Standard 13 3 4" xfId="307"/>
    <cellStyle name="Standard 13 3 4 2" xfId="308"/>
    <cellStyle name="Standard 13 3 4 3" xfId="309"/>
    <cellStyle name="Standard 13 3 5" xfId="310"/>
    <cellStyle name="Standard 13 3 6" xfId="311"/>
    <cellStyle name="Standard 13 4" xfId="312"/>
    <cellStyle name="Standard 13 4 2" xfId="313"/>
    <cellStyle name="Standard 13 4 2 2" xfId="314"/>
    <cellStyle name="Standard 13 4 2 3" xfId="315"/>
    <cellStyle name="Standard 13 4 3" xfId="316"/>
    <cellStyle name="Standard 13 4 3 2" xfId="317"/>
    <cellStyle name="Standard 13 4 3 3" xfId="318"/>
    <cellStyle name="Standard 13 4 4" xfId="319"/>
    <cellStyle name="Standard 13 4 5" xfId="320"/>
    <cellStyle name="Standard 13 5" xfId="321"/>
    <cellStyle name="Standard 13 5 2" xfId="322"/>
    <cellStyle name="Standard 13 5 2 2" xfId="323"/>
    <cellStyle name="Standard 13 5 2 3" xfId="324"/>
    <cellStyle name="Standard 13 5 3" xfId="325"/>
    <cellStyle name="Standard 13 5 3 2" xfId="326"/>
    <cellStyle name="Standard 13 5 3 3" xfId="327"/>
    <cellStyle name="Standard 13 5 4" xfId="328"/>
    <cellStyle name="Standard 13 5 5" xfId="329"/>
    <cellStyle name="Standard 13 6" xfId="330"/>
    <cellStyle name="Standard 13 6 2" xfId="331"/>
    <cellStyle name="Standard 13 6 3" xfId="332"/>
    <cellStyle name="Standard 13 7" xfId="333"/>
    <cellStyle name="Standard 13 7 2" xfId="334"/>
    <cellStyle name="Standard 13 7 3" xfId="335"/>
    <cellStyle name="Standard 13 8" xfId="336"/>
    <cellStyle name="Standard 13 9" xfId="337"/>
    <cellStyle name="Standard 14" xfId="338"/>
    <cellStyle name="Standard 14 2" xfId="339"/>
    <cellStyle name="Standard 14 2 2" xfId="340"/>
    <cellStyle name="Standard 14 2 2 2" xfId="341"/>
    <cellStyle name="Standard 14 2 2 2 2" xfId="342"/>
    <cellStyle name="Standard 14 2 2 2 3" xfId="343"/>
    <cellStyle name="Standard 14 2 2 3" xfId="344"/>
    <cellStyle name="Standard 14 2 2 3 2" xfId="345"/>
    <cellStyle name="Standard 14 2 2 3 3" xfId="346"/>
    <cellStyle name="Standard 14 2 2 4" xfId="347"/>
    <cellStyle name="Standard 14 2 2 5" xfId="348"/>
    <cellStyle name="Standard 14 2 3" xfId="349"/>
    <cellStyle name="Standard 14 2 3 2" xfId="350"/>
    <cellStyle name="Standard 14 2 3 2 2" xfId="351"/>
    <cellStyle name="Standard 14 2 3 2 3" xfId="352"/>
    <cellStyle name="Standard 14 2 3 3" xfId="353"/>
    <cellStyle name="Standard 14 2 3 3 2" xfId="354"/>
    <cellStyle name="Standard 14 2 3 3 3" xfId="355"/>
    <cellStyle name="Standard 14 2 3 4" xfId="356"/>
    <cellStyle name="Standard 14 2 3 5" xfId="357"/>
    <cellStyle name="Standard 14 2 4" xfId="358"/>
    <cellStyle name="Standard 14 2 4 2" xfId="359"/>
    <cellStyle name="Standard 14 2 4 3" xfId="360"/>
    <cellStyle name="Standard 14 2 5" xfId="361"/>
    <cellStyle name="Standard 14 2 5 2" xfId="362"/>
    <cellStyle name="Standard 14 2 5 3" xfId="363"/>
    <cellStyle name="Standard 14 2 6" xfId="364"/>
    <cellStyle name="Standard 14 2 7" xfId="365"/>
    <cellStyle name="Standard 14 3" xfId="366"/>
    <cellStyle name="Standard 14 3 2" xfId="367"/>
    <cellStyle name="Standard 14 3 2 2" xfId="368"/>
    <cellStyle name="Standard 14 3 2 2 2" xfId="369"/>
    <cellStyle name="Standard 14 3 2 2 3" xfId="370"/>
    <cellStyle name="Standard 14 3 2 3" xfId="371"/>
    <cellStyle name="Standard 14 3 2 3 2" xfId="372"/>
    <cellStyle name="Standard 14 3 2 3 3" xfId="373"/>
    <cellStyle name="Standard 14 3 2 4" xfId="374"/>
    <cellStyle name="Standard 14 3 2 5" xfId="375"/>
    <cellStyle name="Standard 14 3 3" xfId="376"/>
    <cellStyle name="Standard 14 3 3 2" xfId="377"/>
    <cellStyle name="Standard 14 3 3 3" xfId="378"/>
    <cellStyle name="Standard 14 3 4" xfId="379"/>
    <cellStyle name="Standard 14 3 4 2" xfId="380"/>
    <cellStyle name="Standard 14 3 4 3" xfId="381"/>
    <cellStyle name="Standard 14 3 5" xfId="382"/>
    <cellStyle name="Standard 14 3 6" xfId="383"/>
    <cellStyle name="Standard 14 4" xfId="384"/>
    <cellStyle name="Standard 14 4 2" xfId="385"/>
    <cellStyle name="Standard 14 4 2 2" xfId="386"/>
    <cellStyle name="Standard 14 4 2 3" xfId="387"/>
    <cellStyle name="Standard 14 4 3" xfId="388"/>
    <cellStyle name="Standard 14 4 3 2" xfId="389"/>
    <cellStyle name="Standard 14 4 3 3" xfId="390"/>
    <cellStyle name="Standard 14 4 4" xfId="391"/>
    <cellStyle name="Standard 14 4 5" xfId="392"/>
    <cellStyle name="Standard 14 5" xfId="393"/>
    <cellStyle name="Standard 14 5 2" xfId="394"/>
    <cellStyle name="Standard 14 5 2 2" xfId="395"/>
    <cellStyle name="Standard 14 5 2 3" xfId="396"/>
    <cellStyle name="Standard 14 5 3" xfId="397"/>
    <cellStyle name="Standard 14 5 3 2" xfId="398"/>
    <cellStyle name="Standard 14 5 3 3" xfId="399"/>
    <cellStyle name="Standard 14 5 4" xfId="400"/>
    <cellStyle name="Standard 14 5 5" xfId="401"/>
    <cellStyle name="Standard 14 6" xfId="402"/>
    <cellStyle name="Standard 14 6 2" xfId="403"/>
    <cellStyle name="Standard 14 6 3" xfId="404"/>
    <cellStyle name="Standard 14 7" xfId="405"/>
    <cellStyle name="Standard 14 7 2" xfId="406"/>
    <cellStyle name="Standard 14 7 3" xfId="407"/>
    <cellStyle name="Standard 14 8" xfId="408"/>
    <cellStyle name="Standard 14 9" xfId="409"/>
    <cellStyle name="Standard 15" xfId="410"/>
    <cellStyle name="Standard 15 2" xfId="411"/>
    <cellStyle name="Standard 15 2 2" xfId="412"/>
    <cellStyle name="Standard 15 2 2 2" xfId="413"/>
    <cellStyle name="Standard 15 2 2 2 2" xfId="414"/>
    <cellStyle name="Standard 15 2 2 2 3" xfId="415"/>
    <cellStyle name="Standard 15 2 2 3" xfId="416"/>
    <cellStyle name="Standard 15 2 2 3 2" xfId="417"/>
    <cellStyle name="Standard 15 2 2 3 3" xfId="418"/>
    <cellStyle name="Standard 15 2 2 4" xfId="419"/>
    <cellStyle name="Standard 15 2 2 5" xfId="420"/>
    <cellStyle name="Standard 15 2 3" xfId="421"/>
    <cellStyle name="Standard 15 2 3 2" xfId="422"/>
    <cellStyle name="Standard 15 2 3 2 2" xfId="423"/>
    <cellStyle name="Standard 15 2 3 2 3" xfId="424"/>
    <cellStyle name="Standard 15 2 3 3" xfId="425"/>
    <cellStyle name="Standard 15 2 3 3 2" xfId="426"/>
    <cellStyle name="Standard 15 2 3 3 3" xfId="427"/>
    <cellStyle name="Standard 15 2 3 4" xfId="428"/>
    <cellStyle name="Standard 15 2 3 5" xfId="429"/>
    <cellStyle name="Standard 15 2 4" xfId="430"/>
    <cellStyle name="Standard 15 2 4 2" xfId="431"/>
    <cellStyle name="Standard 15 2 4 3" xfId="432"/>
    <cellStyle name="Standard 15 2 5" xfId="433"/>
    <cellStyle name="Standard 15 2 5 2" xfId="434"/>
    <cellStyle name="Standard 15 2 5 3" xfId="435"/>
    <cellStyle name="Standard 15 2 6" xfId="436"/>
    <cellStyle name="Standard 15 2 7" xfId="437"/>
    <cellStyle name="Standard 15 3" xfId="438"/>
    <cellStyle name="Standard 15 3 2" xfId="439"/>
    <cellStyle name="Standard 15 3 2 2" xfId="440"/>
    <cellStyle name="Standard 15 3 2 2 2" xfId="441"/>
    <cellStyle name="Standard 15 3 2 2 3" xfId="442"/>
    <cellStyle name="Standard 15 3 2 3" xfId="443"/>
    <cellStyle name="Standard 15 3 2 3 2" xfId="444"/>
    <cellStyle name="Standard 15 3 2 3 3" xfId="445"/>
    <cellStyle name="Standard 15 3 2 4" xfId="446"/>
    <cellStyle name="Standard 15 3 2 5" xfId="447"/>
    <cellStyle name="Standard 15 3 3" xfId="448"/>
    <cellStyle name="Standard 15 3 3 2" xfId="449"/>
    <cellStyle name="Standard 15 3 3 3" xfId="450"/>
    <cellStyle name="Standard 15 3 4" xfId="451"/>
    <cellStyle name="Standard 15 3 4 2" xfId="452"/>
    <cellStyle name="Standard 15 3 4 3" xfId="453"/>
    <cellStyle name="Standard 15 3 5" xfId="454"/>
    <cellStyle name="Standard 15 3 6" xfId="455"/>
    <cellStyle name="Standard 15 4" xfId="456"/>
    <cellStyle name="Standard 15 4 2" xfId="457"/>
    <cellStyle name="Standard 15 4 2 2" xfId="458"/>
    <cellStyle name="Standard 15 4 2 3" xfId="459"/>
    <cellStyle name="Standard 15 4 3" xfId="460"/>
    <cellStyle name="Standard 15 4 3 2" xfId="461"/>
    <cellStyle name="Standard 15 4 3 3" xfId="462"/>
    <cellStyle name="Standard 15 4 4" xfId="463"/>
    <cellStyle name="Standard 15 4 5" xfId="464"/>
    <cellStyle name="Standard 15 5" xfId="465"/>
    <cellStyle name="Standard 15 5 2" xfId="466"/>
    <cellStyle name="Standard 15 5 2 2" xfId="467"/>
    <cellStyle name="Standard 15 5 2 3" xfId="468"/>
    <cellStyle name="Standard 15 5 3" xfId="469"/>
    <cellStyle name="Standard 15 5 3 2" xfId="470"/>
    <cellStyle name="Standard 15 5 3 3" xfId="471"/>
    <cellStyle name="Standard 15 5 4" xfId="472"/>
    <cellStyle name="Standard 15 5 5" xfId="473"/>
    <cellStyle name="Standard 15 6" xfId="474"/>
    <cellStyle name="Standard 15 6 2" xfId="475"/>
    <cellStyle name="Standard 15 6 3" xfId="476"/>
    <cellStyle name="Standard 15 7" xfId="477"/>
    <cellStyle name="Standard 15 7 2" xfId="478"/>
    <cellStyle name="Standard 15 7 3" xfId="479"/>
    <cellStyle name="Standard 15 8" xfId="480"/>
    <cellStyle name="Standard 15 9" xfId="481"/>
    <cellStyle name="Standard 16" xfId="482"/>
    <cellStyle name="Standard 16 2" xfId="483"/>
    <cellStyle name="Standard 16 2 2" xfId="484"/>
    <cellStyle name="Standard 16 2 2 2" xfId="485"/>
    <cellStyle name="Standard 16 2 2 2 2" xfId="486"/>
    <cellStyle name="Standard 16 2 2 2 3" xfId="487"/>
    <cellStyle name="Standard 16 2 2 3" xfId="488"/>
    <cellStyle name="Standard 16 2 2 3 2" xfId="489"/>
    <cellStyle name="Standard 16 2 2 3 3" xfId="490"/>
    <cellStyle name="Standard 16 2 2 4" xfId="491"/>
    <cellStyle name="Standard 16 2 2 5" xfId="492"/>
    <cellStyle name="Standard 16 2 3" xfId="493"/>
    <cellStyle name="Standard 16 2 3 2" xfId="494"/>
    <cellStyle name="Standard 16 2 3 2 2" xfId="495"/>
    <cellStyle name="Standard 16 2 3 2 3" xfId="496"/>
    <cellStyle name="Standard 16 2 3 3" xfId="497"/>
    <cellStyle name="Standard 16 2 3 3 2" xfId="498"/>
    <cellStyle name="Standard 16 2 3 3 3" xfId="499"/>
    <cellStyle name="Standard 16 2 3 4" xfId="500"/>
    <cellStyle name="Standard 16 2 3 5" xfId="501"/>
    <cellStyle name="Standard 16 2 4" xfId="502"/>
    <cellStyle name="Standard 16 2 4 2" xfId="503"/>
    <cellStyle name="Standard 16 2 4 3" xfId="504"/>
    <cellStyle name="Standard 16 2 5" xfId="505"/>
    <cellStyle name="Standard 16 2 5 2" xfId="506"/>
    <cellStyle name="Standard 16 2 5 3" xfId="507"/>
    <cellStyle name="Standard 16 2 6" xfId="508"/>
    <cellStyle name="Standard 16 2 7" xfId="509"/>
    <cellStyle name="Standard 16 3" xfId="510"/>
    <cellStyle name="Standard 16 3 2" xfId="511"/>
    <cellStyle name="Standard 16 3 2 2" xfId="512"/>
    <cellStyle name="Standard 16 3 2 2 2" xfId="513"/>
    <cellStyle name="Standard 16 3 2 2 3" xfId="514"/>
    <cellStyle name="Standard 16 3 2 3" xfId="515"/>
    <cellStyle name="Standard 16 3 2 3 2" xfId="516"/>
    <cellStyle name="Standard 16 3 2 3 3" xfId="517"/>
    <cellStyle name="Standard 16 3 2 4" xfId="518"/>
    <cellStyle name="Standard 16 3 2 5" xfId="519"/>
    <cellStyle name="Standard 16 3 3" xfId="520"/>
    <cellStyle name="Standard 16 3 3 2" xfId="521"/>
    <cellStyle name="Standard 16 3 3 3" xfId="522"/>
    <cellStyle name="Standard 16 3 4" xfId="523"/>
    <cellStyle name="Standard 16 3 4 2" xfId="524"/>
    <cellStyle name="Standard 16 3 4 3" xfId="525"/>
    <cellStyle name="Standard 16 3 5" xfId="526"/>
    <cellStyle name="Standard 16 3 6" xfId="527"/>
    <cellStyle name="Standard 16 4" xfId="528"/>
    <cellStyle name="Standard 16 4 2" xfId="529"/>
    <cellStyle name="Standard 16 4 2 2" xfId="530"/>
    <cellStyle name="Standard 16 4 2 3" xfId="531"/>
    <cellStyle name="Standard 16 4 3" xfId="532"/>
    <cellStyle name="Standard 16 4 3 2" xfId="533"/>
    <cellStyle name="Standard 16 4 3 3" xfId="534"/>
    <cellStyle name="Standard 16 4 4" xfId="535"/>
    <cellStyle name="Standard 16 4 5" xfId="536"/>
    <cellStyle name="Standard 16 5" xfId="537"/>
    <cellStyle name="Standard 16 5 2" xfId="538"/>
    <cellStyle name="Standard 16 5 2 2" xfId="539"/>
    <cellStyle name="Standard 16 5 2 3" xfId="540"/>
    <cellStyle name="Standard 16 5 3" xfId="541"/>
    <cellStyle name="Standard 16 5 3 2" xfId="542"/>
    <cellStyle name="Standard 16 5 3 3" xfId="543"/>
    <cellStyle name="Standard 16 5 4" xfId="544"/>
    <cellStyle name="Standard 16 5 5" xfId="545"/>
    <cellStyle name="Standard 16 6" xfId="546"/>
    <cellStyle name="Standard 16 6 2" xfId="547"/>
    <cellStyle name="Standard 16 6 3" xfId="548"/>
    <cellStyle name="Standard 16 7" xfId="549"/>
    <cellStyle name="Standard 16 7 2" xfId="550"/>
    <cellStyle name="Standard 16 7 3" xfId="551"/>
    <cellStyle name="Standard 16 8" xfId="552"/>
    <cellStyle name="Standard 16 9" xfId="553"/>
    <cellStyle name="Standard 17" xfId="554"/>
    <cellStyle name="Standard 17 2" xfId="555"/>
    <cellStyle name="Standard 17 2 2" xfId="556"/>
    <cellStyle name="Standard 17 2 2 2" xfId="557"/>
    <cellStyle name="Standard 17 2 2 2 2" xfId="558"/>
    <cellStyle name="Standard 17 2 2 2 3" xfId="559"/>
    <cellStyle name="Standard 17 2 2 3" xfId="560"/>
    <cellStyle name="Standard 17 2 2 3 2" xfId="561"/>
    <cellStyle name="Standard 17 2 2 3 3" xfId="562"/>
    <cellStyle name="Standard 17 2 2 4" xfId="563"/>
    <cellStyle name="Standard 17 2 2 5" xfId="564"/>
    <cellStyle name="Standard 17 2 3" xfId="565"/>
    <cellStyle name="Standard 17 2 3 2" xfId="566"/>
    <cellStyle name="Standard 17 2 3 2 2" xfId="567"/>
    <cellStyle name="Standard 17 2 3 2 3" xfId="568"/>
    <cellStyle name="Standard 17 2 3 3" xfId="569"/>
    <cellStyle name="Standard 17 2 3 3 2" xfId="570"/>
    <cellStyle name="Standard 17 2 3 3 3" xfId="571"/>
    <cellStyle name="Standard 17 2 3 4" xfId="572"/>
    <cellStyle name="Standard 17 2 3 5" xfId="573"/>
    <cellStyle name="Standard 17 2 4" xfId="574"/>
    <cellStyle name="Standard 17 2 4 2" xfId="575"/>
    <cellStyle name="Standard 17 2 4 3" xfId="576"/>
    <cellStyle name="Standard 17 2 5" xfId="577"/>
    <cellStyle name="Standard 17 2 5 2" xfId="578"/>
    <cellStyle name="Standard 17 2 5 3" xfId="579"/>
    <cellStyle name="Standard 17 2 6" xfId="580"/>
    <cellStyle name="Standard 17 2 7" xfId="581"/>
    <cellStyle name="Standard 17 3" xfId="582"/>
    <cellStyle name="Standard 17 3 2" xfId="583"/>
    <cellStyle name="Standard 17 3 2 2" xfId="584"/>
    <cellStyle name="Standard 17 3 2 2 2" xfId="585"/>
    <cellStyle name="Standard 17 3 2 2 3" xfId="586"/>
    <cellStyle name="Standard 17 3 2 3" xfId="587"/>
    <cellStyle name="Standard 17 3 2 3 2" xfId="588"/>
    <cellStyle name="Standard 17 3 2 3 3" xfId="589"/>
    <cellStyle name="Standard 17 3 2 4" xfId="590"/>
    <cellStyle name="Standard 17 3 2 5" xfId="591"/>
    <cellStyle name="Standard 17 3 3" xfId="592"/>
    <cellStyle name="Standard 17 3 3 2" xfId="593"/>
    <cellStyle name="Standard 17 3 3 3" xfId="594"/>
    <cellStyle name="Standard 17 3 4" xfId="595"/>
    <cellStyle name="Standard 17 3 4 2" xfId="596"/>
    <cellStyle name="Standard 17 3 4 3" xfId="597"/>
    <cellStyle name="Standard 17 3 5" xfId="598"/>
    <cellStyle name="Standard 17 3 6" xfId="599"/>
    <cellStyle name="Standard 17 4" xfId="600"/>
    <cellStyle name="Standard 17 4 2" xfId="601"/>
    <cellStyle name="Standard 17 4 2 2" xfId="602"/>
    <cellStyle name="Standard 17 4 2 3" xfId="603"/>
    <cellStyle name="Standard 17 4 3" xfId="604"/>
    <cellStyle name="Standard 17 4 3 2" xfId="605"/>
    <cellStyle name="Standard 17 4 3 3" xfId="606"/>
    <cellStyle name="Standard 17 4 4" xfId="607"/>
    <cellStyle name="Standard 17 4 5" xfId="608"/>
    <cellStyle name="Standard 17 5" xfId="609"/>
    <cellStyle name="Standard 17 5 2" xfId="610"/>
    <cellStyle name="Standard 17 5 2 2" xfId="611"/>
    <cellStyle name="Standard 17 5 2 3" xfId="612"/>
    <cellStyle name="Standard 17 5 3" xfId="613"/>
    <cellStyle name="Standard 17 5 3 2" xfId="614"/>
    <cellStyle name="Standard 17 5 3 3" xfId="615"/>
    <cellStyle name="Standard 17 5 4" xfId="616"/>
    <cellStyle name="Standard 17 5 5" xfId="617"/>
    <cellStyle name="Standard 17 6" xfId="618"/>
    <cellStyle name="Standard 17 6 2" xfId="619"/>
    <cellStyle name="Standard 17 6 3" xfId="620"/>
    <cellStyle name="Standard 17 7" xfId="621"/>
    <cellStyle name="Standard 17 7 2" xfId="622"/>
    <cellStyle name="Standard 17 7 3" xfId="623"/>
    <cellStyle name="Standard 17 8" xfId="624"/>
    <cellStyle name="Standard 17 9" xfId="625"/>
    <cellStyle name="Standard 18" xfId="626"/>
    <cellStyle name="Standard 18 2" xfId="627"/>
    <cellStyle name="Standard 18 2 2" xfId="628"/>
    <cellStyle name="Standard 18 2 2 2" xfId="629"/>
    <cellStyle name="Standard 18 2 2 2 2" xfId="630"/>
    <cellStyle name="Standard 18 2 2 2 3" xfId="631"/>
    <cellStyle name="Standard 18 2 2 3" xfId="632"/>
    <cellStyle name="Standard 18 2 2 3 2" xfId="633"/>
    <cellStyle name="Standard 18 2 2 3 3" xfId="634"/>
    <cellStyle name="Standard 18 2 2 4" xfId="635"/>
    <cellStyle name="Standard 18 2 2 5" xfId="636"/>
    <cellStyle name="Standard 18 2 3" xfId="637"/>
    <cellStyle name="Standard 18 2 3 2" xfId="638"/>
    <cellStyle name="Standard 18 2 3 2 2" xfId="639"/>
    <cellStyle name="Standard 18 2 3 2 3" xfId="640"/>
    <cellStyle name="Standard 18 2 3 3" xfId="641"/>
    <cellStyle name="Standard 18 2 3 3 2" xfId="642"/>
    <cellStyle name="Standard 18 2 3 3 3" xfId="643"/>
    <cellStyle name="Standard 18 2 3 4" xfId="644"/>
    <cellStyle name="Standard 18 2 3 5" xfId="645"/>
    <cellStyle name="Standard 18 2 4" xfId="646"/>
    <cellStyle name="Standard 18 2 4 2" xfId="647"/>
    <cellStyle name="Standard 18 2 4 3" xfId="648"/>
    <cellStyle name="Standard 18 2 5" xfId="649"/>
    <cellStyle name="Standard 18 2 5 2" xfId="650"/>
    <cellStyle name="Standard 18 2 5 3" xfId="651"/>
    <cellStyle name="Standard 18 2 6" xfId="652"/>
    <cellStyle name="Standard 18 2 7" xfId="653"/>
    <cellStyle name="Standard 18 3" xfId="654"/>
    <cellStyle name="Standard 18 3 2" xfId="655"/>
    <cellStyle name="Standard 18 3 2 2" xfId="656"/>
    <cellStyle name="Standard 18 3 2 2 2" xfId="657"/>
    <cellStyle name="Standard 18 3 2 2 3" xfId="658"/>
    <cellStyle name="Standard 18 3 2 3" xfId="659"/>
    <cellStyle name="Standard 18 3 2 3 2" xfId="660"/>
    <cellStyle name="Standard 18 3 2 3 3" xfId="661"/>
    <cellStyle name="Standard 18 3 2 4" xfId="662"/>
    <cellStyle name="Standard 18 3 2 5" xfId="663"/>
    <cellStyle name="Standard 18 3 3" xfId="664"/>
    <cellStyle name="Standard 18 3 3 2" xfId="665"/>
    <cellStyle name="Standard 18 3 3 3" xfId="666"/>
    <cellStyle name="Standard 18 3 4" xfId="667"/>
    <cellStyle name="Standard 18 3 4 2" xfId="668"/>
    <cellStyle name="Standard 18 3 4 3" xfId="669"/>
    <cellStyle name="Standard 18 3 5" xfId="670"/>
    <cellStyle name="Standard 18 3 6" xfId="671"/>
    <cellStyle name="Standard 18 4" xfId="672"/>
    <cellStyle name="Standard 18 4 2" xfId="673"/>
    <cellStyle name="Standard 18 4 2 2" xfId="674"/>
    <cellStyle name="Standard 18 4 2 3" xfId="675"/>
    <cellStyle name="Standard 18 4 3" xfId="676"/>
    <cellStyle name="Standard 18 4 3 2" xfId="677"/>
    <cellStyle name="Standard 18 4 3 3" xfId="678"/>
    <cellStyle name="Standard 18 4 4" xfId="679"/>
    <cellStyle name="Standard 18 4 5" xfId="680"/>
    <cellStyle name="Standard 18 5" xfId="681"/>
    <cellStyle name="Standard 18 5 2" xfId="682"/>
    <cellStyle name="Standard 18 5 2 2" xfId="683"/>
    <cellStyle name="Standard 18 5 2 3" xfId="684"/>
    <cellStyle name="Standard 18 5 3" xfId="685"/>
    <cellStyle name="Standard 18 5 3 2" xfId="686"/>
    <cellStyle name="Standard 18 5 3 3" xfId="687"/>
    <cellStyle name="Standard 18 5 4" xfId="688"/>
    <cellStyle name="Standard 18 5 5" xfId="689"/>
    <cellStyle name="Standard 18 6" xfId="690"/>
    <cellStyle name="Standard 18 6 2" xfId="691"/>
    <cellStyle name="Standard 18 6 3" xfId="692"/>
    <cellStyle name="Standard 18 7" xfId="693"/>
    <cellStyle name="Standard 18 7 2" xfId="694"/>
    <cellStyle name="Standard 18 7 3" xfId="695"/>
    <cellStyle name="Standard 18 8" xfId="696"/>
    <cellStyle name="Standard 18 9" xfId="697"/>
    <cellStyle name="Standard 19" xfId="698"/>
    <cellStyle name="Standard 19 10" xfId="699"/>
    <cellStyle name="Standard 19 2" xfId="700"/>
    <cellStyle name="Standard 19 2 2" xfId="701"/>
    <cellStyle name="Standard 19 2 2 2" xfId="702"/>
    <cellStyle name="Standard 19 2 2 2 2" xfId="703"/>
    <cellStyle name="Standard 19 2 2 2 3" xfId="704"/>
    <cellStyle name="Standard 19 2 2 3" xfId="705"/>
    <cellStyle name="Standard 19 2 2 3 2" xfId="706"/>
    <cellStyle name="Standard 19 2 2 3 3" xfId="707"/>
    <cellStyle name="Standard 19 2 2 4" xfId="708"/>
    <cellStyle name="Standard 19 2 2 5" xfId="709"/>
    <cellStyle name="Standard 19 2 3" xfId="710"/>
    <cellStyle name="Standard 19 2 3 2" xfId="711"/>
    <cellStyle name="Standard 19 2 3 2 2" xfId="712"/>
    <cellStyle name="Standard 19 2 3 2 3" xfId="713"/>
    <cellStyle name="Standard 19 2 3 3" xfId="714"/>
    <cellStyle name="Standard 19 2 3 3 2" xfId="715"/>
    <cellStyle name="Standard 19 2 3 3 3" xfId="716"/>
    <cellStyle name="Standard 19 2 3 4" xfId="717"/>
    <cellStyle name="Standard 19 2 3 5" xfId="718"/>
    <cellStyle name="Standard 19 2 4" xfId="719"/>
    <cellStyle name="Standard 19 2 4 2" xfId="720"/>
    <cellStyle name="Standard 19 2 4 3" xfId="721"/>
    <cellStyle name="Standard 19 2 5" xfId="722"/>
    <cellStyle name="Standard 19 2 5 2" xfId="723"/>
    <cellStyle name="Standard 19 2 5 3" xfId="724"/>
    <cellStyle name="Standard 19 2 6" xfId="725"/>
    <cellStyle name="Standard 19 2 7" xfId="726"/>
    <cellStyle name="Standard 19 3" xfId="727"/>
    <cellStyle name="Standard 19 3 2" xfId="728"/>
    <cellStyle name="Standard 19 3 2 2" xfId="729"/>
    <cellStyle name="Standard 19 3 2 2 2" xfId="730"/>
    <cellStyle name="Standard 19 3 2 2 3" xfId="731"/>
    <cellStyle name="Standard 19 3 2 3" xfId="732"/>
    <cellStyle name="Standard 19 3 2 3 2" xfId="733"/>
    <cellStyle name="Standard 19 3 2 3 3" xfId="734"/>
    <cellStyle name="Standard 19 3 2 4" xfId="735"/>
    <cellStyle name="Standard 19 3 2 5" xfId="736"/>
    <cellStyle name="Standard 19 3 3" xfId="737"/>
    <cellStyle name="Standard 19 3 3 2" xfId="738"/>
    <cellStyle name="Standard 19 3 3 3" xfId="739"/>
    <cellStyle name="Standard 19 3 4" xfId="740"/>
    <cellStyle name="Standard 19 3 4 2" xfId="741"/>
    <cellStyle name="Standard 19 3 4 3" xfId="742"/>
    <cellStyle name="Standard 19 3 5" xfId="743"/>
    <cellStyle name="Standard 19 3 6" xfId="744"/>
    <cellStyle name="Standard 19 4" xfId="745"/>
    <cellStyle name="Standard 19 4 2" xfId="746"/>
    <cellStyle name="Standard 19 4 2 2" xfId="747"/>
    <cellStyle name="Standard 19 4 2 3" xfId="748"/>
    <cellStyle name="Standard 19 4 3" xfId="749"/>
    <cellStyle name="Standard 19 4 3 2" xfId="750"/>
    <cellStyle name="Standard 19 4 3 3" xfId="751"/>
    <cellStyle name="Standard 19 4 4" xfId="752"/>
    <cellStyle name="Standard 19 4 5" xfId="753"/>
    <cellStyle name="Standard 19 5" xfId="754"/>
    <cellStyle name="Standard 19 5 2" xfId="755"/>
    <cellStyle name="Standard 19 5 2 2" xfId="756"/>
    <cellStyle name="Standard 19 5 2 3" xfId="757"/>
    <cellStyle name="Standard 19 5 3" xfId="758"/>
    <cellStyle name="Standard 19 5 3 2" xfId="759"/>
    <cellStyle name="Standard 19 5 3 3" xfId="760"/>
    <cellStyle name="Standard 19 5 4" xfId="761"/>
    <cellStyle name="Standard 19 5 5" xfId="762"/>
    <cellStyle name="Standard 19 6" xfId="763"/>
    <cellStyle name="Standard 19 6 2" xfId="764"/>
    <cellStyle name="Standard 19 6 3" xfId="765"/>
    <cellStyle name="Standard 19 7" xfId="766"/>
    <cellStyle name="Standard 19 7 2" xfId="767"/>
    <cellStyle name="Standard 19 7 3" xfId="768"/>
    <cellStyle name="Standard 19 8" xfId="769"/>
    <cellStyle name="Standard 19 8 2" xfId="770"/>
    <cellStyle name="Standard 19 8 3" xfId="771"/>
    <cellStyle name="Standard 19 9" xfId="772"/>
    <cellStyle name="Standard 2" xfId="35"/>
    <cellStyle name="Standard 2 2" xfId="773"/>
    <cellStyle name="Standard 2 2 2" xfId="774"/>
    <cellStyle name="Standard 2 2 2 2" xfId="775"/>
    <cellStyle name="Standard 2 2 2 2 2" xfId="776"/>
    <cellStyle name="Standard 2 2 2 2 3" xfId="777"/>
    <cellStyle name="Standard 2 2 2 3" xfId="778"/>
    <cellStyle name="Standard 2 2 2 3 2" xfId="779"/>
    <cellStyle name="Standard 2 2 2 3 3" xfId="780"/>
    <cellStyle name="Standard 2 2 2 4" xfId="781"/>
    <cellStyle name="Standard 2 2 2 5" xfId="782"/>
    <cellStyle name="Standard 2 2 3" xfId="783"/>
    <cellStyle name="Standard 2 2 3 2" xfId="784"/>
    <cellStyle name="Standard 2 2 3 2 2" xfId="785"/>
    <cellStyle name="Standard 2 2 3 2 3" xfId="786"/>
    <cellStyle name="Standard 2 2 3 3" xfId="787"/>
    <cellStyle name="Standard 2 2 3 3 2" xfId="788"/>
    <cellStyle name="Standard 2 2 3 3 3" xfId="789"/>
    <cellStyle name="Standard 2 2 3 4" xfId="790"/>
    <cellStyle name="Standard 2 2 3 5" xfId="791"/>
    <cellStyle name="Standard 2 2 4" xfId="792"/>
    <cellStyle name="Standard 2 2 4 2" xfId="793"/>
    <cellStyle name="Standard 2 2 4 3" xfId="794"/>
    <cellStyle name="Standard 2 2 5" xfId="795"/>
    <cellStyle name="Standard 2 2 5 2" xfId="796"/>
    <cellStyle name="Standard 2 2 5 3" xfId="797"/>
    <cellStyle name="Standard 2 2 6" xfId="798"/>
    <cellStyle name="Standard 2 2 7" xfId="799"/>
    <cellStyle name="Standard 2 3" xfId="800"/>
    <cellStyle name="Standard 2 3 2" xfId="801"/>
    <cellStyle name="Standard 2 3 2 2" xfId="802"/>
    <cellStyle name="Standard 2 3 2 2 2" xfId="803"/>
    <cellStyle name="Standard 2 3 2 2 3" xfId="804"/>
    <cellStyle name="Standard 2 3 2 3" xfId="805"/>
    <cellStyle name="Standard 2 3 2 3 2" xfId="806"/>
    <cellStyle name="Standard 2 3 2 3 3" xfId="807"/>
    <cellStyle name="Standard 2 3 2 4" xfId="808"/>
    <cellStyle name="Standard 2 3 2 5" xfId="809"/>
    <cellStyle name="Standard 2 3 3" xfId="810"/>
    <cellStyle name="Standard 2 3 3 2" xfId="811"/>
    <cellStyle name="Standard 2 3 3 3" xfId="812"/>
    <cellStyle name="Standard 2 3 4" xfId="813"/>
    <cellStyle name="Standard 2 3 4 2" xfId="814"/>
    <cellStyle name="Standard 2 3 4 3" xfId="815"/>
    <cellStyle name="Standard 2 3 5" xfId="816"/>
    <cellStyle name="Standard 2 3 6" xfId="817"/>
    <cellStyle name="Standard 2 4" xfId="818"/>
    <cellStyle name="Standard 2 4 2" xfId="819"/>
    <cellStyle name="Standard 2 4 2 2" xfId="820"/>
    <cellStyle name="Standard 2 4 2 3" xfId="821"/>
    <cellStyle name="Standard 2 4 3" xfId="822"/>
    <cellStyle name="Standard 2 4 3 2" xfId="823"/>
    <cellStyle name="Standard 2 4 3 3" xfId="824"/>
    <cellStyle name="Standard 2 4 4" xfId="825"/>
    <cellStyle name="Standard 2 4 5" xfId="826"/>
    <cellStyle name="Standard 2 5" xfId="827"/>
    <cellStyle name="Standard 2 5 2" xfId="828"/>
    <cellStyle name="Standard 2 5 2 2" xfId="829"/>
    <cellStyle name="Standard 2 5 2 3" xfId="830"/>
    <cellStyle name="Standard 2 5 3" xfId="831"/>
    <cellStyle name="Standard 2 5 3 2" xfId="832"/>
    <cellStyle name="Standard 2 5 3 3" xfId="833"/>
    <cellStyle name="Standard 2 5 4" xfId="834"/>
    <cellStyle name="Standard 2 5 5" xfId="835"/>
    <cellStyle name="Standard 2 6" xfId="836"/>
    <cellStyle name="Standard 2 6 2" xfId="837"/>
    <cellStyle name="Standard 2 6 3" xfId="838"/>
    <cellStyle name="Standard 2 7" xfId="839"/>
    <cellStyle name="Standard 2 7 2" xfId="840"/>
    <cellStyle name="Standard 2 7 3" xfId="841"/>
    <cellStyle name="Standard 2 8" xfId="842"/>
    <cellStyle name="Standard 2 9" xfId="843"/>
    <cellStyle name="Standard 20" xfId="844"/>
    <cellStyle name="Standard 20 2" xfId="845"/>
    <cellStyle name="Standard 20 2 2" xfId="846"/>
    <cellStyle name="Standard 20 2 3" xfId="847"/>
    <cellStyle name="Standard 20 3" xfId="848"/>
    <cellStyle name="Standard 20 4" xfId="849"/>
    <cellStyle name="Standard 21" xfId="850"/>
    <cellStyle name="Standard 21 2" xfId="851"/>
    <cellStyle name="Standard 21 2 2" xfId="852"/>
    <cellStyle name="Standard 21 2 3" xfId="853"/>
    <cellStyle name="Standard 21 3" xfId="854"/>
    <cellStyle name="Standard 21 4" xfId="855"/>
    <cellStyle name="Standard 22" xfId="856"/>
    <cellStyle name="Standard 23" xfId="857"/>
    <cellStyle name="Standard 23 2" xfId="858"/>
    <cellStyle name="Standard 23 2 2" xfId="859"/>
    <cellStyle name="Standard 23 2 3" xfId="860"/>
    <cellStyle name="Standard 23 3" xfId="861"/>
    <cellStyle name="Standard 23 4" xfId="862"/>
    <cellStyle name="Standard 24" xfId="863"/>
    <cellStyle name="Standard 24 2" xfId="864"/>
    <cellStyle name="Standard 24 2 2" xfId="865"/>
    <cellStyle name="Standard 24 2 3" xfId="866"/>
    <cellStyle name="Standard 24 3" xfId="867"/>
    <cellStyle name="Standard 24 4" xfId="868"/>
    <cellStyle name="Standard 25" xfId="869"/>
    <cellStyle name="Standard 25 2" xfId="870"/>
    <cellStyle name="Standard 25 2 2" xfId="871"/>
    <cellStyle name="Standard 25 2 3" xfId="872"/>
    <cellStyle name="Standard 25 3" xfId="873"/>
    <cellStyle name="Standard 25 4" xfId="874"/>
    <cellStyle name="Standard 26" xfId="875"/>
    <cellStyle name="Standard 26 2" xfId="876"/>
    <cellStyle name="Standard 26 2 2" xfId="877"/>
    <cellStyle name="Standard 26 2 3" xfId="878"/>
    <cellStyle name="Standard 26 3" xfId="879"/>
    <cellStyle name="Standard 26 4" xfId="880"/>
    <cellStyle name="Standard 27" xfId="881"/>
    <cellStyle name="Standard 27 2" xfId="882"/>
    <cellStyle name="Standard 27 2 2" xfId="883"/>
    <cellStyle name="Standard 27 2 3" xfId="884"/>
    <cellStyle name="Standard 27 3" xfId="885"/>
    <cellStyle name="Standard 27 4" xfId="886"/>
    <cellStyle name="Standard 28" xfId="887"/>
    <cellStyle name="Standard 28 2" xfId="888"/>
    <cellStyle name="Standard 28 2 2" xfId="889"/>
    <cellStyle name="Standard 28 2 3" xfId="890"/>
    <cellStyle name="Standard 28 3" xfId="891"/>
    <cellStyle name="Standard 28 4" xfId="892"/>
    <cellStyle name="Standard 29" xfId="893"/>
    <cellStyle name="Standard 29 2" xfId="894"/>
    <cellStyle name="Standard 29 2 2" xfId="895"/>
    <cellStyle name="Standard 29 2 3" xfId="896"/>
    <cellStyle name="Standard 29 3" xfId="897"/>
    <cellStyle name="Standard 29 4" xfId="898"/>
    <cellStyle name="Standard 3" xfId="36"/>
    <cellStyle name="Standard 3 2" xfId="899"/>
    <cellStyle name="Standard 3 2 2" xfId="900"/>
    <cellStyle name="Standard 3 2 2 2" xfId="901"/>
    <cellStyle name="Standard 3 2 2 2 2" xfId="902"/>
    <cellStyle name="Standard 3 2 2 2 3" xfId="903"/>
    <cellStyle name="Standard 3 2 2 3" xfId="904"/>
    <cellStyle name="Standard 3 2 2 3 2" xfId="905"/>
    <cellStyle name="Standard 3 2 2 3 3" xfId="906"/>
    <cellStyle name="Standard 3 2 2 4" xfId="907"/>
    <cellStyle name="Standard 3 2 2 5" xfId="908"/>
    <cellStyle name="Standard 3 2 3" xfId="909"/>
    <cellStyle name="Standard 3 2 3 2" xfId="910"/>
    <cellStyle name="Standard 3 2 3 2 2" xfId="911"/>
    <cellStyle name="Standard 3 2 3 2 3" xfId="912"/>
    <cellStyle name="Standard 3 2 3 3" xfId="913"/>
    <cellStyle name="Standard 3 2 3 3 2" xfId="914"/>
    <cellStyle name="Standard 3 2 3 3 3" xfId="915"/>
    <cellStyle name="Standard 3 2 3 4" xfId="916"/>
    <cellStyle name="Standard 3 2 3 5" xfId="917"/>
    <cellStyle name="Standard 3 2 4" xfId="918"/>
    <cellStyle name="Standard 3 2 4 2" xfId="919"/>
    <cellStyle name="Standard 3 2 4 3" xfId="920"/>
    <cellStyle name="Standard 3 2 5" xfId="921"/>
    <cellStyle name="Standard 3 2 5 2" xfId="922"/>
    <cellStyle name="Standard 3 2 5 3" xfId="923"/>
    <cellStyle name="Standard 3 2 6" xfId="924"/>
    <cellStyle name="Standard 3 2 7" xfId="925"/>
    <cellStyle name="Standard 3 3" xfId="926"/>
    <cellStyle name="Standard 3 3 2" xfId="927"/>
    <cellStyle name="Standard 3 3 2 2" xfId="928"/>
    <cellStyle name="Standard 3 3 2 2 2" xfId="929"/>
    <cellStyle name="Standard 3 3 2 2 3" xfId="930"/>
    <cellStyle name="Standard 3 3 2 3" xfId="931"/>
    <cellStyle name="Standard 3 3 2 3 2" xfId="932"/>
    <cellStyle name="Standard 3 3 2 3 3" xfId="933"/>
    <cellStyle name="Standard 3 3 2 4" xfId="934"/>
    <cellStyle name="Standard 3 3 2 5" xfId="935"/>
    <cellStyle name="Standard 3 3 3" xfId="936"/>
    <cellStyle name="Standard 3 3 3 2" xfId="937"/>
    <cellStyle name="Standard 3 3 3 3" xfId="938"/>
    <cellStyle name="Standard 3 3 4" xfId="939"/>
    <cellStyle name="Standard 3 3 4 2" xfId="940"/>
    <cellStyle name="Standard 3 3 4 3" xfId="941"/>
    <cellStyle name="Standard 3 3 5" xfId="942"/>
    <cellStyle name="Standard 3 3 6" xfId="943"/>
    <cellStyle name="Standard 3 4" xfId="944"/>
    <cellStyle name="Standard 3 4 2" xfId="945"/>
    <cellStyle name="Standard 3 4 2 2" xfId="946"/>
    <cellStyle name="Standard 3 4 2 3" xfId="947"/>
    <cellStyle name="Standard 3 4 3" xfId="948"/>
    <cellStyle name="Standard 3 4 3 2" xfId="949"/>
    <cellStyle name="Standard 3 4 3 3" xfId="950"/>
    <cellStyle name="Standard 3 4 4" xfId="951"/>
    <cellStyle name="Standard 3 4 5" xfId="952"/>
    <cellStyle name="Standard 3 5" xfId="953"/>
    <cellStyle name="Standard 3 5 2" xfId="954"/>
    <cellStyle name="Standard 3 5 2 2" xfId="955"/>
    <cellStyle name="Standard 3 5 2 3" xfId="956"/>
    <cellStyle name="Standard 3 5 3" xfId="957"/>
    <cellStyle name="Standard 3 5 3 2" xfId="958"/>
    <cellStyle name="Standard 3 5 3 3" xfId="959"/>
    <cellStyle name="Standard 3 5 4" xfId="960"/>
    <cellStyle name="Standard 3 5 5" xfId="961"/>
    <cellStyle name="Standard 3 6" xfId="962"/>
    <cellStyle name="Standard 3 6 2" xfId="963"/>
    <cellStyle name="Standard 3 6 3" xfId="964"/>
    <cellStyle name="Standard 3 7" xfId="965"/>
    <cellStyle name="Standard 3 7 2" xfId="966"/>
    <cellStyle name="Standard 3 7 3" xfId="967"/>
    <cellStyle name="Standard 3 8" xfId="968"/>
    <cellStyle name="Standard 3 9" xfId="969"/>
    <cellStyle name="Standard 30" xfId="970"/>
    <cellStyle name="Standard 30 2" xfId="971"/>
    <cellStyle name="Standard 30 2 2" xfId="972"/>
    <cellStyle name="Standard 30 2 3" xfId="973"/>
    <cellStyle name="Standard 30 3" xfId="974"/>
    <cellStyle name="Standard 30 4" xfId="975"/>
    <cellStyle name="Standard 31" xfId="976"/>
    <cellStyle name="Standard 31 2" xfId="977"/>
    <cellStyle name="Standard 31 2 2" xfId="978"/>
    <cellStyle name="Standard 31 2 3" xfId="979"/>
    <cellStyle name="Standard 31 3" xfId="980"/>
    <cellStyle name="Standard 31 4" xfId="981"/>
    <cellStyle name="Standard 32" xfId="982"/>
    <cellStyle name="Standard 32 2" xfId="983"/>
    <cellStyle name="Standard 32 2 2" xfId="984"/>
    <cellStyle name="Standard 32 2 3" xfId="985"/>
    <cellStyle name="Standard 32 3" xfId="986"/>
    <cellStyle name="Standard 32 4" xfId="987"/>
    <cellStyle name="Standard 33" xfId="988"/>
    <cellStyle name="Standard 33 2" xfId="989"/>
    <cellStyle name="Standard 33 2 2" xfId="990"/>
    <cellStyle name="Standard 33 2 3" xfId="991"/>
    <cellStyle name="Standard 33 3" xfId="992"/>
    <cellStyle name="Standard 33 4" xfId="993"/>
    <cellStyle name="Standard 34" xfId="994"/>
    <cellStyle name="Standard 34 2" xfId="995"/>
    <cellStyle name="Standard 34 2 2" xfId="996"/>
    <cellStyle name="Standard 34 2 3" xfId="997"/>
    <cellStyle name="Standard 34 3" xfId="998"/>
    <cellStyle name="Standard 34 4" xfId="999"/>
    <cellStyle name="Standard 35" xfId="1000"/>
    <cellStyle name="Standard 35 2" xfId="1001"/>
    <cellStyle name="Standard 35 2 2" xfId="1002"/>
    <cellStyle name="Standard 35 2 3" xfId="1003"/>
    <cellStyle name="Standard 35 3" xfId="1004"/>
    <cellStyle name="Standard 35 4" xfId="1005"/>
    <cellStyle name="Standard 36" xfId="1006"/>
    <cellStyle name="Standard 36 2" xfId="1007"/>
    <cellStyle name="Standard 36 2 2" xfId="1008"/>
    <cellStyle name="Standard 36 2 3" xfId="1009"/>
    <cellStyle name="Standard 36 3" xfId="1010"/>
    <cellStyle name="Standard 36 4" xfId="1011"/>
    <cellStyle name="Standard 37" xfId="1012"/>
    <cellStyle name="Standard 37 2" xfId="1013"/>
    <cellStyle name="Standard 37 2 2" xfId="1014"/>
    <cellStyle name="Standard 37 2 3" xfId="1015"/>
    <cellStyle name="Standard 37 3" xfId="1016"/>
    <cellStyle name="Standard 37 4" xfId="1017"/>
    <cellStyle name="Standard 38" xfId="1018"/>
    <cellStyle name="Standard 38 2" xfId="1019"/>
    <cellStyle name="Standard 38 2 2" xfId="1020"/>
    <cellStyle name="Standard 38 2 3" xfId="1021"/>
    <cellStyle name="Standard 38 3" xfId="1022"/>
    <cellStyle name="Standard 38 4" xfId="1023"/>
    <cellStyle name="Standard 39" xfId="1024"/>
    <cellStyle name="Standard 39 2" xfId="1025"/>
    <cellStyle name="Standard 39 2 2" xfId="1026"/>
    <cellStyle name="Standard 39 2 3" xfId="1027"/>
    <cellStyle name="Standard 39 3" xfId="1028"/>
    <cellStyle name="Standard 39 4" xfId="1029"/>
    <cellStyle name="Standard 4" xfId="46"/>
    <cellStyle name="Standard 4 2" xfId="1030"/>
    <cellStyle name="Standard 4 2 2" xfId="1031"/>
    <cellStyle name="Standard 4 2 2 2" xfId="1032"/>
    <cellStyle name="Standard 4 2 2 2 2" xfId="1033"/>
    <cellStyle name="Standard 4 2 2 2 3" xfId="1034"/>
    <cellStyle name="Standard 4 2 2 3" xfId="1035"/>
    <cellStyle name="Standard 4 2 2 3 2" xfId="1036"/>
    <cellStyle name="Standard 4 2 2 3 3" xfId="1037"/>
    <cellStyle name="Standard 4 2 2 4" xfId="1038"/>
    <cellStyle name="Standard 4 2 2 5" xfId="1039"/>
    <cellStyle name="Standard 4 2 3" xfId="1040"/>
    <cellStyle name="Standard 4 2 3 2" xfId="1041"/>
    <cellStyle name="Standard 4 2 3 2 2" xfId="1042"/>
    <cellStyle name="Standard 4 2 3 2 3" xfId="1043"/>
    <cellStyle name="Standard 4 2 3 3" xfId="1044"/>
    <cellStyle name="Standard 4 2 3 3 2" xfId="1045"/>
    <cellStyle name="Standard 4 2 3 3 3" xfId="1046"/>
    <cellStyle name="Standard 4 2 3 4" xfId="1047"/>
    <cellStyle name="Standard 4 2 3 5" xfId="1048"/>
    <cellStyle name="Standard 4 2 4" xfId="1049"/>
    <cellStyle name="Standard 4 2 4 2" xfId="1050"/>
    <cellStyle name="Standard 4 2 4 3" xfId="1051"/>
    <cellStyle name="Standard 4 2 5" xfId="1052"/>
    <cellStyle name="Standard 4 2 5 2" xfId="1053"/>
    <cellStyle name="Standard 4 2 5 3" xfId="1054"/>
    <cellStyle name="Standard 4 2 6" xfId="1055"/>
    <cellStyle name="Standard 4 2 7" xfId="1056"/>
    <cellStyle name="Standard 4 3" xfId="1057"/>
    <cellStyle name="Standard 4 3 2" xfId="1058"/>
    <cellStyle name="Standard 4 3 2 2" xfId="1059"/>
    <cellStyle name="Standard 4 3 2 2 2" xfId="1060"/>
    <cellStyle name="Standard 4 3 2 2 3" xfId="1061"/>
    <cellStyle name="Standard 4 3 2 3" xfId="1062"/>
    <cellStyle name="Standard 4 3 2 3 2" xfId="1063"/>
    <cellStyle name="Standard 4 3 2 3 3" xfId="1064"/>
    <cellStyle name="Standard 4 3 2 4" xfId="1065"/>
    <cellStyle name="Standard 4 3 2 5" xfId="1066"/>
    <cellStyle name="Standard 4 3 3" xfId="1067"/>
    <cellStyle name="Standard 4 3 3 2" xfId="1068"/>
    <cellStyle name="Standard 4 3 3 3" xfId="1069"/>
    <cellStyle name="Standard 4 3 4" xfId="1070"/>
    <cellStyle name="Standard 4 3 4 2" xfId="1071"/>
    <cellStyle name="Standard 4 3 4 3" xfId="1072"/>
    <cellStyle name="Standard 4 3 5" xfId="1073"/>
    <cellStyle name="Standard 4 3 6" xfId="1074"/>
    <cellStyle name="Standard 4 4" xfId="1075"/>
    <cellStyle name="Standard 4 4 2" xfId="1076"/>
    <cellStyle name="Standard 4 4 2 2" xfId="1077"/>
    <cellStyle name="Standard 4 4 2 3" xfId="1078"/>
    <cellStyle name="Standard 4 4 3" xfId="1079"/>
    <cellStyle name="Standard 4 4 3 2" xfId="1080"/>
    <cellStyle name="Standard 4 4 3 3" xfId="1081"/>
    <cellStyle name="Standard 4 4 4" xfId="1082"/>
    <cellStyle name="Standard 4 4 5" xfId="1083"/>
    <cellStyle name="Standard 4 5" xfId="1084"/>
    <cellStyle name="Standard 4 5 2" xfId="1085"/>
    <cellStyle name="Standard 4 5 2 2" xfId="1086"/>
    <cellStyle name="Standard 4 5 2 3" xfId="1087"/>
    <cellStyle name="Standard 4 5 3" xfId="1088"/>
    <cellStyle name="Standard 4 5 3 2" xfId="1089"/>
    <cellStyle name="Standard 4 5 3 3" xfId="1090"/>
    <cellStyle name="Standard 4 5 4" xfId="1091"/>
    <cellStyle name="Standard 4 5 5" xfId="1092"/>
    <cellStyle name="Standard 4 6" xfId="1093"/>
    <cellStyle name="Standard 4 6 2" xfId="1094"/>
    <cellStyle name="Standard 4 6 3" xfId="1095"/>
    <cellStyle name="Standard 4 7" xfId="1096"/>
    <cellStyle name="Standard 4 7 2" xfId="1097"/>
    <cellStyle name="Standard 4 7 3" xfId="1098"/>
    <cellStyle name="Standard 4 8" xfId="1099"/>
    <cellStyle name="Standard 4 9" xfId="1100"/>
    <cellStyle name="Standard 40" xfId="1101"/>
    <cellStyle name="Standard 41" xfId="1102"/>
    <cellStyle name="Standard 42" xfId="1103"/>
    <cellStyle name="Standard 43" xfId="1104"/>
    <cellStyle name="Standard 44" xfId="1105"/>
    <cellStyle name="Standard 45" xfId="1466"/>
    <cellStyle name="Standard 5" xfId="1106"/>
    <cellStyle name="Standard 5 2" xfId="1107"/>
    <cellStyle name="Standard 5 2 2" xfId="1108"/>
    <cellStyle name="Standard 5 2 2 2" xfId="1109"/>
    <cellStyle name="Standard 5 2 2 2 2" xfId="1110"/>
    <cellStyle name="Standard 5 2 2 2 3" xfId="1111"/>
    <cellStyle name="Standard 5 2 2 3" xfId="1112"/>
    <cellStyle name="Standard 5 2 2 3 2" xfId="1113"/>
    <cellStyle name="Standard 5 2 2 3 3" xfId="1114"/>
    <cellStyle name="Standard 5 2 2 4" xfId="1115"/>
    <cellStyle name="Standard 5 2 2 5" xfId="1116"/>
    <cellStyle name="Standard 5 2 3" xfId="1117"/>
    <cellStyle name="Standard 5 2 3 2" xfId="1118"/>
    <cellStyle name="Standard 5 2 3 2 2" xfId="1119"/>
    <cellStyle name="Standard 5 2 3 2 3" xfId="1120"/>
    <cellStyle name="Standard 5 2 3 3" xfId="1121"/>
    <cellStyle name="Standard 5 2 3 3 2" xfId="1122"/>
    <cellStyle name="Standard 5 2 3 3 3" xfId="1123"/>
    <cellStyle name="Standard 5 2 3 4" xfId="1124"/>
    <cellStyle name="Standard 5 2 3 5" xfId="1125"/>
    <cellStyle name="Standard 5 2 4" xfId="1126"/>
    <cellStyle name="Standard 5 2 4 2" xfId="1127"/>
    <cellStyle name="Standard 5 2 4 3" xfId="1128"/>
    <cellStyle name="Standard 5 2 5" xfId="1129"/>
    <cellStyle name="Standard 5 2 5 2" xfId="1130"/>
    <cellStyle name="Standard 5 2 5 3" xfId="1131"/>
    <cellStyle name="Standard 5 2 6" xfId="1132"/>
    <cellStyle name="Standard 5 2 7" xfId="1133"/>
    <cellStyle name="Standard 5 3" xfId="1134"/>
    <cellStyle name="Standard 5 3 2" xfId="1135"/>
    <cellStyle name="Standard 5 3 2 2" xfId="1136"/>
    <cellStyle name="Standard 5 3 2 2 2" xfId="1137"/>
    <cellStyle name="Standard 5 3 2 2 3" xfId="1138"/>
    <cellStyle name="Standard 5 3 2 3" xfId="1139"/>
    <cellStyle name="Standard 5 3 2 3 2" xfId="1140"/>
    <cellStyle name="Standard 5 3 2 3 3" xfId="1141"/>
    <cellStyle name="Standard 5 3 2 4" xfId="1142"/>
    <cellStyle name="Standard 5 3 2 5" xfId="1143"/>
    <cellStyle name="Standard 5 3 3" xfId="1144"/>
    <cellStyle name="Standard 5 3 3 2" xfId="1145"/>
    <cellStyle name="Standard 5 3 3 3" xfId="1146"/>
    <cellStyle name="Standard 5 3 4" xfId="1147"/>
    <cellStyle name="Standard 5 3 4 2" xfId="1148"/>
    <cellStyle name="Standard 5 3 4 3" xfId="1149"/>
    <cellStyle name="Standard 5 3 5" xfId="1150"/>
    <cellStyle name="Standard 5 3 6" xfId="1151"/>
    <cellStyle name="Standard 5 4" xfId="1152"/>
    <cellStyle name="Standard 5 4 2" xfId="1153"/>
    <cellStyle name="Standard 5 4 2 2" xfId="1154"/>
    <cellStyle name="Standard 5 4 2 3" xfId="1155"/>
    <cellStyle name="Standard 5 4 3" xfId="1156"/>
    <cellStyle name="Standard 5 4 3 2" xfId="1157"/>
    <cellStyle name="Standard 5 4 3 3" xfId="1158"/>
    <cellStyle name="Standard 5 4 4" xfId="1159"/>
    <cellStyle name="Standard 5 4 5" xfId="1160"/>
    <cellStyle name="Standard 5 5" xfId="1161"/>
    <cellStyle name="Standard 5 5 2" xfId="1162"/>
    <cellStyle name="Standard 5 5 2 2" xfId="1163"/>
    <cellStyle name="Standard 5 5 2 3" xfId="1164"/>
    <cellStyle name="Standard 5 5 3" xfId="1165"/>
    <cellStyle name="Standard 5 5 3 2" xfId="1166"/>
    <cellStyle name="Standard 5 5 3 3" xfId="1167"/>
    <cellStyle name="Standard 5 5 4" xfId="1168"/>
    <cellStyle name="Standard 5 5 5" xfId="1169"/>
    <cellStyle name="Standard 5 6" xfId="1170"/>
    <cellStyle name="Standard 5 6 2" xfId="1171"/>
    <cellStyle name="Standard 5 6 3" xfId="1172"/>
    <cellStyle name="Standard 5 7" xfId="1173"/>
    <cellStyle name="Standard 5 7 2" xfId="1174"/>
    <cellStyle name="Standard 5 7 3" xfId="1175"/>
    <cellStyle name="Standard 5 8" xfId="1176"/>
    <cellStyle name="Standard 5 9" xfId="1177"/>
    <cellStyle name="Standard 6" xfId="1178"/>
    <cellStyle name="Standard 6 2" xfId="1179"/>
    <cellStyle name="Standard 6 2 2" xfId="1180"/>
    <cellStyle name="Standard 6 2 2 2" xfId="1181"/>
    <cellStyle name="Standard 6 2 2 2 2" xfId="1182"/>
    <cellStyle name="Standard 6 2 2 2 3" xfId="1183"/>
    <cellStyle name="Standard 6 2 2 3" xfId="1184"/>
    <cellStyle name="Standard 6 2 2 3 2" xfId="1185"/>
    <cellStyle name="Standard 6 2 2 3 3" xfId="1186"/>
    <cellStyle name="Standard 6 2 2 4" xfId="1187"/>
    <cellStyle name="Standard 6 2 2 5" xfId="1188"/>
    <cellStyle name="Standard 6 2 3" xfId="1189"/>
    <cellStyle name="Standard 6 2 3 2" xfId="1190"/>
    <cellStyle name="Standard 6 2 3 2 2" xfId="1191"/>
    <cellStyle name="Standard 6 2 3 2 3" xfId="1192"/>
    <cellStyle name="Standard 6 2 3 3" xfId="1193"/>
    <cellStyle name="Standard 6 2 3 3 2" xfId="1194"/>
    <cellStyle name="Standard 6 2 3 3 3" xfId="1195"/>
    <cellStyle name="Standard 6 2 3 4" xfId="1196"/>
    <cellStyle name="Standard 6 2 3 5" xfId="1197"/>
    <cellStyle name="Standard 6 2 4" xfId="1198"/>
    <cellStyle name="Standard 6 2 4 2" xfId="1199"/>
    <cellStyle name="Standard 6 2 4 3" xfId="1200"/>
    <cellStyle name="Standard 6 2 5" xfId="1201"/>
    <cellStyle name="Standard 6 2 5 2" xfId="1202"/>
    <cellStyle name="Standard 6 2 5 3" xfId="1203"/>
    <cellStyle name="Standard 6 2 6" xfId="1204"/>
    <cellStyle name="Standard 6 2 7" xfId="1205"/>
    <cellStyle name="Standard 6 3" xfId="1206"/>
    <cellStyle name="Standard 6 3 2" xfId="1207"/>
    <cellStyle name="Standard 6 3 2 2" xfId="1208"/>
    <cellStyle name="Standard 6 3 2 2 2" xfId="1209"/>
    <cellStyle name="Standard 6 3 2 2 3" xfId="1210"/>
    <cellStyle name="Standard 6 3 2 3" xfId="1211"/>
    <cellStyle name="Standard 6 3 2 3 2" xfId="1212"/>
    <cellStyle name="Standard 6 3 2 3 3" xfId="1213"/>
    <cellStyle name="Standard 6 3 2 4" xfId="1214"/>
    <cellStyle name="Standard 6 3 2 5" xfId="1215"/>
    <cellStyle name="Standard 6 3 3" xfId="1216"/>
    <cellStyle name="Standard 6 3 3 2" xfId="1217"/>
    <cellStyle name="Standard 6 3 3 3" xfId="1218"/>
    <cellStyle name="Standard 6 3 4" xfId="1219"/>
    <cellStyle name="Standard 6 3 4 2" xfId="1220"/>
    <cellStyle name="Standard 6 3 4 3" xfId="1221"/>
    <cellStyle name="Standard 6 3 5" xfId="1222"/>
    <cellStyle name="Standard 6 3 6" xfId="1223"/>
    <cellStyle name="Standard 6 4" xfId="1224"/>
    <cellStyle name="Standard 6 4 2" xfId="1225"/>
    <cellStyle name="Standard 6 4 2 2" xfId="1226"/>
    <cellStyle name="Standard 6 4 2 3" xfId="1227"/>
    <cellStyle name="Standard 6 4 3" xfId="1228"/>
    <cellStyle name="Standard 6 4 3 2" xfId="1229"/>
    <cellStyle name="Standard 6 4 3 3" xfId="1230"/>
    <cellStyle name="Standard 6 4 4" xfId="1231"/>
    <cellStyle name="Standard 6 4 5" xfId="1232"/>
    <cellStyle name="Standard 6 5" xfId="1233"/>
    <cellStyle name="Standard 6 5 2" xfId="1234"/>
    <cellStyle name="Standard 6 5 2 2" xfId="1235"/>
    <cellStyle name="Standard 6 5 2 3" xfId="1236"/>
    <cellStyle name="Standard 6 5 3" xfId="1237"/>
    <cellStyle name="Standard 6 5 3 2" xfId="1238"/>
    <cellStyle name="Standard 6 5 3 3" xfId="1239"/>
    <cellStyle name="Standard 6 5 4" xfId="1240"/>
    <cellStyle name="Standard 6 5 5" xfId="1241"/>
    <cellStyle name="Standard 6 6" xfId="1242"/>
    <cellStyle name="Standard 6 6 2" xfId="1243"/>
    <cellStyle name="Standard 6 6 3" xfId="1244"/>
    <cellStyle name="Standard 6 7" xfId="1245"/>
    <cellStyle name="Standard 6 7 2" xfId="1246"/>
    <cellStyle name="Standard 6 7 3" xfId="1247"/>
    <cellStyle name="Standard 6 8" xfId="1248"/>
    <cellStyle name="Standard 6 9" xfId="1249"/>
    <cellStyle name="Standard 7" xfId="1250"/>
    <cellStyle name="Standard 7 2" xfId="1251"/>
    <cellStyle name="Standard 7 2 2" xfId="1252"/>
    <cellStyle name="Standard 7 2 2 2" xfId="1253"/>
    <cellStyle name="Standard 7 2 2 2 2" xfId="1254"/>
    <cellStyle name="Standard 7 2 2 2 3" xfId="1255"/>
    <cellStyle name="Standard 7 2 2 3" xfId="1256"/>
    <cellStyle name="Standard 7 2 2 3 2" xfId="1257"/>
    <cellStyle name="Standard 7 2 2 3 3" xfId="1258"/>
    <cellStyle name="Standard 7 2 2 4" xfId="1259"/>
    <cellStyle name="Standard 7 2 2 5" xfId="1260"/>
    <cellStyle name="Standard 7 2 3" xfId="1261"/>
    <cellStyle name="Standard 7 2 3 2" xfId="1262"/>
    <cellStyle name="Standard 7 2 3 2 2" xfId="1263"/>
    <cellStyle name="Standard 7 2 3 2 3" xfId="1264"/>
    <cellStyle name="Standard 7 2 3 3" xfId="1265"/>
    <cellStyle name="Standard 7 2 3 3 2" xfId="1266"/>
    <cellStyle name="Standard 7 2 3 3 3" xfId="1267"/>
    <cellStyle name="Standard 7 2 3 4" xfId="1268"/>
    <cellStyle name="Standard 7 2 3 5" xfId="1269"/>
    <cellStyle name="Standard 7 2 4" xfId="1270"/>
    <cellStyle name="Standard 7 2 4 2" xfId="1271"/>
    <cellStyle name="Standard 7 2 4 3" xfId="1272"/>
    <cellStyle name="Standard 7 2 5" xfId="1273"/>
    <cellStyle name="Standard 7 2 5 2" xfId="1274"/>
    <cellStyle name="Standard 7 2 5 3" xfId="1275"/>
    <cellStyle name="Standard 7 2 6" xfId="1276"/>
    <cellStyle name="Standard 7 2 7" xfId="1277"/>
    <cellStyle name="Standard 7 3" xfId="1278"/>
    <cellStyle name="Standard 7 3 2" xfId="1279"/>
    <cellStyle name="Standard 7 3 2 2" xfId="1280"/>
    <cellStyle name="Standard 7 3 2 2 2" xfId="1281"/>
    <cellStyle name="Standard 7 3 2 2 3" xfId="1282"/>
    <cellStyle name="Standard 7 3 2 3" xfId="1283"/>
    <cellStyle name="Standard 7 3 2 3 2" xfId="1284"/>
    <cellStyle name="Standard 7 3 2 3 3" xfId="1285"/>
    <cellStyle name="Standard 7 3 2 4" xfId="1286"/>
    <cellStyle name="Standard 7 3 2 5" xfId="1287"/>
    <cellStyle name="Standard 7 3 3" xfId="1288"/>
    <cellStyle name="Standard 7 3 3 2" xfId="1289"/>
    <cellStyle name="Standard 7 3 3 3" xfId="1290"/>
    <cellStyle name="Standard 7 3 4" xfId="1291"/>
    <cellStyle name="Standard 7 3 4 2" xfId="1292"/>
    <cellStyle name="Standard 7 3 4 3" xfId="1293"/>
    <cellStyle name="Standard 7 3 5" xfId="1294"/>
    <cellStyle name="Standard 7 3 6" xfId="1295"/>
    <cellStyle name="Standard 7 4" xfId="1296"/>
    <cellStyle name="Standard 7 4 2" xfId="1297"/>
    <cellStyle name="Standard 7 4 2 2" xfId="1298"/>
    <cellStyle name="Standard 7 4 2 3" xfId="1299"/>
    <cellStyle name="Standard 7 4 3" xfId="1300"/>
    <cellStyle name="Standard 7 4 3 2" xfId="1301"/>
    <cellStyle name="Standard 7 4 3 3" xfId="1302"/>
    <cellStyle name="Standard 7 4 4" xfId="1303"/>
    <cellStyle name="Standard 7 4 5" xfId="1304"/>
    <cellStyle name="Standard 7 5" xfId="1305"/>
    <cellStyle name="Standard 7 5 2" xfId="1306"/>
    <cellStyle name="Standard 7 5 2 2" xfId="1307"/>
    <cellStyle name="Standard 7 5 2 3" xfId="1308"/>
    <cellStyle name="Standard 7 5 3" xfId="1309"/>
    <cellStyle name="Standard 7 5 3 2" xfId="1310"/>
    <cellStyle name="Standard 7 5 3 3" xfId="1311"/>
    <cellStyle name="Standard 7 5 4" xfId="1312"/>
    <cellStyle name="Standard 7 5 5" xfId="1313"/>
    <cellStyle name="Standard 7 6" xfId="1314"/>
    <cellStyle name="Standard 7 6 2" xfId="1315"/>
    <cellStyle name="Standard 7 6 3" xfId="1316"/>
    <cellStyle name="Standard 7 7" xfId="1317"/>
    <cellStyle name="Standard 7 7 2" xfId="1318"/>
    <cellStyle name="Standard 7 7 3" xfId="1319"/>
    <cellStyle name="Standard 7 8" xfId="1320"/>
    <cellStyle name="Standard 7 9" xfId="1321"/>
    <cellStyle name="Standard 8" xfId="1322"/>
    <cellStyle name="Standard 8 2" xfId="1323"/>
    <cellStyle name="Standard 8 2 2" xfId="1324"/>
    <cellStyle name="Standard 8 2 2 2" xfId="1325"/>
    <cellStyle name="Standard 8 2 2 2 2" xfId="1326"/>
    <cellStyle name="Standard 8 2 2 2 3" xfId="1327"/>
    <cellStyle name="Standard 8 2 2 3" xfId="1328"/>
    <cellStyle name="Standard 8 2 2 3 2" xfId="1329"/>
    <cellStyle name="Standard 8 2 2 3 3" xfId="1330"/>
    <cellStyle name="Standard 8 2 2 4" xfId="1331"/>
    <cellStyle name="Standard 8 2 2 5" xfId="1332"/>
    <cellStyle name="Standard 8 2 3" xfId="1333"/>
    <cellStyle name="Standard 8 2 3 2" xfId="1334"/>
    <cellStyle name="Standard 8 2 3 2 2" xfId="1335"/>
    <cellStyle name="Standard 8 2 3 2 3" xfId="1336"/>
    <cellStyle name="Standard 8 2 3 3" xfId="1337"/>
    <cellStyle name="Standard 8 2 3 3 2" xfId="1338"/>
    <cellStyle name="Standard 8 2 3 3 3" xfId="1339"/>
    <cellStyle name="Standard 8 2 3 4" xfId="1340"/>
    <cellStyle name="Standard 8 2 3 5" xfId="1341"/>
    <cellStyle name="Standard 8 2 4" xfId="1342"/>
    <cellStyle name="Standard 8 2 4 2" xfId="1343"/>
    <cellStyle name="Standard 8 2 4 3" xfId="1344"/>
    <cellStyle name="Standard 8 2 5" xfId="1345"/>
    <cellStyle name="Standard 8 2 5 2" xfId="1346"/>
    <cellStyle name="Standard 8 2 5 3" xfId="1347"/>
    <cellStyle name="Standard 8 2 6" xfId="1348"/>
    <cellStyle name="Standard 8 2 7" xfId="1349"/>
    <cellStyle name="Standard 8 3" xfId="1350"/>
    <cellStyle name="Standard 8 3 2" xfId="1351"/>
    <cellStyle name="Standard 8 3 2 2" xfId="1352"/>
    <cellStyle name="Standard 8 3 2 2 2" xfId="1353"/>
    <cellStyle name="Standard 8 3 2 2 3" xfId="1354"/>
    <cellStyle name="Standard 8 3 2 3" xfId="1355"/>
    <cellStyle name="Standard 8 3 2 3 2" xfId="1356"/>
    <cellStyle name="Standard 8 3 2 3 3" xfId="1357"/>
    <cellStyle name="Standard 8 3 2 4" xfId="1358"/>
    <cellStyle name="Standard 8 3 2 5" xfId="1359"/>
    <cellStyle name="Standard 8 3 3" xfId="1360"/>
    <cellStyle name="Standard 8 3 3 2" xfId="1361"/>
    <cellStyle name="Standard 8 3 3 3" xfId="1362"/>
    <cellStyle name="Standard 8 3 4" xfId="1363"/>
    <cellStyle name="Standard 8 3 4 2" xfId="1364"/>
    <cellStyle name="Standard 8 3 4 3" xfId="1365"/>
    <cellStyle name="Standard 8 3 5" xfId="1366"/>
    <cellStyle name="Standard 8 3 6" xfId="1367"/>
    <cellStyle name="Standard 8 4" xfId="1368"/>
    <cellStyle name="Standard 8 4 2" xfId="1369"/>
    <cellStyle name="Standard 8 4 2 2" xfId="1370"/>
    <cellStyle name="Standard 8 4 2 3" xfId="1371"/>
    <cellStyle name="Standard 8 4 3" xfId="1372"/>
    <cellStyle name="Standard 8 4 3 2" xfId="1373"/>
    <cellStyle name="Standard 8 4 3 3" xfId="1374"/>
    <cellStyle name="Standard 8 4 4" xfId="1375"/>
    <cellStyle name="Standard 8 4 5" xfId="1376"/>
    <cellStyle name="Standard 8 5" xfId="1377"/>
    <cellStyle name="Standard 8 5 2" xfId="1378"/>
    <cellStyle name="Standard 8 5 2 2" xfId="1379"/>
    <cellStyle name="Standard 8 5 2 3" xfId="1380"/>
    <cellStyle name="Standard 8 5 3" xfId="1381"/>
    <cellStyle name="Standard 8 5 3 2" xfId="1382"/>
    <cellStyle name="Standard 8 5 3 3" xfId="1383"/>
    <cellStyle name="Standard 8 5 4" xfId="1384"/>
    <cellStyle name="Standard 8 5 5" xfId="1385"/>
    <cellStyle name="Standard 8 6" xfId="1386"/>
    <cellStyle name="Standard 8 6 2" xfId="1387"/>
    <cellStyle name="Standard 8 6 3" xfId="1388"/>
    <cellStyle name="Standard 8 7" xfId="1389"/>
    <cellStyle name="Standard 8 7 2" xfId="1390"/>
    <cellStyle name="Standard 8 7 3" xfId="1391"/>
    <cellStyle name="Standard 8 8" xfId="1392"/>
    <cellStyle name="Standard 8 9" xfId="1393"/>
    <cellStyle name="Standard 9" xfId="1394"/>
    <cellStyle name="Standard 9 2" xfId="1395"/>
    <cellStyle name="Standard 9 2 2" xfId="1396"/>
    <cellStyle name="Standard 9 2 2 2" xfId="1397"/>
    <cellStyle name="Standard 9 2 2 2 2" xfId="1398"/>
    <cellStyle name="Standard 9 2 2 2 3" xfId="1399"/>
    <cellStyle name="Standard 9 2 2 3" xfId="1400"/>
    <cellStyle name="Standard 9 2 2 3 2" xfId="1401"/>
    <cellStyle name="Standard 9 2 2 3 3" xfId="1402"/>
    <cellStyle name="Standard 9 2 2 4" xfId="1403"/>
    <cellStyle name="Standard 9 2 2 5" xfId="1404"/>
    <cellStyle name="Standard 9 2 3" xfId="1405"/>
    <cellStyle name="Standard 9 2 3 2" xfId="1406"/>
    <cellStyle name="Standard 9 2 3 2 2" xfId="1407"/>
    <cellStyle name="Standard 9 2 3 2 3" xfId="1408"/>
    <cellStyle name="Standard 9 2 3 3" xfId="1409"/>
    <cellStyle name="Standard 9 2 3 3 2" xfId="1410"/>
    <cellStyle name="Standard 9 2 3 3 3" xfId="1411"/>
    <cellStyle name="Standard 9 2 3 4" xfId="1412"/>
    <cellStyle name="Standard 9 2 3 5" xfId="1413"/>
    <cellStyle name="Standard 9 2 4" xfId="1414"/>
    <cellStyle name="Standard 9 2 4 2" xfId="1415"/>
    <cellStyle name="Standard 9 2 4 3" xfId="1416"/>
    <cellStyle name="Standard 9 2 5" xfId="1417"/>
    <cellStyle name="Standard 9 2 5 2" xfId="1418"/>
    <cellStyle name="Standard 9 2 5 3" xfId="1419"/>
    <cellStyle name="Standard 9 2 6" xfId="1420"/>
    <cellStyle name="Standard 9 2 7" xfId="1421"/>
    <cellStyle name="Standard 9 3" xfId="1422"/>
    <cellStyle name="Standard 9 3 2" xfId="1423"/>
    <cellStyle name="Standard 9 3 2 2" xfId="1424"/>
    <cellStyle name="Standard 9 3 2 2 2" xfId="1425"/>
    <cellStyle name="Standard 9 3 2 2 3" xfId="1426"/>
    <cellStyle name="Standard 9 3 2 3" xfId="1427"/>
    <cellStyle name="Standard 9 3 2 3 2" xfId="1428"/>
    <cellStyle name="Standard 9 3 2 3 3" xfId="1429"/>
    <cellStyle name="Standard 9 3 2 4" xfId="1430"/>
    <cellStyle name="Standard 9 3 2 5" xfId="1431"/>
    <cellStyle name="Standard 9 3 3" xfId="1432"/>
    <cellStyle name="Standard 9 3 3 2" xfId="1433"/>
    <cellStyle name="Standard 9 3 3 3" xfId="1434"/>
    <cellStyle name="Standard 9 3 4" xfId="1435"/>
    <cellStyle name="Standard 9 3 4 2" xfId="1436"/>
    <cellStyle name="Standard 9 3 4 3" xfId="1437"/>
    <cellStyle name="Standard 9 3 5" xfId="1438"/>
    <cellStyle name="Standard 9 3 6" xfId="1439"/>
    <cellStyle name="Standard 9 4" xfId="1440"/>
    <cellStyle name="Standard 9 4 2" xfId="1441"/>
    <cellStyle name="Standard 9 4 2 2" xfId="1442"/>
    <cellStyle name="Standard 9 4 2 3" xfId="1443"/>
    <cellStyle name="Standard 9 4 3" xfId="1444"/>
    <cellStyle name="Standard 9 4 3 2" xfId="1445"/>
    <cellStyle name="Standard 9 4 3 3" xfId="1446"/>
    <cellStyle name="Standard 9 4 4" xfId="1447"/>
    <cellStyle name="Standard 9 4 5" xfId="1448"/>
    <cellStyle name="Standard 9 5" xfId="1449"/>
    <cellStyle name="Standard 9 5 2" xfId="1450"/>
    <cellStyle name="Standard 9 5 2 2" xfId="1451"/>
    <cellStyle name="Standard 9 5 2 3" xfId="1452"/>
    <cellStyle name="Standard 9 5 3" xfId="1453"/>
    <cellStyle name="Standard 9 5 3 2" xfId="1454"/>
    <cellStyle name="Standard 9 5 3 3" xfId="1455"/>
    <cellStyle name="Standard 9 5 4" xfId="1456"/>
    <cellStyle name="Standard 9 5 5" xfId="1457"/>
    <cellStyle name="Standard 9 6" xfId="1458"/>
    <cellStyle name="Standard 9 6 2" xfId="1459"/>
    <cellStyle name="Standard 9 6 3" xfId="1460"/>
    <cellStyle name="Standard 9 7" xfId="1461"/>
    <cellStyle name="Standard 9 7 2" xfId="1462"/>
    <cellStyle name="Standard 9 7 3" xfId="1463"/>
    <cellStyle name="Standard 9 8" xfId="1464"/>
    <cellStyle name="Standard 9 9" xfId="1465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19</xdr:row>
          <xdr:rowOff>0</xdr:rowOff>
        </xdr:from>
        <xdr:to>
          <xdr:col>0</xdr:col>
          <xdr:colOff>990600</xdr:colOff>
          <xdr:row>23</xdr:row>
          <xdr:rowOff>38100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allgembildende-berufliche-schulen.pdf?__blob=publicationFile" TargetMode="External"/><Relationship Id="rId1" Type="http://schemas.openxmlformats.org/officeDocument/2006/relationships/hyperlink" Target="https://www.destatis.de/DE/Methoden/Qualitaet/Qualitaetsberichte/Bildung/allgembildende-berufliche-schulen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84" t="s">
        <v>8</v>
      </c>
    </row>
    <row r="2" spans="1:1" x14ac:dyDescent="0.2">
      <c r="A2" s="84" t="s">
        <v>76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 | B III 2 - j/20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22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36.85546875" style="1" customWidth="1"/>
    <col min="2" max="2" width="8.140625" style="1" customWidth="1"/>
    <col min="3" max="3" width="9" style="1" customWidth="1"/>
    <col min="4" max="7" width="8.140625" style="1" customWidth="1"/>
    <col min="8" max="16384" width="11.42578125" style="1"/>
  </cols>
  <sheetData>
    <row r="1" spans="1:7" ht="11.25" customHeight="1" x14ac:dyDescent="0.2">
      <c r="A1" s="84" t="s">
        <v>8</v>
      </c>
    </row>
    <row r="2" spans="1:7" ht="11.25" customHeight="1" x14ac:dyDescent="0.2">
      <c r="A2" s="84"/>
    </row>
    <row r="3" spans="1:7" ht="11.25" customHeight="1" x14ac:dyDescent="0.2">
      <c r="A3" s="136" t="s">
        <v>92</v>
      </c>
      <c r="B3" s="136"/>
      <c r="C3" s="136"/>
      <c r="D3" s="136"/>
      <c r="E3" s="136"/>
      <c r="F3" s="136"/>
      <c r="G3" s="136"/>
    </row>
    <row r="4" spans="1:7" ht="11.25" customHeight="1" x14ac:dyDescent="0.2">
      <c r="A4" s="111">
        <v>2020</v>
      </c>
      <c r="B4" s="33"/>
      <c r="C4" s="33"/>
      <c r="D4" s="33"/>
      <c r="E4" s="33"/>
      <c r="F4" s="33"/>
      <c r="G4" s="33"/>
    </row>
    <row r="5" spans="1:7" ht="24" customHeight="1" x14ac:dyDescent="0.2">
      <c r="A5" s="138" t="s">
        <v>11</v>
      </c>
      <c r="B5" s="164" t="s">
        <v>46</v>
      </c>
      <c r="C5" s="164"/>
      <c r="D5" s="164"/>
      <c r="E5" s="164" t="s">
        <v>18</v>
      </c>
      <c r="F5" s="164"/>
      <c r="G5" s="165"/>
    </row>
    <row r="6" spans="1:7" ht="15" customHeight="1" x14ac:dyDescent="0.2">
      <c r="A6" s="139"/>
      <c r="B6" s="2" t="s">
        <v>0</v>
      </c>
      <c r="C6" s="2" t="s">
        <v>1</v>
      </c>
      <c r="D6" s="2" t="s">
        <v>2</v>
      </c>
      <c r="E6" s="2" t="s">
        <v>0</v>
      </c>
      <c r="F6" s="2" t="s">
        <v>1</v>
      </c>
      <c r="G6" s="3" t="s">
        <v>2</v>
      </c>
    </row>
    <row r="7" spans="1:7" ht="11.25" customHeight="1" x14ac:dyDescent="0.2">
      <c r="A7" s="114"/>
      <c r="B7" s="88"/>
      <c r="C7" s="88"/>
      <c r="D7" s="88"/>
      <c r="E7" s="88"/>
      <c r="F7" s="88"/>
      <c r="G7" s="88"/>
    </row>
    <row r="8" spans="1:7" ht="11.25" customHeight="1" x14ac:dyDescent="0.2">
      <c r="A8" s="64" t="s">
        <v>5</v>
      </c>
      <c r="B8" s="115">
        <v>51</v>
      </c>
      <c r="C8" s="117">
        <v>6</v>
      </c>
      <c r="D8" s="119">
        <v>45</v>
      </c>
      <c r="E8" s="115">
        <v>216</v>
      </c>
      <c r="F8" s="119">
        <v>15</v>
      </c>
      <c r="G8" s="119">
        <v>201</v>
      </c>
    </row>
    <row r="9" spans="1:7" ht="11.25" customHeight="1" x14ac:dyDescent="0.2">
      <c r="A9" s="64" t="s">
        <v>79</v>
      </c>
      <c r="B9" s="115">
        <v>20</v>
      </c>
      <c r="C9" s="117">
        <v>4</v>
      </c>
      <c r="D9" s="119">
        <v>16</v>
      </c>
      <c r="E9" s="115">
        <v>150</v>
      </c>
      <c r="F9" s="119">
        <v>31</v>
      </c>
      <c r="G9" s="119">
        <v>119</v>
      </c>
    </row>
    <row r="10" spans="1:7" ht="11.25" customHeight="1" x14ac:dyDescent="0.2">
      <c r="A10" s="64" t="s">
        <v>80</v>
      </c>
      <c r="B10" s="115">
        <v>32</v>
      </c>
      <c r="C10" s="117">
        <v>4</v>
      </c>
      <c r="D10" s="119">
        <v>28</v>
      </c>
      <c r="E10" s="115">
        <v>251</v>
      </c>
      <c r="F10" s="119">
        <v>80</v>
      </c>
      <c r="G10" s="119">
        <v>171</v>
      </c>
    </row>
    <row r="11" spans="1:7" ht="11.25" customHeight="1" x14ac:dyDescent="0.2">
      <c r="A11" s="64" t="s">
        <v>72</v>
      </c>
      <c r="B11" s="115">
        <v>13</v>
      </c>
      <c r="C11" s="117">
        <v>3</v>
      </c>
      <c r="D11" s="119">
        <v>10</v>
      </c>
      <c r="E11" s="115">
        <v>67</v>
      </c>
      <c r="F11" s="119">
        <v>15</v>
      </c>
      <c r="G11" s="119">
        <v>52</v>
      </c>
    </row>
    <row r="12" spans="1:7" ht="11.25" customHeight="1" x14ac:dyDescent="0.2">
      <c r="A12" s="64" t="s">
        <v>81</v>
      </c>
      <c r="B12" s="115">
        <v>14</v>
      </c>
      <c r="C12" s="117">
        <v>4</v>
      </c>
      <c r="D12" s="119">
        <v>10</v>
      </c>
      <c r="E12" s="115">
        <v>54</v>
      </c>
      <c r="F12" s="119">
        <v>21</v>
      </c>
      <c r="G12" s="119">
        <v>33</v>
      </c>
    </row>
    <row r="13" spans="1:7" s="20" customFormat="1" ht="11.25" customHeight="1" x14ac:dyDescent="0.2">
      <c r="A13" s="76" t="s">
        <v>4</v>
      </c>
      <c r="B13" s="116">
        <v>130</v>
      </c>
      <c r="C13" s="118">
        <v>21</v>
      </c>
      <c r="D13" s="116">
        <v>109</v>
      </c>
      <c r="E13" s="116">
        <v>738</v>
      </c>
      <c r="F13" s="116">
        <v>162</v>
      </c>
      <c r="G13" s="116">
        <v>576</v>
      </c>
    </row>
    <row r="14" spans="1:7" s="20" customFormat="1" x14ac:dyDescent="0.2">
      <c r="B14" s="162" t="s">
        <v>55</v>
      </c>
      <c r="C14" s="163"/>
      <c r="D14" s="163"/>
      <c r="E14" s="163"/>
      <c r="F14" s="163"/>
      <c r="G14" s="163"/>
    </row>
    <row r="15" spans="1:7" s="20" customFormat="1" x14ac:dyDescent="0.2">
      <c r="B15" s="161" t="s">
        <v>49</v>
      </c>
      <c r="C15" s="161"/>
      <c r="D15" s="161"/>
      <c r="E15" s="161"/>
      <c r="F15" s="161"/>
      <c r="G15" s="161"/>
    </row>
    <row r="16" spans="1:7" s="20" customFormat="1" x14ac:dyDescent="0.2">
      <c r="B16" s="104"/>
      <c r="C16" s="105"/>
      <c r="D16" s="105"/>
      <c r="E16" s="105"/>
      <c r="F16" s="105"/>
      <c r="G16" s="105"/>
    </row>
    <row r="17" spans="1:7" s="79" customFormat="1" ht="11.25" customHeight="1" x14ac:dyDescent="0.2">
      <c r="A17" s="77" t="s">
        <v>5</v>
      </c>
      <c r="B17" s="78">
        <f>B8*100/B$13</f>
        <v>39.230769230769234</v>
      </c>
      <c r="C17" s="78">
        <f t="shared" ref="C17:G17" si="0">C8*100/C$13</f>
        <v>28.571428571428573</v>
      </c>
      <c r="D17" s="78">
        <f t="shared" si="0"/>
        <v>41.284403669724767</v>
      </c>
      <c r="E17" s="78">
        <f t="shared" si="0"/>
        <v>29.26829268292683</v>
      </c>
      <c r="F17" s="78">
        <f t="shared" si="0"/>
        <v>9.2592592592592595</v>
      </c>
      <c r="G17" s="78">
        <f t="shared" si="0"/>
        <v>34.895833333333336</v>
      </c>
    </row>
    <row r="18" spans="1:7" s="79" customFormat="1" ht="11.25" customHeight="1" x14ac:dyDescent="0.2">
      <c r="A18" s="77" t="s">
        <v>79</v>
      </c>
      <c r="B18" s="78">
        <f t="shared" ref="B18:G21" si="1">B9*100/B$13</f>
        <v>15.384615384615385</v>
      </c>
      <c r="C18" s="78">
        <f t="shared" si="1"/>
        <v>19.047619047619047</v>
      </c>
      <c r="D18" s="78">
        <f t="shared" si="1"/>
        <v>14.678899082568808</v>
      </c>
      <c r="E18" s="78">
        <f t="shared" si="1"/>
        <v>20.325203252032519</v>
      </c>
      <c r="F18" s="78">
        <f t="shared" si="1"/>
        <v>19.135802469135804</v>
      </c>
      <c r="G18" s="78">
        <f t="shared" si="1"/>
        <v>20.659722222222221</v>
      </c>
    </row>
    <row r="19" spans="1:7" s="79" customFormat="1" ht="11.25" customHeight="1" x14ac:dyDescent="0.2">
      <c r="A19" s="77" t="s">
        <v>80</v>
      </c>
      <c r="B19" s="78">
        <f t="shared" si="1"/>
        <v>24.615384615384617</v>
      </c>
      <c r="C19" s="78">
        <f t="shared" si="1"/>
        <v>19.047619047619047</v>
      </c>
      <c r="D19" s="78">
        <f t="shared" si="1"/>
        <v>25.688073394495412</v>
      </c>
      <c r="E19" s="78">
        <f t="shared" si="1"/>
        <v>34.010840108401084</v>
      </c>
      <c r="F19" s="78">
        <f t="shared" si="1"/>
        <v>49.382716049382715</v>
      </c>
      <c r="G19" s="78">
        <f t="shared" si="1"/>
        <v>29.6875</v>
      </c>
    </row>
    <row r="20" spans="1:7" s="79" customFormat="1" ht="11.25" customHeight="1" x14ac:dyDescent="0.2">
      <c r="A20" s="77" t="s">
        <v>72</v>
      </c>
      <c r="B20" s="78">
        <f t="shared" si="1"/>
        <v>10</v>
      </c>
      <c r="C20" s="78">
        <f t="shared" si="1"/>
        <v>14.285714285714286</v>
      </c>
      <c r="D20" s="78">
        <f t="shared" si="1"/>
        <v>9.1743119266055047</v>
      </c>
      <c r="E20" s="78">
        <f t="shared" si="1"/>
        <v>9.0785907859078598</v>
      </c>
      <c r="F20" s="78">
        <f t="shared" si="1"/>
        <v>9.2592592592592595</v>
      </c>
      <c r="G20" s="78">
        <f t="shared" si="1"/>
        <v>9.0277777777777786</v>
      </c>
    </row>
    <row r="21" spans="1:7" s="79" customFormat="1" ht="11.25" customHeight="1" x14ac:dyDescent="0.2">
      <c r="A21" s="77" t="s">
        <v>81</v>
      </c>
      <c r="B21" s="78">
        <f t="shared" si="1"/>
        <v>10.76923076923077</v>
      </c>
      <c r="C21" s="78">
        <f t="shared" si="1"/>
        <v>19.047619047619047</v>
      </c>
      <c r="D21" s="78">
        <f t="shared" si="1"/>
        <v>9.1743119266055047</v>
      </c>
      <c r="E21" s="78">
        <f t="shared" si="1"/>
        <v>7.3170731707317076</v>
      </c>
      <c r="F21" s="78">
        <f t="shared" si="1"/>
        <v>12.962962962962964</v>
      </c>
      <c r="G21" s="78">
        <f t="shared" si="1"/>
        <v>5.729166666666667</v>
      </c>
    </row>
    <row r="22" spans="1:7" s="20" customFormat="1" ht="11.25" customHeight="1" x14ac:dyDescent="0.2">
      <c r="A22" s="76" t="s">
        <v>4</v>
      </c>
      <c r="B22" s="80">
        <v>100</v>
      </c>
      <c r="C22" s="80">
        <v>100</v>
      </c>
      <c r="D22" s="80">
        <v>100</v>
      </c>
      <c r="E22" s="80">
        <v>100</v>
      </c>
      <c r="F22" s="80">
        <v>100</v>
      </c>
      <c r="G22" s="80">
        <v>100</v>
      </c>
    </row>
  </sheetData>
  <mergeCells count="6">
    <mergeCell ref="B15:G15"/>
    <mergeCell ref="A3:G3"/>
    <mergeCell ref="B14:G14"/>
    <mergeCell ref="A5:A6"/>
    <mergeCell ref="B5:D5"/>
    <mergeCell ref="E5:G5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Footer>&amp;C&amp;6© Statistisches Landesamt des Freistaates Sachsen | B III 2 -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84" t="s">
        <v>8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headerFooter>
    <oddFooter>&amp;C&amp;"Arial,Standard"&amp;6© Statistisches Landesamt des Freistaates Sachsen | B III 2 - j/20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showGridLines="0" zoomScaleNormal="100" workbookViewId="0">
      <selection activeCell="A10" sqref="A10"/>
    </sheetView>
  </sheetViews>
  <sheetFormatPr baseColWidth="10" defaultColWidth="11.42578125" defaultRowHeight="11.25" customHeight="1" x14ac:dyDescent="0.2"/>
  <cols>
    <col min="1" max="1" width="4.7109375" style="9" customWidth="1"/>
    <col min="2" max="2" width="80.42578125" style="120" customWidth="1"/>
    <col min="3" max="16384" width="11.42578125" style="1"/>
  </cols>
  <sheetData>
    <row r="1" spans="1:2" ht="11.25" customHeight="1" x14ac:dyDescent="0.2">
      <c r="A1" s="83" t="s">
        <v>112</v>
      </c>
    </row>
    <row r="2" spans="1:2" ht="11.25" customHeight="1" x14ac:dyDescent="0.2">
      <c r="A2" s="83" t="s">
        <v>74</v>
      </c>
    </row>
    <row r="3" spans="1:2" ht="11.25" customHeight="1" x14ac:dyDescent="0.2">
      <c r="A3" s="83">
        <v>2020</v>
      </c>
    </row>
    <row r="5" spans="1:2" ht="11.25" customHeight="1" x14ac:dyDescent="0.2">
      <c r="A5" s="122" t="s">
        <v>75</v>
      </c>
    </row>
    <row r="6" spans="1:2" ht="11.25" customHeight="1" x14ac:dyDescent="0.2">
      <c r="A6" s="122" t="s">
        <v>76</v>
      </c>
    </row>
    <row r="8" spans="1:2" ht="11.25" customHeight="1" x14ac:dyDescent="0.2">
      <c r="A8" s="8" t="s">
        <v>8</v>
      </c>
    </row>
    <row r="9" spans="1:2" ht="11.25" customHeight="1" x14ac:dyDescent="0.2">
      <c r="A9" s="8"/>
    </row>
    <row r="10" spans="1:2" ht="11.25" customHeight="1" x14ac:dyDescent="0.2">
      <c r="A10" s="122" t="s">
        <v>123</v>
      </c>
    </row>
    <row r="11" spans="1:2" ht="11.25" customHeight="1" x14ac:dyDescent="0.2">
      <c r="A11" s="93"/>
    </row>
    <row r="12" spans="1:2" ht="11.25" customHeight="1" x14ac:dyDescent="0.2">
      <c r="A12" s="10"/>
    </row>
    <row r="13" spans="1:2" ht="11.25" customHeight="1" x14ac:dyDescent="0.2">
      <c r="A13" s="9" t="s">
        <v>40</v>
      </c>
    </row>
    <row r="15" spans="1:2" ht="11.25" customHeight="1" x14ac:dyDescent="0.2">
      <c r="A15" s="81" t="s">
        <v>9</v>
      </c>
      <c r="B15" s="82" t="s">
        <v>93</v>
      </c>
    </row>
    <row r="17" spans="1:2" ht="11.25" customHeight="1" x14ac:dyDescent="0.2">
      <c r="A17" s="81" t="s">
        <v>10</v>
      </c>
      <c r="B17" s="121" t="s">
        <v>95</v>
      </c>
    </row>
    <row r="19" spans="1:2" ht="11.25" customHeight="1" x14ac:dyDescent="0.2">
      <c r="A19" s="81" t="s">
        <v>58</v>
      </c>
      <c r="B19" s="82" t="s">
        <v>99</v>
      </c>
    </row>
    <row r="21" spans="1:2" ht="11.25" customHeight="1" x14ac:dyDescent="0.2">
      <c r="A21" s="81" t="s">
        <v>59</v>
      </c>
      <c r="B21" s="82" t="s">
        <v>100</v>
      </c>
    </row>
    <row r="23" spans="1:2" ht="22.5" x14ac:dyDescent="0.2">
      <c r="A23" s="81" t="s">
        <v>60</v>
      </c>
      <c r="B23" s="121" t="s">
        <v>101</v>
      </c>
    </row>
    <row r="24" spans="1:2" ht="11.25" customHeight="1" x14ac:dyDescent="0.2">
      <c r="A24" s="11"/>
      <c r="B24" s="12"/>
    </row>
    <row r="25" spans="1:2" ht="11.25" customHeight="1" x14ac:dyDescent="0.2">
      <c r="A25" s="81" t="s">
        <v>61</v>
      </c>
      <c r="B25" s="82" t="s">
        <v>102</v>
      </c>
    </row>
    <row r="26" spans="1:2" ht="11.25" customHeight="1" x14ac:dyDescent="0.2">
      <c r="A26" s="11"/>
      <c r="B26" s="12"/>
    </row>
  </sheetData>
  <phoneticPr fontId="4" type="noConversion"/>
  <hyperlinks>
    <hyperlink ref="A15" location="'T1'!A1" display="1."/>
    <hyperlink ref="A17" location="'T2'!A1" display="2."/>
    <hyperlink ref="A19" location="'T3'!A1" display="3."/>
    <hyperlink ref="A21" location="'T4'!A1" display="4."/>
    <hyperlink ref="A23" location="'T5'!A1" display="5."/>
    <hyperlink ref="A25" location="'T6'!A1" display="6."/>
    <hyperlink ref="B19" location="'T3'!A1" display="Teilnehmer/-innen mit Erster Staatsprüfung nach Ausbildungsabschnitten und Art des Lehramtes"/>
    <hyperlink ref="B21" location="'T4'!A1" display="Teilnehmer/-innen mit Erster Staatsprüfung nach Alter und Art des Lehramtes "/>
    <hyperlink ref="B25" location="'T6'!A1" display="Lehrpersonen nach Art des Lehramtes und Beschäftigungsumfang"/>
    <hyperlink ref="B15" location="'T1'!A1" display="Teilnehmer/-innen mit Erster Staatsprüfung nach Art des Lehramtes"/>
    <hyperlink ref="B17" location="'T2'!A1" display="Absolventen/Absolventinnen mit bestandener Staatsprüfung nach Art des Lehramtes"/>
    <hyperlink ref="B23" location="'T5'!A1" display="Absolventen/Absolventinnen mit bestandener Staatsprüfung nach fächerspezifischen Lehrbefähigungen (Fallzahlen) und Art des Lehramtes"/>
    <hyperlink ref="A5" location="Titel!A1" display="Titel"/>
    <hyperlink ref="A6" location="Impressum!A1" display="Impressum"/>
    <hyperlink ref="A10" location="Vorbemerkungen!A1" display="Vorbemerkungen (Verweis auf Qualitätsbericht)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| B III 2 -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9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8" x14ac:dyDescent="0.2">
      <c r="A1" s="84" t="s">
        <v>8</v>
      </c>
      <c r="B1" s="123"/>
      <c r="C1" s="123"/>
      <c r="D1" s="123"/>
      <c r="E1" s="123"/>
      <c r="F1" s="123"/>
      <c r="G1" s="123"/>
      <c r="H1" s="123"/>
    </row>
    <row r="2" spans="1:8" x14ac:dyDescent="0.2">
      <c r="A2" s="123"/>
      <c r="B2" s="123"/>
      <c r="C2" s="123"/>
      <c r="D2" s="123"/>
      <c r="E2" s="123"/>
      <c r="F2" s="123"/>
      <c r="G2" s="123"/>
      <c r="H2" s="123"/>
    </row>
    <row r="3" spans="1:8" x14ac:dyDescent="0.2">
      <c r="A3" s="124" t="s">
        <v>57</v>
      </c>
      <c r="B3" s="123"/>
      <c r="C3" s="123"/>
      <c r="D3" s="123"/>
      <c r="E3" s="123"/>
      <c r="F3" s="123"/>
      <c r="G3" s="123"/>
      <c r="H3" s="123"/>
    </row>
    <row r="4" spans="1:8" x14ac:dyDescent="0.2">
      <c r="A4" s="123"/>
      <c r="B4" s="123"/>
      <c r="C4" s="123"/>
      <c r="D4" s="123"/>
      <c r="E4" s="123"/>
      <c r="F4" s="123"/>
      <c r="G4" s="123"/>
      <c r="H4" s="123"/>
    </row>
    <row r="5" spans="1:8" x14ac:dyDescent="0.2">
      <c r="A5" s="123" t="s">
        <v>104</v>
      </c>
      <c r="B5" s="123"/>
      <c r="C5" s="123"/>
      <c r="D5" s="123"/>
      <c r="E5" s="123"/>
      <c r="F5" s="123"/>
      <c r="G5" s="123"/>
      <c r="H5" s="123"/>
    </row>
    <row r="6" spans="1:8" x14ac:dyDescent="0.2">
      <c r="A6" s="123" t="s">
        <v>105</v>
      </c>
      <c r="B6" s="123"/>
      <c r="C6" s="123"/>
      <c r="D6" s="123"/>
      <c r="E6" s="123"/>
      <c r="F6" s="123"/>
      <c r="G6" s="123"/>
      <c r="H6" s="123"/>
    </row>
    <row r="7" spans="1:8" x14ac:dyDescent="0.2">
      <c r="A7" s="123"/>
      <c r="B7" s="123"/>
      <c r="C7" s="123"/>
      <c r="D7" s="123"/>
      <c r="E7" s="123"/>
      <c r="F7" s="123"/>
      <c r="G7" s="123"/>
      <c r="H7" s="123"/>
    </row>
    <row r="8" spans="1:8" x14ac:dyDescent="0.2">
      <c r="A8" s="123" t="s">
        <v>106</v>
      </c>
      <c r="B8" s="123"/>
      <c r="C8" s="123"/>
      <c r="D8" s="123"/>
      <c r="E8" s="123"/>
      <c r="F8" s="123"/>
      <c r="G8" s="123"/>
      <c r="H8" s="123"/>
    </row>
    <row r="9" spans="1:8" x14ac:dyDescent="0.2">
      <c r="A9" s="84" t="s">
        <v>107</v>
      </c>
      <c r="B9" s="123"/>
      <c r="C9" s="123"/>
      <c r="D9" s="123"/>
      <c r="E9" s="123"/>
      <c r="F9" s="123"/>
      <c r="G9" s="123"/>
      <c r="H9" s="123"/>
    </row>
    <row r="10" spans="1:8" x14ac:dyDescent="0.2">
      <c r="A10" s="123"/>
      <c r="B10" s="123"/>
      <c r="C10" s="123"/>
      <c r="D10" s="123"/>
      <c r="E10" s="123"/>
      <c r="F10" s="123"/>
      <c r="G10" s="123"/>
      <c r="H10" s="123"/>
    </row>
    <row r="11" spans="1:8" x14ac:dyDescent="0.2">
      <c r="A11" s="123" t="s">
        <v>108</v>
      </c>
      <c r="B11" s="123"/>
      <c r="C11" s="123"/>
      <c r="D11" s="123"/>
      <c r="E11" s="123"/>
      <c r="F11" s="123"/>
      <c r="G11" s="123"/>
      <c r="H11" s="123"/>
    </row>
    <row r="12" spans="1:8" ht="22.5" customHeight="1" x14ac:dyDescent="0.2">
      <c r="A12" s="82" t="s">
        <v>109</v>
      </c>
      <c r="B12" s="82"/>
      <c r="C12" s="82"/>
      <c r="D12" s="82"/>
      <c r="E12" s="82"/>
      <c r="F12" s="82"/>
      <c r="G12" s="82"/>
      <c r="H12" s="82"/>
    </row>
    <row r="13" spans="1:8" x14ac:dyDescent="0.2">
      <c r="A13" s="123" t="s">
        <v>124</v>
      </c>
      <c r="B13" s="123"/>
      <c r="C13" s="123"/>
      <c r="D13" s="123"/>
      <c r="E13" s="123"/>
      <c r="F13" s="123"/>
      <c r="G13" s="123"/>
      <c r="H13" s="123"/>
    </row>
    <row r="14" spans="1:8" x14ac:dyDescent="0.2">
      <c r="A14" s="123"/>
      <c r="B14" s="123"/>
      <c r="C14" s="123"/>
      <c r="D14" s="123"/>
      <c r="E14" s="123"/>
      <c r="F14" s="123"/>
      <c r="G14" s="123"/>
      <c r="H14" s="123"/>
    </row>
    <row r="15" spans="1:8" x14ac:dyDescent="0.2">
      <c r="A15" s="123"/>
      <c r="B15" s="123"/>
      <c r="C15" s="123"/>
      <c r="D15" s="123"/>
      <c r="E15" s="123"/>
      <c r="F15" s="123"/>
      <c r="G15" s="123"/>
      <c r="H15" s="123"/>
    </row>
    <row r="16" spans="1:8" x14ac:dyDescent="0.2">
      <c r="A16" s="124" t="s">
        <v>110</v>
      </c>
      <c r="B16" s="123"/>
      <c r="C16" s="123"/>
      <c r="D16" s="123"/>
      <c r="E16" s="123"/>
      <c r="F16" s="123"/>
      <c r="G16" s="123"/>
      <c r="H16" s="123"/>
    </row>
    <row r="17" spans="1:8" x14ac:dyDescent="0.2">
      <c r="A17" s="123"/>
      <c r="B17" s="123"/>
      <c r="C17" s="123"/>
      <c r="D17" s="123"/>
      <c r="E17" s="123"/>
      <c r="F17" s="123"/>
      <c r="G17" s="123"/>
      <c r="H17" s="123"/>
    </row>
    <row r="18" spans="1:8" ht="45" customHeight="1" x14ac:dyDescent="0.2">
      <c r="A18" s="127" t="s">
        <v>111</v>
      </c>
      <c r="B18" s="127"/>
      <c r="C18" s="127"/>
      <c r="D18" s="127"/>
      <c r="E18" s="127"/>
      <c r="F18" s="127"/>
      <c r="G18" s="127"/>
      <c r="H18" s="127"/>
    </row>
    <row r="19" spans="1:8" x14ac:dyDescent="0.2">
      <c r="A19" s="127"/>
      <c r="B19" s="127"/>
      <c r="C19" s="127"/>
      <c r="D19" s="127"/>
      <c r="E19" s="127"/>
      <c r="F19" s="127"/>
      <c r="G19" s="127"/>
      <c r="H19" s="127"/>
    </row>
  </sheetData>
  <hyperlinks>
    <hyperlink ref="A9" r:id="rId1"/>
    <hyperlink ref="A12" r:id="rId2"/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3"/>
  <headerFooter>
    <oddFooter>&amp;C&amp;"Arial,Standard"&amp;6© Statistisches Landesamt des Freistaates Sachsen | B III 2 -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1029" r:id="rId6">
          <objectPr defaultSize="0" autoPict="0" r:id="rId7">
            <anchor moveWithCells="1">
              <from>
                <xdr:col>0</xdr:col>
                <xdr:colOff>76200</xdr:colOff>
                <xdr:row>19</xdr:row>
                <xdr:rowOff>0</xdr:rowOff>
              </from>
              <to>
                <xdr:col>0</xdr:col>
                <xdr:colOff>990600</xdr:colOff>
                <xdr:row>23</xdr:row>
                <xdr:rowOff>38100</xdr:rowOff>
              </to>
            </anchor>
          </objectPr>
        </oleObject>
      </mc:Choice>
      <mc:Fallback>
        <oleObject progId="AcroExch.Document.DC" dvAspect="DVASPECT_ICON" shapeId="1029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15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6.7109375" style="32" customWidth="1"/>
    <col min="2" max="7" width="11.7109375" style="1" customWidth="1"/>
    <col min="8" max="16384" width="11.42578125" style="1"/>
  </cols>
  <sheetData>
    <row r="1" spans="1:7" ht="11.25" customHeight="1" x14ac:dyDescent="0.2">
      <c r="A1" s="85" t="s">
        <v>8</v>
      </c>
    </row>
    <row r="3" spans="1:7" ht="11.25" customHeight="1" x14ac:dyDescent="0.2">
      <c r="A3" s="128" t="s">
        <v>98</v>
      </c>
      <c r="B3" s="128"/>
      <c r="C3" s="128"/>
      <c r="D3" s="128"/>
      <c r="E3" s="128"/>
      <c r="F3" s="128"/>
      <c r="G3" s="128"/>
    </row>
    <row r="4" spans="1:7" ht="11.25" customHeight="1" x14ac:dyDescent="0.2">
      <c r="A4" s="106" t="s">
        <v>114</v>
      </c>
      <c r="B4" s="13"/>
      <c r="C4" s="13"/>
      <c r="D4" s="13"/>
      <c r="E4" s="13"/>
      <c r="F4" s="13"/>
      <c r="G4" s="13"/>
    </row>
    <row r="5" spans="1:7" ht="15.75" customHeight="1" x14ac:dyDescent="0.2">
      <c r="A5" s="129" t="s">
        <v>3</v>
      </c>
      <c r="B5" s="132" t="s">
        <v>4</v>
      </c>
      <c r="C5" s="132" t="s">
        <v>6</v>
      </c>
      <c r="D5" s="132" t="s">
        <v>7</v>
      </c>
      <c r="E5" s="134" t="s">
        <v>49</v>
      </c>
      <c r="F5" s="135"/>
      <c r="G5" s="135"/>
    </row>
    <row r="6" spans="1:7" ht="15.75" customHeight="1" x14ac:dyDescent="0.2">
      <c r="A6" s="130"/>
      <c r="B6" s="133"/>
      <c r="C6" s="133"/>
      <c r="D6" s="133"/>
      <c r="E6" s="2" t="s">
        <v>0</v>
      </c>
      <c r="F6" s="2" t="s">
        <v>1</v>
      </c>
      <c r="G6" s="3" t="s">
        <v>2</v>
      </c>
    </row>
    <row r="7" spans="1:7" ht="11.25" customHeight="1" x14ac:dyDescent="0.2">
      <c r="A7" s="86"/>
      <c r="B7" s="88"/>
      <c r="C7" s="88"/>
      <c r="D7" s="88"/>
      <c r="E7" s="88"/>
      <c r="F7" s="88"/>
      <c r="G7" s="88"/>
    </row>
    <row r="8" spans="1:7" ht="11.25" customHeight="1" x14ac:dyDescent="0.2">
      <c r="A8" s="14"/>
      <c r="B8" s="131" t="s">
        <v>4</v>
      </c>
      <c r="C8" s="131"/>
      <c r="D8" s="131"/>
      <c r="E8" s="131"/>
      <c r="F8" s="131"/>
      <c r="G8" s="131"/>
    </row>
    <row r="9" spans="1:7" ht="11.25" customHeight="1" x14ac:dyDescent="0.2">
      <c r="A9" s="15"/>
      <c r="B9" s="15"/>
      <c r="C9" s="15"/>
      <c r="D9" s="15"/>
      <c r="E9" s="15"/>
      <c r="F9" s="15"/>
      <c r="G9" s="15"/>
    </row>
    <row r="10" spans="1:7" s="20" customFormat="1" ht="11.25" customHeight="1" x14ac:dyDescent="0.2">
      <c r="A10" s="16">
        <v>2000</v>
      </c>
      <c r="B10" s="17">
        <v>595</v>
      </c>
      <c r="C10" s="18">
        <v>143</v>
      </c>
      <c r="D10" s="17">
        <v>452</v>
      </c>
      <c r="E10" s="19">
        <v>100</v>
      </c>
      <c r="F10" s="19">
        <v>100</v>
      </c>
      <c r="G10" s="19">
        <v>100</v>
      </c>
    </row>
    <row r="11" spans="1:7" s="20" customFormat="1" ht="11.25" customHeight="1" x14ac:dyDescent="0.2">
      <c r="A11" s="16">
        <v>2001</v>
      </c>
      <c r="B11" s="17">
        <v>550</v>
      </c>
      <c r="C11" s="18">
        <v>129</v>
      </c>
      <c r="D11" s="17">
        <v>421</v>
      </c>
      <c r="E11" s="19">
        <v>100</v>
      </c>
      <c r="F11" s="19">
        <v>100</v>
      </c>
      <c r="G11" s="19">
        <v>100</v>
      </c>
    </row>
    <row r="12" spans="1:7" s="20" customFormat="1" ht="11.25" customHeight="1" x14ac:dyDescent="0.2">
      <c r="A12" s="16">
        <v>2002</v>
      </c>
      <c r="B12" s="17">
        <v>625</v>
      </c>
      <c r="C12" s="18">
        <v>143</v>
      </c>
      <c r="D12" s="17">
        <v>482</v>
      </c>
      <c r="E12" s="19">
        <v>100</v>
      </c>
      <c r="F12" s="19">
        <v>100</v>
      </c>
      <c r="G12" s="19">
        <v>100</v>
      </c>
    </row>
    <row r="13" spans="1:7" s="20" customFormat="1" ht="11.25" customHeight="1" x14ac:dyDescent="0.2">
      <c r="A13" s="16">
        <v>2003</v>
      </c>
      <c r="B13" s="17">
        <v>634</v>
      </c>
      <c r="C13" s="18">
        <v>165</v>
      </c>
      <c r="D13" s="17">
        <v>469</v>
      </c>
      <c r="E13" s="19">
        <v>100</v>
      </c>
      <c r="F13" s="19">
        <v>100</v>
      </c>
      <c r="G13" s="19">
        <v>100</v>
      </c>
    </row>
    <row r="14" spans="1:7" ht="11.25" customHeight="1" x14ac:dyDescent="0.2">
      <c r="A14" s="16">
        <v>2004</v>
      </c>
      <c r="B14" s="17">
        <v>614</v>
      </c>
      <c r="C14" s="18">
        <v>162</v>
      </c>
      <c r="D14" s="17">
        <v>452</v>
      </c>
      <c r="E14" s="19">
        <v>100</v>
      </c>
      <c r="F14" s="19">
        <v>100</v>
      </c>
      <c r="G14" s="19">
        <v>100</v>
      </c>
    </row>
    <row r="15" spans="1:7" ht="11.25" customHeight="1" x14ac:dyDescent="0.2">
      <c r="A15" s="16">
        <v>2005</v>
      </c>
      <c r="B15" s="17">
        <v>753</v>
      </c>
      <c r="C15" s="18">
        <v>144</v>
      </c>
      <c r="D15" s="17">
        <v>609</v>
      </c>
      <c r="E15" s="19">
        <v>100</v>
      </c>
      <c r="F15" s="19">
        <v>100</v>
      </c>
      <c r="G15" s="19">
        <v>100</v>
      </c>
    </row>
    <row r="16" spans="1:7" ht="11.25" customHeight="1" x14ac:dyDescent="0.2">
      <c r="A16" s="16">
        <v>2006</v>
      </c>
      <c r="B16" s="17">
        <v>794</v>
      </c>
      <c r="C16" s="18">
        <v>127</v>
      </c>
      <c r="D16" s="17">
        <v>667</v>
      </c>
      <c r="E16" s="19">
        <v>100</v>
      </c>
      <c r="F16" s="19">
        <v>100</v>
      </c>
      <c r="G16" s="19">
        <v>100</v>
      </c>
    </row>
    <row r="17" spans="1:8" ht="11.25" customHeight="1" x14ac:dyDescent="0.2">
      <c r="A17" s="16">
        <v>2007</v>
      </c>
      <c r="B17" s="17">
        <v>1055</v>
      </c>
      <c r="C17" s="18">
        <v>194</v>
      </c>
      <c r="D17" s="17">
        <v>861</v>
      </c>
      <c r="E17" s="19">
        <v>100</v>
      </c>
      <c r="F17" s="19">
        <v>100</v>
      </c>
      <c r="G17" s="19">
        <v>100</v>
      </c>
    </row>
    <row r="18" spans="1:8" ht="11.25" customHeight="1" x14ac:dyDescent="0.2">
      <c r="A18" s="16">
        <v>2008</v>
      </c>
      <c r="B18" s="17">
        <v>1358</v>
      </c>
      <c r="C18" s="18">
        <v>280</v>
      </c>
      <c r="D18" s="17">
        <v>1078</v>
      </c>
      <c r="E18" s="19">
        <v>100</v>
      </c>
      <c r="F18" s="19">
        <v>100</v>
      </c>
      <c r="G18" s="19">
        <v>100</v>
      </c>
    </row>
    <row r="19" spans="1:8" ht="11.25" customHeight="1" x14ac:dyDescent="0.2">
      <c r="A19" s="16">
        <v>2009</v>
      </c>
      <c r="B19" s="17">
        <v>1025</v>
      </c>
      <c r="C19" s="18">
        <v>208</v>
      </c>
      <c r="D19" s="17">
        <v>817</v>
      </c>
      <c r="E19" s="19">
        <v>100</v>
      </c>
      <c r="F19" s="19">
        <v>100</v>
      </c>
      <c r="G19" s="19">
        <v>100</v>
      </c>
    </row>
    <row r="20" spans="1:8" ht="11.25" customHeight="1" x14ac:dyDescent="0.2">
      <c r="A20" s="16">
        <v>2010</v>
      </c>
      <c r="B20" s="17">
        <v>741</v>
      </c>
      <c r="C20" s="18">
        <v>144</v>
      </c>
      <c r="D20" s="17">
        <v>597</v>
      </c>
      <c r="E20" s="19">
        <v>100</v>
      </c>
      <c r="F20" s="19">
        <v>100</v>
      </c>
      <c r="G20" s="19">
        <v>100</v>
      </c>
    </row>
    <row r="21" spans="1:8" ht="11.25" customHeight="1" x14ac:dyDescent="0.2">
      <c r="A21" s="16">
        <v>2011</v>
      </c>
      <c r="B21" s="17">
        <v>1201</v>
      </c>
      <c r="C21" s="18">
        <v>289</v>
      </c>
      <c r="D21" s="17">
        <v>912</v>
      </c>
      <c r="E21" s="19">
        <v>100</v>
      </c>
      <c r="F21" s="19">
        <v>100</v>
      </c>
      <c r="G21" s="19">
        <v>100</v>
      </c>
    </row>
    <row r="22" spans="1:8" ht="11.25" customHeight="1" x14ac:dyDescent="0.2">
      <c r="A22" s="16">
        <v>2012</v>
      </c>
      <c r="B22" s="17">
        <v>1556</v>
      </c>
      <c r="C22" s="18">
        <v>386</v>
      </c>
      <c r="D22" s="17">
        <v>1170</v>
      </c>
      <c r="E22" s="19">
        <v>100</v>
      </c>
      <c r="F22" s="19">
        <v>100</v>
      </c>
      <c r="G22" s="19">
        <v>100</v>
      </c>
    </row>
    <row r="23" spans="1:8" ht="11.25" customHeight="1" x14ac:dyDescent="0.2">
      <c r="A23" s="16">
        <v>2013</v>
      </c>
      <c r="B23" s="17">
        <v>1363</v>
      </c>
      <c r="C23" s="18">
        <v>307</v>
      </c>
      <c r="D23" s="17">
        <v>1056</v>
      </c>
      <c r="E23" s="19">
        <v>100</v>
      </c>
      <c r="F23" s="19">
        <v>100</v>
      </c>
      <c r="G23" s="19">
        <v>100</v>
      </c>
      <c r="H23" s="21"/>
    </row>
    <row r="24" spans="1:8" ht="11.25" customHeight="1" x14ac:dyDescent="0.2">
      <c r="A24" s="16">
        <v>2014</v>
      </c>
      <c r="B24" s="17">
        <v>1200</v>
      </c>
      <c r="C24" s="18">
        <v>278</v>
      </c>
      <c r="D24" s="17">
        <v>922</v>
      </c>
      <c r="E24" s="19">
        <v>100</v>
      </c>
      <c r="F24" s="19">
        <v>100</v>
      </c>
      <c r="G24" s="19">
        <v>100</v>
      </c>
      <c r="H24" s="21"/>
    </row>
    <row r="25" spans="1:8" ht="11.25" customHeight="1" x14ac:dyDescent="0.2">
      <c r="A25" s="22">
        <v>2015</v>
      </c>
      <c r="B25" s="23">
        <v>1059</v>
      </c>
      <c r="C25" s="18">
        <v>291</v>
      </c>
      <c r="D25" s="17">
        <v>768</v>
      </c>
      <c r="E25" s="19">
        <v>100</v>
      </c>
      <c r="F25" s="19">
        <v>100</v>
      </c>
      <c r="G25" s="19">
        <v>100</v>
      </c>
      <c r="H25" s="21"/>
    </row>
    <row r="26" spans="1:8" ht="11.25" customHeight="1" x14ac:dyDescent="0.2">
      <c r="A26" s="22">
        <v>2016</v>
      </c>
      <c r="B26" s="23">
        <v>1122</v>
      </c>
      <c r="C26" s="18">
        <v>326</v>
      </c>
      <c r="D26" s="17">
        <v>796</v>
      </c>
      <c r="E26" s="19">
        <v>100</v>
      </c>
      <c r="F26" s="19">
        <v>100</v>
      </c>
      <c r="G26" s="19">
        <v>100</v>
      </c>
      <c r="H26" s="21"/>
    </row>
    <row r="27" spans="1:8" ht="11.25" customHeight="1" x14ac:dyDescent="0.2">
      <c r="A27" s="22">
        <v>2017</v>
      </c>
      <c r="B27" s="23">
        <v>927</v>
      </c>
      <c r="C27" s="18">
        <v>251</v>
      </c>
      <c r="D27" s="17">
        <v>676</v>
      </c>
      <c r="E27" s="19">
        <v>100</v>
      </c>
      <c r="F27" s="19">
        <v>100</v>
      </c>
      <c r="G27" s="19">
        <v>100</v>
      </c>
      <c r="H27" s="21"/>
    </row>
    <row r="28" spans="1:8" ht="11.25" customHeight="1" x14ac:dyDescent="0.2">
      <c r="A28" s="22">
        <v>2018</v>
      </c>
      <c r="B28" s="23">
        <v>1476</v>
      </c>
      <c r="C28" s="18">
        <v>407</v>
      </c>
      <c r="D28" s="17">
        <v>1069</v>
      </c>
      <c r="E28" s="19">
        <v>100</v>
      </c>
      <c r="F28" s="19">
        <v>100</v>
      </c>
      <c r="G28" s="19">
        <v>100</v>
      </c>
    </row>
    <row r="29" spans="1:8" ht="11.25" customHeight="1" x14ac:dyDescent="0.2">
      <c r="A29" s="22">
        <v>2019</v>
      </c>
      <c r="B29" s="23">
        <v>1667</v>
      </c>
      <c r="C29" s="45">
        <v>475</v>
      </c>
      <c r="D29" s="17">
        <v>1192</v>
      </c>
      <c r="E29" s="19">
        <v>100</v>
      </c>
      <c r="F29" s="19">
        <v>100</v>
      </c>
      <c r="G29" s="19">
        <v>100</v>
      </c>
    </row>
    <row r="30" spans="1:8" ht="11.25" customHeight="1" x14ac:dyDescent="0.2">
      <c r="A30" s="22">
        <v>2020</v>
      </c>
      <c r="B30" s="23">
        <v>1899</v>
      </c>
      <c r="C30" s="45">
        <v>516</v>
      </c>
      <c r="D30" s="17">
        <v>1383</v>
      </c>
      <c r="E30" s="19">
        <v>100</v>
      </c>
      <c r="F30" s="19">
        <v>100</v>
      </c>
      <c r="G30" s="19">
        <v>100</v>
      </c>
    </row>
    <row r="31" spans="1:8" ht="11.25" customHeight="1" x14ac:dyDescent="0.2">
      <c r="A31" s="22"/>
      <c r="B31" s="89"/>
      <c r="C31" s="45"/>
      <c r="D31" s="17"/>
      <c r="E31" s="19"/>
      <c r="F31" s="19"/>
      <c r="G31" s="19"/>
    </row>
    <row r="32" spans="1:8" ht="11.25" customHeight="1" x14ac:dyDescent="0.2">
      <c r="A32" s="15"/>
      <c r="B32" s="131" t="s">
        <v>5</v>
      </c>
      <c r="C32" s="131"/>
      <c r="D32" s="131"/>
      <c r="E32" s="131"/>
      <c r="F32" s="131"/>
      <c r="G32" s="131"/>
    </row>
    <row r="33" spans="1:7" ht="11.25" customHeight="1" x14ac:dyDescent="0.2">
      <c r="A33" s="15"/>
      <c r="B33" s="15"/>
      <c r="C33" s="15"/>
      <c r="D33" s="15"/>
      <c r="E33" s="15"/>
      <c r="F33" s="15"/>
      <c r="G33" s="15"/>
    </row>
    <row r="34" spans="1:7" ht="11.25" customHeight="1" x14ac:dyDescent="0.2">
      <c r="A34" s="24">
        <v>2000</v>
      </c>
      <c r="B34" s="25">
        <v>94</v>
      </c>
      <c r="C34" s="26">
        <v>3</v>
      </c>
      <c r="D34" s="25">
        <v>91</v>
      </c>
      <c r="E34" s="27">
        <v>15.798319327731093</v>
      </c>
      <c r="F34" s="27">
        <v>2.0979020979020979</v>
      </c>
      <c r="G34" s="27">
        <v>20.13274336283186</v>
      </c>
    </row>
    <row r="35" spans="1:7" ht="11.25" customHeight="1" x14ac:dyDescent="0.2">
      <c r="A35" s="24">
        <v>2001</v>
      </c>
      <c r="B35" s="25">
        <v>89</v>
      </c>
      <c r="C35" s="26">
        <v>4</v>
      </c>
      <c r="D35" s="25">
        <v>85</v>
      </c>
      <c r="E35" s="27">
        <v>16.181818181818183</v>
      </c>
      <c r="F35" s="27">
        <v>3.1007751937984498</v>
      </c>
      <c r="G35" s="27">
        <v>20.190023752969122</v>
      </c>
    </row>
    <row r="36" spans="1:7" ht="11.25" customHeight="1" x14ac:dyDescent="0.2">
      <c r="A36" s="24">
        <v>2002</v>
      </c>
      <c r="B36" s="25">
        <v>84</v>
      </c>
      <c r="C36" s="28">
        <v>2</v>
      </c>
      <c r="D36" s="29">
        <v>82</v>
      </c>
      <c r="E36" s="27">
        <v>13.44</v>
      </c>
      <c r="F36" s="27">
        <v>1.3986013986013985</v>
      </c>
      <c r="G36" s="27">
        <v>17.012448132780083</v>
      </c>
    </row>
    <row r="37" spans="1:7" ht="11.25" customHeight="1" x14ac:dyDescent="0.2">
      <c r="A37" s="24">
        <v>2003</v>
      </c>
      <c r="B37" s="25">
        <v>112</v>
      </c>
      <c r="C37" s="28">
        <v>6</v>
      </c>
      <c r="D37" s="29">
        <v>106</v>
      </c>
      <c r="E37" s="27">
        <v>17.665615141955836</v>
      </c>
      <c r="F37" s="27">
        <v>3.6363636363636362</v>
      </c>
      <c r="G37" s="27">
        <v>22.601279317697227</v>
      </c>
    </row>
    <row r="38" spans="1:7" ht="11.25" customHeight="1" x14ac:dyDescent="0.2">
      <c r="A38" s="24">
        <v>2004</v>
      </c>
      <c r="B38" s="25">
        <v>145</v>
      </c>
      <c r="C38" s="28">
        <v>9</v>
      </c>
      <c r="D38" s="29">
        <v>136</v>
      </c>
      <c r="E38" s="27">
        <v>23.615635179153095</v>
      </c>
      <c r="F38" s="27">
        <v>5.5555555555555554</v>
      </c>
      <c r="G38" s="27">
        <v>30.088495575221238</v>
      </c>
    </row>
    <row r="39" spans="1:7" ht="11.25" customHeight="1" x14ac:dyDescent="0.2">
      <c r="A39" s="24">
        <v>2005</v>
      </c>
      <c r="B39" s="25">
        <v>237</v>
      </c>
      <c r="C39" s="28">
        <v>8</v>
      </c>
      <c r="D39" s="29">
        <v>229</v>
      </c>
      <c r="E39" s="27">
        <v>31.474103585657371</v>
      </c>
      <c r="F39" s="27">
        <v>5.5555555555555554</v>
      </c>
      <c r="G39" s="27">
        <v>37.602627257799675</v>
      </c>
    </row>
    <row r="40" spans="1:7" ht="11.25" customHeight="1" x14ac:dyDescent="0.2">
      <c r="A40" s="24">
        <v>2006</v>
      </c>
      <c r="B40" s="25">
        <v>279</v>
      </c>
      <c r="C40" s="28">
        <v>9</v>
      </c>
      <c r="D40" s="29">
        <v>270</v>
      </c>
      <c r="E40" s="27">
        <v>35.138539042821158</v>
      </c>
      <c r="F40" s="27">
        <v>7.0866141732283463</v>
      </c>
      <c r="G40" s="27">
        <v>40.479760119940032</v>
      </c>
    </row>
    <row r="41" spans="1:7" ht="11.25" customHeight="1" x14ac:dyDescent="0.2">
      <c r="A41" s="24">
        <v>2007</v>
      </c>
      <c r="B41" s="25">
        <v>334</v>
      </c>
      <c r="C41" s="26">
        <v>21</v>
      </c>
      <c r="D41" s="25">
        <v>313</v>
      </c>
      <c r="E41" s="27">
        <v>31.658767772511847</v>
      </c>
      <c r="F41" s="27">
        <v>10.824742268041238</v>
      </c>
      <c r="G41" s="27">
        <v>36.353077816492451</v>
      </c>
    </row>
    <row r="42" spans="1:7" ht="11.25" customHeight="1" x14ac:dyDescent="0.2">
      <c r="A42" s="24">
        <v>2008</v>
      </c>
      <c r="B42" s="25">
        <v>370</v>
      </c>
      <c r="C42" s="26">
        <v>23</v>
      </c>
      <c r="D42" s="25">
        <v>347</v>
      </c>
      <c r="E42" s="27">
        <v>27.245949926362297</v>
      </c>
      <c r="F42" s="27">
        <v>8.2142857142857135</v>
      </c>
      <c r="G42" s="27">
        <v>32.189239332096477</v>
      </c>
    </row>
    <row r="43" spans="1:7" ht="11.25" customHeight="1" x14ac:dyDescent="0.2">
      <c r="A43" s="24">
        <v>2009</v>
      </c>
      <c r="B43" s="25">
        <v>271</v>
      </c>
      <c r="C43" s="26">
        <v>11</v>
      </c>
      <c r="D43" s="25">
        <v>260</v>
      </c>
      <c r="E43" s="27">
        <v>26.439024390243901</v>
      </c>
      <c r="F43" s="27">
        <v>5.2884615384615383</v>
      </c>
      <c r="G43" s="27">
        <v>31.823745410036718</v>
      </c>
    </row>
    <row r="44" spans="1:7" ht="11.25" customHeight="1" x14ac:dyDescent="0.2">
      <c r="A44" s="24">
        <v>2010</v>
      </c>
      <c r="B44" s="25">
        <v>180</v>
      </c>
      <c r="C44" s="26">
        <v>6</v>
      </c>
      <c r="D44" s="25">
        <v>174</v>
      </c>
      <c r="E44" s="27">
        <v>24.291497975708502</v>
      </c>
      <c r="F44" s="27">
        <v>4.166666666666667</v>
      </c>
      <c r="G44" s="27">
        <v>29.145728643216081</v>
      </c>
    </row>
    <row r="45" spans="1:7" ht="11.25" customHeight="1" x14ac:dyDescent="0.2">
      <c r="A45" s="24">
        <v>2011</v>
      </c>
      <c r="B45" s="25">
        <v>262</v>
      </c>
      <c r="C45" s="26">
        <v>17</v>
      </c>
      <c r="D45" s="25">
        <v>245</v>
      </c>
      <c r="E45" s="27">
        <v>21.815154038301415</v>
      </c>
      <c r="F45" s="27">
        <v>5.882352941176471</v>
      </c>
      <c r="G45" s="27">
        <v>26.864035087719298</v>
      </c>
    </row>
    <row r="46" spans="1:7" ht="11.25" customHeight="1" x14ac:dyDescent="0.2">
      <c r="A46" s="24">
        <v>2012</v>
      </c>
      <c r="B46" s="25">
        <v>328</v>
      </c>
      <c r="C46" s="26">
        <v>24</v>
      </c>
      <c r="D46" s="25">
        <v>304</v>
      </c>
      <c r="E46" s="27">
        <v>21.079691516709513</v>
      </c>
      <c r="F46" s="27">
        <v>6.2176165803108807</v>
      </c>
      <c r="G46" s="27">
        <v>25.982905982905983</v>
      </c>
    </row>
    <row r="47" spans="1:7" ht="11.25" customHeight="1" x14ac:dyDescent="0.2">
      <c r="A47" s="24">
        <v>2013</v>
      </c>
      <c r="B47" s="25">
        <v>281</v>
      </c>
      <c r="C47" s="26">
        <v>19</v>
      </c>
      <c r="D47" s="25">
        <v>262</v>
      </c>
      <c r="E47" s="27">
        <v>20.616287600880412</v>
      </c>
      <c r="F47" s="27">
        <v>6.1889250814332248</v>
      </c>
      <c r="G47" s="27">
        <v>24.810606060606062</v>
      </c>
    </row>
    <row r="48" spans="1:7" ht="11.25" customHeight="1" x14ac:dyDescent="0.2">
      <c r="A48" s="24">
        <v>2014</v>
      </c>
      <c r="B48" s="25">
        <v>260</v>
      </c>
      <c r="C48" s="26">
        <v>19</v>
      </c>
      <c r="D48" s="25">
        <v>241</v>
      </c>
      <c r="E48" s="27">
        <v>21.666666666666668</v>
      </c>
      <c r="F48" s="27">
        <v>6.8345323741007196</v>
      </c>
      <c r="G48" s="27">
        <v>26.138828633405641</v>
      </c>
    </row>
    <row r="49" spans="1:7" ht="11.25" customHeight="1" x14ac:dyDescent="0.2">
      <c r="A49" s="24">
        <v>2015</v>
      </c>
      <c r="B49" s="25">
        <v>230</v>
      </c>
      <c r="C49" s="26">
        <v>25</v>
      </c>
      <c r="D49" s="25">
        <v>205</v>
      </c>
      <c r="E49" s="27">
        <v>21.718602455146364</v>
      </c>
      <c r="F49" s="27">
        <v>8.5910652920962196</v>
      </c>
      <c r="G49" s="27">
        <v>26.692708333333332</v>
      </c>
    </row>
    <row r="50" spans="1:7" ht="11.25" customHeight="1" x14ac:dyDescent="0.2">
      <c r="A50" s="24">
        <v>2016</v>
      </c>
      <c r="B50" s="25">
        <v>218</v>
      </c>
      <c r="C50" s="26">
        <v>21</v>
      </c>
      <c r="D50" s="25">
        <v>197</v>
      </c>
      <c r="E50" s="27">
        <v>19.429590017825312</v>
      </c>
      <c r="F50" s="27">
        <v>6.4417177914110431</v>
      </c>
      <c r="G50" s="27">
        <v>24.748743718592966</v>
      </c>
    </row>
    <row r="51" spans="1:7" ht="11.25" customHeight="1" x14ac:dyDescent="0.2">
      <c r="A51" s="24">
        <v>2017</v>
      </c>
      <c r="B51" s="25">
        <v>259</v>
      </c>
      <c r="C51" s="26">
        <v>21</v>
      </c>
      <c r="D51" s="25">
        <v>238</v>
      </c>
      <c r="E51" s="27">
        <v>27.939590075512406</v>
      </c>
      <c r="F51" s="27">
        <v>8.3665338645418323</v>
      </c>
      <c r="G51" s="27">
        <v>35.207100591715978</v>
      </c>
    </row>
    <row r="52" spans="1:7" ht="11.25" customHeight="1" x14ac:dyDescent="0.2">
      <c r="A52" s="24">
        <v>2018</v>
      </c>
      <c r="B52" s="25">
        <v>435</v>
      </c>
      <c r="C52" s="26">
        <v>47</v>
      </c>
      <c r="D52" s="25">
        <v>388</v>
      </c>
      <c r="E52" s="27">
        <v>29.471544715447155</v>
      </c>
      <c r="F52" s="27">
        <v>11.547911547911548</v>
      </c>
      <c r="G52" s="27">
        <v>36.295603367633305</v>
      </c>
    </row>
    <row r="53" spans="1:7" ht="11.25" customHeight="1" x14ac:dyDescent="0.2">
      <c r="A53" s="24">
        <v>2019</v>
      </c>
      <c r="B53" s="25">
        <v>510</v>
      </c>
      <c r="C53" s="26">
        <v>49</v>
      </c>
      <c r="D53" s="25">
        <v>461</v>
      </c>
      <c r="E53" s="27">
        <v>30.59388122375525</v>
      </c>
      <c r="F53" s="27">
        <v>10.315789473684211</v>
      </c>
      <c r="G53" s="27">
        <v>38.674496644295303</v>
      </c>
    </row>
    <row r="54" spans="1:7" ht="11.25" customHeight="1" x14ac:dyDescent="0.2">
      <c r="A54" s="24">
        <v>2020</v>
      </c>
      <c r="B54" s="25">
        <v>599</v>
      </c>
      <c r="C54" s="26">
        <v>54</v>
      </c>
      <c r="D54" s="25">
        <v>545</v>
      </c>
      <c r="E54" s="27">
        <f>B54*100/B$30</f>
        <v>31.542917324907847</v>
      </c>
      <c r="F54" s="27">
        <f t="shared" ref="F54:G54" si="0">C54*100/C$30</f>
        <v>10.465116279069768</v>
      </c>
      <c r="G54" s="27">
        <f t="shared" si="0"/>
        <v>39.407086044830081</v>
      </c>
    </row>
    <row r="55" spans="1:7" ht="11.25" customHeight="1" x14ac:dyDescent="0.2">
      <c r="A55" s="86"/>
      <c r="B55" s="88"/>
      <c r="C55" s="88"/>
      <c r="D55" s="88"/>
      <c r="E55" s="88"/>
      <c r="F55" s="88"/>
      <c r="G55" s="88"/>
    </row>
    <row r="56" spans="1:7" ht="11.25" customHeight="1" x14ac:dyDescent="0.2">
      <c r="A56" s="15"/>
      <c r="B56" s="131" t="s">
        <v>79</v>
      </c>
      <c r="C56" s="131"/>
      <c r="D56" s="131"/>
      <c r="E56" s="131"/>
      <c r="F56" s="131"/>
      <c r="G56" s="131"/>
    </row>
    <row r="57" spans="1:7" ht="11.25" customHeight="1" x14ac:dyDescent="0.2">
      <c r="A57" s="15"/>
      <c r="B57" s="15"/>
      <c r="C57" s="15"/>
      <c r="D57" s="15"/>
      <c r="E57" s="15"/>
      <c r="F57" s="15"/>
      <c r="G57" s="15"/>
    </row>
    <row r="58" spans="1:7" ht="11.25" customHeight="1" x14ac:dyDescent="0.2">
      <c r="A58" s="24">
        <v>2000</v>
      </c>
      <c r="B58" s="25">
        <v>84</v>
      </c>
      <c r="C58" s="26">
        <v>29</v>
      </c>
      <c r="D58" s="25">
        <v>55</v>
      </c>
      <c r="E58" s="27">
        <v>14.117647058823529</v>
      </c>
      <c r="F58" s="27">
        <v>20.27972027972028</v>
      </c>
      <c r="G58" s="27">
        <v>12.168141592920353</v>
      </c>
    </row>
    <row r="59" spans="1:7" ht="11.25" customHeight="1" x14ac:dyDescent="0.2">
      <c r="A59" s="24">
        <v>2001</v>
      </c>
      <c r="B59" s="25">
        <v>34</v>
      </c>
      <c r="C59" s="26">
        <v>10</v>
      </c>
      <c r="D59" s="25">
        <v>24</v>
      </c>
      <c r="E59" s="27">
        <v>6.1818181818181817</v>
      </c>
      <c r="F59" s="27">
        <v>7.7519379844961236</v>
      </c>
      <c r="G59" s="27">
        <v>5.7007125890736345</v>
      </c>
    </row>
    <row r="60" spans="1:7" ht="11.25" customHeight="1" x14ac:dyDescent="0.2">
      <c r="A60" s="24">
        <v>2002</v>
      </c>
      <c r="B60" s="25">
        <v>35</v>
      </c>
      <c r="C60" s="28">
        <v>8</v>
      </c>
      <c r="D60" s="29">
        <v>27</v>
      </c>
      <c r="E60" s="27">
        <v>5.6</v>
      </c>
      <c r="F60" s="27">
        <v>5.5944055944055942</v>
      </c>
      <c r="G60" s="27">
        <v>5.601659751037344</v>
      </c>
    </row>
    <row r="61" spans="1:7" ht="11.25" customHeight="1" x14ac:dyDescent="0.2">
      <c r="A61" s="24">
        <v>2003</v>
      </c>
      <c r="B61" s="25">
        <v>46</v>
      </c>
      <c r="C61" s="28">
        <v>21</v>
      </c>
      <c r="D61" s="29">
        <v>25</v>
      </c>
      <c r="E61" s="27">
        <v>7.2555205047318614</v>
      </c>
      <c r="F61" s="27">
        <v>12.727272727272727</v>
      </c>
      <c r="G61" s="27">
        <v>5.3304904051172706</v>
      </c>
    </row>
    <row r="62" spans="1:7" ht="11.25" customHeight="1" x14ac:dyDescent="0.2">
      <c r="A62" s="24">
        <v>2004</v>
      </c>
      <c r="B62" s="25">
        <v>48</v>
      </c>
      <c r="C62" s="28">
        <v>22</v>
      </c>
      <c r="D62" s="29">
        <v>26</v>
      </c>
      <c r="E62" s="27">
        <v>7.8175895765472312</v>
      </c>
      <c r="F62" s="27">
        <v>13.580246913580247</v>
      </c>
      <c r="G62" s="27">
        <v>5.7522123893805306</v>
      </c>
    </row>
    <row r="63" spans="1:7" ht="11.25" customHeight="1" x14ac:dyDescent="0.2">
      <c r="A63" s="24">
        <v>2005</v>
      </c>
      <c r="B63" s="25">
        <v>55</v>
      </c>
      <c r="C63" s="28">
        <v>13</v>
      </c>
      <c r="D63" s="29">
        <v>42</v>
      </c>
      <c r="E63" s="27">
        <v>7.3041168658698536</v>
      </c>
      <c r="F63" s="27">
        <v>9.0277777777777786</v>
      </c>
      <c r="G63" s="27">
        <v>6.8965517241379306</v>
      </c>
    </row>
    <row r="64" spans="1:7" ht="11.25" customHeight="1" x14ac:dyDescent="0.2">
      <c r="A64" s="24">
        <v>2006</v>
      </c>
      <c r="B64" s="25">
        <v>57</v>
      </c>
      <c r="C64" s="28">
        <v>14</v>
      </c>
      <c r="D64" s="29">
        <v>43</v>
      </c>
      <c r="E64" s="27">
        <v>7.1788413098236772</v>
      </c>
      <c r="F64" s="27">
        <v>11.023622047244094</v>
      </c>
      <c r="G64" s="27">
        <v>6.4467766116941529</v>
      </c>
    </row>
    <row r="65" spans="1:8" ht="11.25" customHeight="1" x14ac:dyDescent="0.2">
      <c r="A65" s="24">
        <v>2007</v>
      </c>
      <c r="B65" s="25">
        <v>74</v>
      </c>
      <c r="C65" s="26">
        <v>16</v>
      </c>
      <c r="D65" s="25">
        <v>58</v>
      </c>
      <c r="E65" s="27">
        <v>7.0142180094786726</v>
      </c>
      <c r="F65" s="27">
        <v>8.2474226804123703</v>
      </c>
      <c r="G65" s="27">
        <v>6.7363530778164922</v>
      </c>
    </row>
    <row r="66" spans="1:8" ht="11.25" customHeight="1" x14ac:dyDescent="0.2">
      <c r="A66" s="24">
        <v>2008</v>
      </c>
      <c r="B66" s="25">
        <v>100</v>
      </c>
      <c r="C66" s="26">
        <v>23</v>
      </c>
      <c r="D66" s="25">
        <v>77</v>
      </c>
      <c r="E66" s="27">
        <v>7.3637702503681881</v>
      </c>
      <c r="F66" s="27">
        <v>8.2142857142857135</v>
      </c>
      <c r="G66" s="27">
        <v>7.1428571428571432</v>
      </c>
    </row>
    <row r="67" spans="1:8" ht="11.25" customHeight="1" x14ac:dyDescent="0.2">
      <c r="A67" s="24">
        <v>2009</v>
      </c>
      <c r="B67" s="25">
        <v>158</v>
      </c>
      <c r="C67" s="26">
        <v>38</v>
      </c>
      <c r="D67" s="25">
        <v>120</v>
      </c>
      <c r="E67" s="27">
        <v>15.414634146341463</v>
      </c>
      <c r="F67" s="27">
        <v>18.26923076923077</v>
      </c>
      <c r="G67" s="27">
        <v>14.687882496940025</v>
      </c>
    </row>
    <row r="68" spans="1:8" ht="11.25" customHeight="1" x14ac:dyDescent="0.2">
      <c r="A68" s="24">
        <v>2010</v>
      </c>
      <c r="B68" s="25">
        <v>178</v>
      </c>
      <c r="C68" s="26">
        <v>43</v>
      </c>
      <c r="D68" s="25">
        <v>135</v>
      </c>
      <c r="E68" s="27">
        <v>24.021592442645073</v>
      </c>
      <c r="F68" s="27">
        <v>29.861111111111111</v>
      </c>
      <c r="G68" s="27">
        <v>22.613065326633166</v>
      </c>
    </row>
    <row r="69" spans="1:8" ht="11.25" customHeight="1" x14ac:dyDescent="0.2">
      <c r="A69" s="24">
        <v>2011</v>
      </c>
      <c r="B69" s="25">
        <v>189</v>
      </c>
      <c r="C69" s="26">
        <v>48</v>
      </c>
      <c r="D69" s="25">
        <v>141</v>
      </c>
      <c r="E69" s="27">
        <v>15.736885928393006</v>
      </c>
      <c r="F69" s="27">
        <v>16.608996539792386</v>
      </c>
      <c r="G69" s="27">
        <v>15.460526315789474</v>
      </c>
    </row>
    <row r="70" spans="1:8" ht="11.25" customHeight="1" x14ac:dyDescent="0.2">
      <c r="A70" s="24">
        <v>2012</v>
      </c>
      <c r="B70" s="25">
        <v>175</v>
      </c>
      <c r="C70" s="26">
        <v>51</v>
      </c>
      <c r="D70" s="25">
        <v>124</v>
      </c>
      <c r="E70" s="27">
        <v>11.246786632390746</v>
      </c>
      <c r="F70" s="27">
        <v>13.212435233160623</v>
      </c>
      <c r="G70" s="27">
        <v>10.598290598290598</v>
      </c>
    </row>
    <row r="71" spans="1:8" ht="11.25" customHeight="1" x14ac:dyDescent="0.2">
      <c r="A71" s="24">
        <v>2013</v>
      </c>
      <c r="B71" s="25">
        <v>119</v>
      </c>
      <c r="C71" s="26">
        <v>32</v>
      </c>
      <c r="D71" s="25">
        <v>87</v>
      </c>
      <c r="E71" s="27">
        <v>8.7307410124724871</v>
      </c>
      <c r="F71" s="27">
        <v>10.423452768729641</v>
      </c>
      <c r="G71" s="27">
        <v>8.2386363636363633</v>
      </c>
    </row>
    <row r="72" spans="1:8" ht="11.25" customHeight="1" x14ac:dyDescent="0.2">
      <c r="A72" s="24">
        <v>2014</v>
      </c>
      <c r="B72" s="25">
        <v>102</v>
      </c>
      <c r="C72" s="26">
        <v>29</v>
      </c>
      <c r="D72" s="25">
        <v>73</v>
      </c>
      <c r="E72" s="27">
        <v>8.5</v>
      </c>
      <c r="F72" s="27">
        <v>10.431654676258994</v>
      </c>
      <c r="G72" s="27">
        <v>7.917570498915401</v>
      </c>
    </row>
    <row r="73" spans="1:8" ht="11.25" customHeight="1" x14ac:dyDescent="0.2">
      <c r="A73" s="24">
        <v>2015</v>
      </c>
      <c r="B73" s="25">
        <v>90</v>
      </c>
      <c r="C73" s="26">
        <v>32</v>
      </c>
      <c r="D73" s="25">
        <v>58</v>
      </c>
      <c r="E73" s="27">
        <v>8.4985835694050991</v>
      </c>
      <c r="F73" s="27">
        <v>10.996563573883162</v>
      </c>
      <c r="G73" s="27">
        <v>7.552083333333333</v>
      </c>
    </row>
    <row r="74" spans="1:8" ht="11.25" customHeight="1" x14ac:dyDescent="0.2">
      <c r="A74" s="24">
        <v>2016</v>
      </c>
      <c r="B74" s="25">
        <v>99</v>
      </c>
      <c r="C74" s="26">
        <v>34</v>
      </c>
      <c r="D74" s="25">
        <v>65</v>
      </c>
      <c r="E74" s="27">
        <v>8.8235294117647065</v>
      </c>
      <c r="F74" s="27">
        <v>10.429447852760736</v>
      </c>
      <c r="G74" s="27">
        <v>8.1658291457286438</v>
      </c>
    </row>
    <row r="75" spans="1:8" ht="11.25" customHeight="1" x14ac:dyDescent="0.2">
      <c r="A75" s="24">
        <v>2017</v>
      </c>
      <c r="B75" s="25">
        <v>116</v>
      </c>
      <c r="C75" s="26">
        <v>33</v>
      </c>
      <c r="D75" s="25">
        <v>83</v>
      </c>
      <c r="E75" s="27">
        <v>12.513484358144552</v>
      </c>
      <c r="F75" s="27">
        <v>13.147410358565738</v>
      </c>
      <c r="G75" s="27">
        <v>12.278106508875739</v>
      </c>
    </row>
    <row r="76" spans="1:8" ht="11.25" customHeight="1" x14ac:dyDescent="0.2">
      <c r="A76" s="24" t="s">
        <v>68</v>
      </c>
      <c r="B76" s="25">
        <v>223</v>
      </c>
      <c r="C76" s="26">
        <v>72</v>
      </c>
      <c r="D76" s="25">
        <v>151</v>
      </c>
      <c r="E76" s="27">
        <v>15.10840108401084</v>
      </c>
      <c r="F76" s="27">
        <v>17.690417690417689</v>
      </c>
      <c r="G76" s="27">
        <v>14.12535079513564</v>
      </c>
      <c r="H76" s="21"/>
    </row>
    <row r="77" spans="1:8" ht="11.25" customHeight="1" x14ac:dyDescent="0.2">
      <c r="A77" s="24" t="s">
        <v>77</v>
      </c>
      <c r="B77" s="25">
        <v>255</v>
      </c>
      <c r="C77" s="26">
        <v>94</v>
      </c>
      <c r="D77" s="25">
        <v>161</v>
      </c>
      <c r="E77" s="27">
        <v>15.296940611877625</v>
      </c>
      <c r="F77" s="27">
        <v>19.789473684210527</v>
      </c>
      <c r="G77" s="27">
        <v>13.506711409395972</v>
      </c>
      <c r="H77" s="21"/>
    </row>
    <row r="78" spans="1:8" ht="11.25" customHeight="1" x14ac:dyDescent="0.2">
      <c r="A78" s="24" t="s">
        <v>113</v>
      </c>
      <c r="B78" s="25">
        <v>311</v>
      </c>
      <c r="C78" s="26">
        <v>110</v>
      </c>
      <c r="D78" s="25">
        <v>201</v>
      </c>
      <c r="E78" s="27">
        <f>B78*100/B$30</f>
        <v>16.377040547656662</v>
      </c>
      <c r="F78" s="27">
        <f t="shared" ref="F78" si="1">C78*100/C$30</f>
        <v>21.31782945736434</v>
      </c>
      <c r="G78" s="27">
        <f t="shared" ref="G78" si="2">D78*100/D$30</f>
        <v>14.533622559652928</v>
      </c>
      <c r="H78" s="21"/>
    </row>
    <row r="79" spans="1:8" ht="11.25" customHeight="1" x14ac:dyDescent="0.2">
      <c r="A79" s="87"/>
      <c r="B79" s="25"/>
      <c r="C79" s="26"/>
      <c r="D79" s="25"/>
      <c r="E79" s="27"/>
      <c r="F79" s="27"/>
      <c r="G79" s="27"/>
      <c r="H79" s="21"/>
    </row>
    <row r="80" spans="1:8" ht="11.25" customHeight="1" x14ac:dyDescent="0.2">
      <c r="A80" s="15"/>
      <c r="B80" s="131" t="s">
        <v>80</v>
      </c>
      <c r="C80" s="131"/>
      <c r="D80" s="131"/>
      <c r="E80" s="131"/>
      <c r="F80" s="131"/>
      <c r="G80" s="131"/>
    </row>
    <row r="81" spans="1:7" ht="11.25" customHeight="1" x14ac:dyDescent="0.2">
      <c r="A81" s="15"/>
      <c r="B81" s="15"/>
      <c r="C81" s="15"/>
      <c r="D81" s="15"/>
      <c r="E81" s="15"/>
      <c r="F81" s="15"/>
      <c r="G81" s="15"/>
    </row>
    <row r="82" spans="1:7" ht="11.25" customHeight="1" x14ac:dyDescent="0.2">
      <c r="A82" s="24">
        <v>2000</v>
      </c>
      <c r="B82" s="25">
        <v>307</v>
      </c>
      <c r="C82" s="26">
        <v>94</v>
      </c>
      <c r="D82" s="25">
        <v>213</v>
      </c>
      <c r="E82" s="27">
        <v>51.596638655462186</v>
      </c>
      <c r="F82" s="27">
        <v>65.734265734265733</v>
      </c>
      <c r="G82" s="27">
        <v>47.123893805309734</v>
      </c>
    </row>
    <row r="83" spans="1:7" ht="11.25" customHeight="1" x14ac:dyDescent="0.2">
      <c r="A83" s="24">
        <v>2001</v>
      </c>
      <c r="B83" s="25">
        <v>274</v>
      </c>
      <c r="C83" s="26">
        <v>90</v>
      </c>
      <c r="D83" s="25">
        <v>184</v>
      </c>
      <c r="E83" s="27">
        <v>49.81818181818182</v>
      </c>
      <c r="F83" s="27">
        <v>69.767441860465112</v>
      </c>
      <c r="G83" s="27">
        <v>43.705463182897866</v>
      </c>
    </row>
    <row r="84" spans="1:7" ht="11.25" customHeight="1" x14ac:dyDescent="0.2">
      <c r="A84" s="24">
        <v>2002</v>
      </c>
      <c r="B84" s="25">
        <v>331</v>
      </c>
      <c r="C84" s="28">
        <v>105</v>
      </c>
      <c r="D84" s="29">
        <v>226</v>
      </c>
      <c r="E84" s="27">
        <v>52.96</v>
      </c>
      <c r="F84" s="27">
        <v>73.426573426573427</v>
      </c>
      <c r="G84" s="27">
        <v>46.88796680497925</v>
      </c>
    </row>
    <row r="85" spans="1:7" ht="11.25" customHeight="1" x14ac:dyDescent="0.2">
      <c r="A85" s="24">
        <v>2003</v>
      </c>
      <c r="B85" s="25">
        <v>290</v>
      </c>
      <c r="C85" s="28">
        <v>101</v>
      </c>
      <c r="D85" s="29">
        <v>189</v>
      </c>
      <c r="E85" s="27">
        <v>45.74132492113565</v>
      </c>
      <c r="F85" s="27">
        <v>61.212121212121211</v>
      </c>
      <c r="G85" s="27">
        <v>40.298507462686565</v>
      </c>
    </row>
    <row r="86" spans="1:7" ht="11.25" customHeight="1" x14ac:dyDescent="0.2">
      <c r="A86" s="24">
        <v>2004</v>
      </c>
      <c r="B86" s="25">
        <v>206</v>
      </c>
      <c r="C86" s="28">
        <v>82</v>
      </c>
      <c r="D86" s="29">
        <v>124</v>
      </c>
      <c r="E86" s="27">
        <v>33.550488599348533</v>
      </c>
      <c r="F86" s="27">
        <v>50.617283950617285</v>
      </c>
      <c r="G86" s="27">
        <v>27.43362831858407</v>
      </c>
    </row>
    <row r="87" spans="1:7" ht="11.25" customHeight="1" x14ac:dyDescent="0.2">
      <c r="A87" s="24">
        <v>2005</v>
      </c>
      <c r="B87" s="25">
        <v>234</v>
      </c>
      <c r="C87" s="28">
        <v>76</v>
      </c>
      <c r="D87" s="29">
        <v>158</v>
      </c>
      <c r="E87" s="27">
        <v>31.075697211155379</v>
      </c>
      <c r="F87" s="27">
        <v>52.777777777777779</v>
      </c>
      <c r="G87" s="27">
        <v>25.94417077175698</v>
      </c>
    </row>
    <row r="88" spans="1:7" ht="11.25" customHeight="1" x14ac:dyDescent="0.2">
      <c r="A88" s="24">
        <v>2006</v>
      </c>
      <c r="B88" s="25">
        <v>240</v>
      </c>
      <c r="C88" s="28">
        <v>65</v>
      </c>
      <c r="D88" s="29">
        <v>175</v>
      </c>
      <c r="E88" s="27">
        <v>30.22670025188917</v>
      </c>
      <c r="F88" s="27">
        <v>51.181102362204726</v>
      </c>
      <c r="G88" s="27">
        <v>26.236881559220389</v>
      </c>
    </row>
    <row r="89" spans="1:7" ht="11.25" customHeight="1" x14ac:dyDescent="0.2">
      <c r="A89" s="24">
        <v>2007</v>
      </c>
      <c r="B89" s="25">
        <v>427</v>
      </c>
      <c r="C89" s="26">
        <v>111</v>
      </c>
      <c r="D89" s="25">
        <v>316</v>
      </c>
      <c r="E89" s="27">
        <v>40.473933649289101</v>
      </c>
      <c r="F89" s="27">
        <v>57.216494845360828</v>
      </c>
      <c r="G89" s="27">
        <v>36.70150987224158</v>
      </c>
    </row>
    <row r="90" spans="1:7" ht="11.25" customHeight="1" x14ac:dyDescent="0.2">
      <c r="A90" s="24">
        <v>2008</v>
      </c>
      <c r="B90" s="25">
        <v>633</v>
      </c>
      <c r="C90" s="26">
        <v>174</v>
      </c>
      <c r="D90" s="25">
        <v>459</v>
      </c>
      <c r="E90" s="27">
        <v>46.612665684830631</v>
      </c>
      <c r="F90" s="27">
        <v>62.142857142857146</v>
      </c>
      <c r="G90" s="27">
        <v>42.578849721706867</v>
      </c>
    </row>
    <row r="91" spans="1:7" ht="11.25" customHeight="1" x14ac:dyDescent="0.2">
      <c r="A91" s="24">
        <v>2009</v>
      </c>
      <c r="B91" s="25">
        <v>389</v>
      </c>
      <c r="C91" s="26">
        <v>106</v>
      </c>
      <c r="D91" s="25">
        <v>283</v>
      </c>
      <c r="E91" s="27">
        <v>37.951219512195124</v>
      </c>
      <c r="F91" s="27">
        <v>50.96153846153846</v>
      </c>
      <c r="G91" s="27">
        <v>34.638922888616889</v>
      </c>
    </row>
    <row r="92" spans="1:7" ht="11.25" customHeight="1" x14ac:dyDescent="0.2">
      <c r="A92" s="24">
        <v>2010</v>
      </c>
      <c r="B92" s="25">
        <v>226</v>
      </c>
      <c r="C92" s="26">
        <v>64</v>
      </c>
      <c r="D92" s="25">
        <v>162</v>
      </c>
      <c r="E92" s="27">
        <v>30.499325236167341</v>
      </c>
      <c r="F92" s="27">
        <v>44.444444444444443</v>
      </c>
      <c r="G92" s="27">
        <v>27.1356783919598</v>
      </c>
    </row>
    <row r="93" spans="1:7" ht="11.25" customHeight="1" x14ac:dyDescent="0.2">
      <c r="A93" s="24">
        <v>2011</v>
      </c>
      <c r="B93" s="25">
        <v>555</v>
      </c>
      <c r="C93" s="26">
        <v>188</v>
      </c>
      <c r="D93" s="25">
        <v>367</v>
      </c>
      <c r="E93" s="27">
        <v>46.211490424646129</v>
      </c>
      <c r="F93" s="27">
        <v>65.051903114186857</v>
      </c>
      <c r="G93" s="27">
        <v>40.241228070175438</v>
      </c>
    </row>
    <row r="94" spans="1:7" ht="11.25" customHeight="1" x14ac:dyDescent="0.2">
      <c r="A94" s="24">
        <v>2012</v>
      </c>
      <c r="B94" s="25">
        <v>851</v>
      </c>
      <c r="C94" s="26">
        <v>266</v>
      </c>
      <c r="D94" s="25">
        <v>585</v>
      </c>
      <c r="E94" s="27">
        <v>54.691516709511568</v>
      </c>
      <c r="F94" s="27">
        <v>68.911917098445599</v>
      </c>
      <c r="G94" s="27">
        <v>50</v>
      </c>
    </row>
    <row r="95" spans="1:7" ht="11.25" customHeight="1" x14ac:dyDescent="0.2">
      <c r="A95" s="24">
        <v>2013</v>
      </c>
      <c r="B95" s="25">
        <v>788</v>
      </c>
      <c r="C95" s="26">
        <v>219</v>
      </c>
      <c r="D95" s="25">
        <v>569</v>
      </c>
      <c r="E95" s="27">
        <v>57.813646368305207</v>
      </c>
      <c r="F95" s="27">
        <v>71.335504885993487</v>
      </c>
      <c r="G95" s="27">
        <v>53.882575757575758</v>
      </c>
    </row>
    <row r="96" spans="1:7" ht="11.25" customHeight="1" x14ac:dyDescent="0.2">
      <c r="A96" s="24">
        <v>2014</v>
      </c>
      <c r="B96" s="25">
        <v>636</v>
      </c>
      <c r="C96" s="26">
        <v>199</v>
      </c>
      <c r="D96" s="25">
        <v>437</v>
      </c>
      <c r="E96" s="27">
        <v>53</v>
      </c>
      <c r="F96" s="27">
        <v>71.582733812949641</v>
      </c>
      <c r="G96" s="27">
        <v>47.396963123644248</v>
      </c>
    </row>
    <row r="97" spans="1:8" ht="11.25" customHeight="1" x14ac:dyDescent="0.2">
      <c r="A97" s="24">
        <v>2015</v>
      </c>
      <c r="B97" s="25">
        <v>556</v>
      </c>
      <c r="C97" s="26">
        <v>190</v>
      </c>
      <c r="D97" s="25">
        <v>366</v>
      </c>
      <c r="E97" s="27">
        <v>52.502360717658171</v>
      </c>
      <c r="F97" s="27">
        <v>65.292096219931267</v>
      </c>
      <c r="G97" s="27">
        <v>47.65625</v>
      </c>
    </row>
    <row r="98" spans="1:8" ht="11.25" customHeight="1" x14ac:dyDescent="0.2">
      <c r="A98" s="24">
        <v>2016</v>
      </c>
      <c r="B98" s="25">
        <v>611</v>
      </c>
      <c r="C98" s="26">
        <v>216</v>
      </c>
      <c r="D98" s="25">
        <v>395</v>
      </c>
      <c r="E98" s="27">
        <v>54.456327985739748</v>
      </c>
      <c r="F98" s="27">
        <v>66.257668711656436</v>
      </c>
      <c r="G98" s="27">
        <v>49.62311557788945</v>
      </c>
    </row>
    <row r="99" spans="1:8" ht="11.25" customHeight="1" x14ac:dyDescent="0.2">
      <c r="A99" s="24">
        <v>2017</v>
      </c>
      <c r="B99" s="25">
        <v>457</v>
      </c>
      <c r="C99" s="26">
        <v>181</v>
      </c>
      <c r="D99" s="25">
        <v>276</v>
      </c>
      <c r="E99" s="27">
        <v>49.298813376483281</v>
      </c>
      <c r="F99" s="27">
        <v>72.111553784860561</v>
      </c>
      <c r="G99" s="27">
        <v>40.828402366863905</v>
      </c>
    </row>
    <row r="100" spans="1:8" ht="11.25" customHeight="1" x14ac:dyDescent="0.2">
      <c r="A100" s="24">
        <v>2018</v>
      </c>
      <c r="B100" s="25">
        <v>645</v>
      </c>
      <c r="C100" s="26">
        <v>251</v>
      </c>
      <c r="D100" s="25">
        <v>394</v>
      </c>
      <c r="E100" s="27">
        <v>43.699186991869915</v>
      </c>
      <c r="F100" s="27">
        <v>61.670761670761671</v>
      </c>
      <c r="G100" s="27">
        <v>36.85687558465856</v>
      </c>
      <c r="H100" s="21"/>
    </row>
    <row r="101" spans="1:8" ht="11.25" customHeight="1" x14ac:dyDescent="0.2">
      <c r="A101" s="24">
        <v>2019</v>
      </c>
      <c r="B101" s="25">
        <v>674</v>
      </c>
      <c r="C101" s="26">
        <v>266</v>
      </c>
      <c r="D101" s="25">
        <v>408</v>
      </c>
      <c r="E101" s="27">
        <v>40.431913617276543</v>
      </c>
      <c r="F101" s="27">
        <v>56</v>
      </c>
      <c r="G101" s="27">
        <v>34.228187919463089</v>
      </c>
      <c r="H101" s="21"/>
    </row>
    <row r="102" spans="1:8" ht="11.25" customHeight="1" x14ac:dyDescent="0.2">
      <c r="A102" s="24">
        <v>2020</v>
      </c>
      <c r="B102" s="25">
        <v>704</v>
      </c>
      <c r="C102" s="26">
        <v>279</v>
      </c>
      <c r="D102" s="25">
        <v>425</v>
      </c>
      <c r="E102" s="27">
        <f>B102*100/B$30</f>
        <v>37.072143233280677</v>
      </c>
      <c r="F102" s="27">
        <f t="shared" ref="F102" si="3">C102*100/C$30</f>
        <v>54.069767441860463</v>
      </c>
      <c r="G102" s="27">
        <f t="shared" ref="G102" si="4">D102*100/D$30</f>
        <v>30.730296456977584</v>
      </c>
      <c r="H102" s="21"/>
    </row>
    <row r="103" spans="1:8" ht="11.25" customHeight="1" x14ac:dyDescent="0.2">
      <c r="A103" s="86"/>
      <c r="B103" s="88"/>
      <c r="C103" s="88"/>
      <c r="D103" s="88"/>
      <c r="E103" s="88"/>
      <c r="F103" s="88"/>
      <c r="G103" s="88"/>
    </row>
    <row r="104" spans="1:8" ht="11.25" customHeight="1" x14ac:dyDescent="0.2">
      <c r="A104" s="15"/>
      <c r="B104" s="131" t="s">
        <v>72</v>
      </c>
      <c r="C104" s="131"/>
      <c r="D104" s="131"/>
      <c r="E104" s="131"/>
      <c r="F104" s="131"/>
      <c r="G104" s="131"/>
    </row>
    <row r="105" spans="1:8" ht="11.25" customHeight="1" x14ac:dyDescent="0.2">
      <c r="A105" s="15"/>
      <c r="B105" s="15"/>
      <c r="C105" s="15"/>
      <c r="D105" s="15"/>
      <c r="E105" s="15"/>
      <c r="F105" s="15"/>
      <c r="G105" s="15"/>
    </row>
    <row r="106" spans="1:8" ht="11.25" customHeight="1" x14ac:dyDescent="0.2">
      <c r="A106" s="24">
        <v>2000</v>
      </c>
      <c r="B106" s="25">
        <v>82</v>
      </c>
      <c r="C106" s="26">
        <v>7</v>
      </c>
      <c r="D106" s="25">
        <v>75</v>
      </c>
      <c r="E106" s="27">
        <v>13.781512605042018</v>
      </c>
      <c r="F106" s="27">
        <v>4.895104895104895</v>
      </c>
      <c r="G106" s="27">
        <v>16.592920353982301</v>
      </c>
    </row>
    <row r="107" spans="1:8" ht="11.25" customHeight="1" x14ac:dyDescent="0.2">
      <c r="A107" s="24">
        <v>2001</v>
      </c>
      <c r="B107" s="25">
        <v>76</v>
      </c>
      <c r="C107" s="26">
        <v>4</v>
      </c>
      <c r="D107" s="25">
        <v>72</v>
      </c>
      <c r="E107" s="27">
        <v>13.818181818181818</v>
      </c>
      <c r="F107" s="27">
        <v>3.1007751937984498</v>
      </c>
      <c r="G107" s="27">
        <v>17.102137767220903</v>
      </c>
    </row>
    <row r="108" spans="1:8" ht="11.25" customHeight="1" x14ac:dyDescent="0.2">
      <c r="A108" s="24">
        <v>2002</v>
      </c>
      <c r="B108" s="25">
        <v>84</v>
      </c>
      <c r="C108" s="28">
        <v>8</v>
      </c>
      <c r="D108" s="29">
        <v>76</v>
      </c>
      <c r="E108" s="27">
        <v>13.44</v>
      </c>
      <c r="F108" s="27">
        <v>5.5944055944055942</v>
      </c>
      <c r="G108" s="27">
        <v>15.767634854771785</v>
      </c>
    </row>
    <row r="109" spans="1:8" ht="11.25" customHeight="1" x14ac:dyDescent="0.2">
      <c r="A109" s="24">
        <v>2003</v>
      </c>
      <c r="B109" s="25">
        <v>79</v>
      </c>
      <c r="C109" s="28">
        <v>8</v>
      </c>
      <c r="D109" s="29">
        <v>71</v>
      </c>
      <c r="E109" s="27">
        <v>12.460567823343849</v>
      </c>
      <c r="F109" s="27">
        <v>4.8484848484848486</v>
      </c>
      <c r="G109" s="27">
        <v>15.138592750533048</v>
      </c>
    </row>
    <row r="110" spans="1:8" ht="11.25" customHeight="1" x14ac:dyDescent="0.2">
      <c r="A110" s="24">
        <v>2004</v>
      </c>
      <c r="B110" s="25">
        <v>91</v>
      </c>
      <c r="C110" s="28">
        <v>14</v>
      </c>
      <c r="D110" s="29">
        <v>77</v>
      </c>
      <c r="E110" s="27">
        <v>14.82084690553746</v>
      </c>
      <c r="F110" s="27">
        <v>8.6419753086419746</v>
      </c>
      <c r="G110" s="27">
        <v>17.035398230088497</v>
      </c>
    </row>
    <row r="111" spans="1:8" ht="11.25" customHeight="1" x14ac:dyDescent="0.2">
      <c r="A111" s="24">
        <v>2005</v>
      </c>
      <c r="B111" s="25">
        <v>106</v>
      </c>
      <c r="C111" s="28">
        <v>16</v>
      </c>
      <c r="D111" s="29">
        <v>90</v>
      </c>
      <c r="E111" s="27">
        <v>14.077025232403718</v>
      </c>
      <c r="F111" s="27">
        <v>11.111111111111111</v>
      </c>
      <c r="G111" s="27">
        <v>14.77832512315271</v>
      </c>
    </row>
    <row r="112" spans="1:8" ht="11.25" customHeight="1" x14ac:dyDescent="0.2">
      <c r="A112" s="24">
        <v>2006</v>
      </c>
      <c r="B112" s="25">
        <v>101</v>
      </c>
      <c r="C112" s="28">
        <v>11</v>
      </c>
      <c r="D112" s="29">
        <v>90</v>
      </c>
      <c r="E112" s="27">
        <v>12.720403022670025</v>
      </c>
      <c r="F112" s="27">
        <v>8.6614173228346463</v>
      </c>
      <c r="G112" s="27">
        <v>13.493253373313344</v>
      </c>
    </row>
    <row r="113" spans="1:8" ht="11.25" customHeight="1" x14ac:dyDescent="0.2">
      <c r="A113" s="24">
        <v>2007</v>
      </c>
      <c r="B113" s="25">
        <v>82</v>
      </c>
      <c r="C113" s="26">
        <v>8</v>
      </c>
      <c r="D113" s="25">
        <v>74</v>
      </c>
      <c r="E113" s="27">
        <v>7.7725118483412325</v>
      </c>
      <c r="F113" s="27">
        <v>4.1237113402061851</v>
      </c>
      <c r="G113" s="27">
        <v>8.5946573751451805</v>
      </c>
    </row>
    <row r="114" spans="1:8" ht="11.25" customHeight="1" x14ac:dyDescent="0.2">
      <c r="A114" s="24">
        <v>2008</v>
      </c>
      <c r="B114" s="25">
        <v>90</v>
      </c>
      <c r="C114" s="26">
        <v>11</v>
      </c>
      <c r="D114" s="25">
        <v>79</v>
      </c>
      <c r="E114" s="27">
        <v>6.6273932253313701</v>
      </c>
      <c r="F114" s="27">
        <v>3.9285714285714284</v>
      </c>
      <c r="G114" s="27">
        <v>7.3283858998144709</v>
      </c>
    </row>
    <row r="115" spans="1:8" ht="11.25" customHeight="1" x14ac:dyDescent="0.2">
      <c r="A115" s="24">
        <v>2009</v>
      </c>
      <c r="B115" s="25">
        <v>91</v>
      </c>
      <c r="C115" s="26">
        <v>17</v>
      </c>
      <c r="D115" s="25">
        <v>74</v>
      </c>
      <c r="E115" s="27">
        <v>8.8780487804878057</v>
      </c>
      <c r="F115" s="27">
        <v>8.1730769230769234</v>
      </c>
      <c r="G115" s="27">
        <v>9.0575275397796826</v>
      </c>
    </row>
    <row r="116" spans="1:8" ht="11.25" customHeight="1" x14ac:dyDescent="0.2">
      <c r="A116" s="24">
        <v>2010</v>
      </c>
      <c r="B116" s="25">
        <v>78</v>
      </c>
      <c r="C116" s="26">
        <v>14</v>
      </c>
      <c r="D116" s="25">
        <v>64</v>
      </c>
      <c r="E116" s="27">
        <v>10.526315789473685</v>
      </c>
      <c r="F116" s="27">
        <v>9.7222222222222214</v>
      </c>
      <c r="G116" s="27">
        <v>10.720268006700168</v>
      </c>
    </row>
    <row r="117" spans="1:8" ht="11.25" customHeight="1" x14ac:dyDescent="0.2">
      <c r="A117" s="24">
        <v>2011</v>
      </c>
      <c r="B117" s="25">
        <v>93</v>
      </c>
      <c r="C117" s="26">
        <v>11</v>
      </c>
      <c r="D117" s="25">
        <v>82</v>
      </c>
      <c r="E117" s="27">
        <v>7.7435470441298921</v>
      </c>
      <c r="F117" s="27">
        <v>3.8062283737024223</v>
      </c>
      <c r="G117" s="27">
        <v>8.9912280701754383</v>
      </c>
    </row>
    <row r="118" spans="1:8" ht="11.25" customHeight="1" x14ac:dyDescent="0.2">
      <c r="A118" s="24">
        <v>2012</v>
      </c>
      <c r="B118" s="25">
        <v>80</v>
      </c>
      <c r="C118" s="26">
        <v>12</v>
      </c>
      <c r="D118" s="25">
        <v>68</v>
      </c>
      <c r="E118" s="27">
        <v>5.1413881748071981</v>
      </c>
      <c r="F118" s="27">
        <v>3.1088082901554404</v>
      </c>
      <c r="G118" s="27">
        <v>5.8119658119658117</v>
      </c>
    </row>
    <row r="119" spans="1:8" ht="11.25" customHeight="1" x14ac:dyDescent="0.2">
      <c r="A119" s="24">
        <v>2013</v>
      </c>
      <c r="B119" s="25">
        <v>68</v>
      </c>
      <c r="C119" s="26">
        <v>14</v>
      </c>
      <c r="D119" s="25">
        <v>54</v>
      </c>
      <c r="E119" s="27">
        <v>4.9889948642699924</v>
      </c>
      <c r="F119" s="27">
        <v>4.5602605863192185</v>
      </c>
      <c r="G119" s="27">
        <v>5.1136363636363633</v>
      </c>
    </row>
    <row r="120" spans="1:8" ht="11.25" customHeight="1" x14ac:dyDescent="0.2">
      <c r="A120" s="24">
        <v>2014</v>
      </c>
      <c r="B120" s="25">
        <v>83</v>
      </c>
      <c r="C120" s="26">
        <v>10</v>
      </c>
      <c r="D120" s="25">
        <v>73</v>
      </c>
      <c r="E120" s="27">
        <v>6.916666666666667</v>
      </c>
      <c r="F120" s="27">
        <v>3.5971223021582732</v>
      </c>
      <c r="G120" s="27">
        <v>7.917570498915401</v>
      </c>
    </row>
    <row r="121" spans="1:8" ht="11.25" customHeight="1" x14ac:dyDescent="0.2">
      <c r="A121" s="24">
        <v>2015</v>
      </c>
      <c r="B121" s="25">
        <v>65</v>
      </c>
      <c r="C121" s="26">
        <v>13</v>
      </c>
      <c r="D121" s="25">
        <v>52</v>
      </c>
      <c r="E121" s="27">
        <v>6.1378659112370162</v>
      </c>
      <c r="F121" s="27">
        <v>4.4673539518900345</v>
      </c>
      <c r="G121" s="27">
        <v>6.770833333333333</v>
      </c>
    </row>
    <row r="122" spans="1:8" ht="11.25" customHeight="1" x14ac:dyDescent="0.2">
      <c r="A122" s="24">
        <v>2016</v>
      </c>
      <c r="B122" s="25">
        <v>59</v>
      </c>
      <c r="C122" s="26">
        <v>9</v>
      </c>
      <c r="D122" s="25">
        <v>50</v>
      </c>
      <c r="E122" s="27">
        <v>5.2584670231729058</v>
      </c>
      <c r="F122" s="27">
        <v>2.7607361963190185</v>
      </c>
      <c r="G122" s="27">
        <v>6.2814070351758797</v>
      </c>
    </row>
    <row r="123" spans="1:8" ht="11.25" customHeight="1" x14ac:dyDescent="0.2">
      <c r="A123" s="24">
        <v>2017</v>
      </c>
      <c r="B123" s="25">
        <v>27</v>
      </c>
      <c r="C123" s="26">
        <v>5</v>
      </c>
      <c r="D123" s="25">
        <v>22</v>
      </c>
      <c r="E123" s="27">
        <v>2.912621359223301</v>
      </c>
      <c r="F123" s="27">
        <v>1.9920318725099602</v>
      </c>
      <c r="G123" s="27">
        <v>3.2544378698224854</v>
      </c>
    </row>
    <row r="124" spans="1:8" ht="11.25" customHeight="1" x14ac:dyDescent="0.2">
      <c r="A124" s="24" t="s">
        <v>68</v>
      </c>
      <c r="B124" s="25">
        <v>75</v>
      </c>
      <c r="C124" s="26">
        <v>11</v>
      </c>
      <c r="D124" s="25">
        <v>64</v>
      </c>
      <c r="E124" s="27">
        <v>5.0813008130081299</v>
      </c>
      <c r="F124" s="27">
        <v>2.7027027027027026</v>
      </c>
      <c r="G124" s="27">
        <v>5.9869036482694105</v>
      </c>
      <c r="H124" s="21"/>
    </row>
    <row r="125" spans="1:8" ht="11.25" customHeight="1" x14ac:dyDescent="0.2">
      <c r="A125" s="24" t="s">
        <v>77</v>
      </c>
      <c r="B125" s="25">
        <v>111</v>
      </c>
      <c r="C125" s="26">
        <v>24</v>
      </c>
      <c r="D125" s="25">
        <v>87</v>
      </c>
      <c r="E125" s="27">
        <v>6.6586682663467309</v>
      </c>
      <c r="F125" s="27">
        <v>5.0526315789473681</v>
      </c>
      <c r="G125" s="27">
        <v>7.298657718120805</v>
      </c>
      <c r="H125" s="21"/>
    </row>
    <row r="126" spans="1:8" ht="11.25" customHeight="1" x14ac:dyDescent="0.2">
      <c r="A126" s="24" t="s">
        <v>113</v>
      </c>
      <c r="B126" s="25">
        <v>138</v>
      </c>
      <c r="C126" s="26">
        <v>23</v>
      </c>
      <c r="D126" s="25">
        <v>115</v>
      </c>
      <c r="E126" s="27">
        <f>B126*100/B$30</f>
        <v>7.2669826224328595</v>
      </c>
      <c r="F126" s="27">
        <f t="shared" ref="F126" si="5">C126*100/C$30</f>
        <v>4.4573643410852712</v>
      </c>
      <c r="G126" s="27">
        <f t="shared" ref="G126" si="6">D126*100/D$30</f>
        <v>8.315256688358641</v>
      </c>
      <c r="H126" s="21"/>
    </row>
    <row r="127" spans="1:8" ht="11.25" customHeight="1" x14ac:dyDescent="0.2">
      <c r="A127" s="87"/>
      <c r="B127" s="25"/>
      <c r="C127" s="26"/>
      <c r="D127" s="25"/>
      <c r="E127" s="27"/>
      <c r="F127" s="27"/>
      <c r="G127" s="27"/>
      <c r="H127" s="21"/>
    </row>
    <row r="128" spans="1:8" ht="11.25" customHeight="1" x14ac:dyDescent="0.2">
      <c r="A128" s="15"/>
      <c r="B128" s="131" t="s">
        <v>81</v>
      </c>
      <c r="C128" s="131"/>
      <c r="D128" s="131"/>
      <c r="E128" s="131"/>
      <c r="F128" s="131"/>
      <c r="G128" s="131"/>
    </row>
    <row r="129" spans="1:9" ht="11.25" customHeight="1" x14ac:dyDescent="0.2">
      <c r="A129" s="15"/>
      <c r="B129" s="15"/>
      <c r="C129" s="15"/>
      <c r="D129" s="15"/>
      <c r="E129" s="15"/>
      <c r="F129" s="15"/>
      <c r="G129" s="15"/>
    </row>
    <row r="130" spans="1:9" ht="11.25" customHeight="1" x14ac:dyDescent="0.2">
      <c r="A130" s="24">
        <v>2000</v>
      </c>
      <c r="B130" s="25">
        <v>28</v>
      </c>
      <c r="C130" s="26">
        <v>10</v>
      </c>
      <c r="D130" s="25">
        <v>18</v>
      </c>
      <c r="E130" s="27">
        <v>4.7</v>
      </c>
      <c r="F130" s="27">
        <v>7</v>
      </c>
      <c r="G130" s="27">
        <v>4</v>
      </c>
      <c r="H130" s="30"/>
    </row>
    <row r="131" spans="1:9" ht="11.25" customHeight="1" x14ac:dyDescent="0.2">
      <c r="A131" s="24">
        <v>2001</v>
      </c>
      <c r="B131" s="25">
        <v>77</v>
      </c>
      <c r="C131" s="26">
        <v>21</v>
      </c>
      <c r="D131" s="25">
        <v>56</v>
      </c>
      <c r="E131" s="27">
        <v>14</v>
      </c>
      <c r="F131" s="27">
        <v>16.3</v>
      </c>
      <c r="G131" s="27">
        <v>13.3</v>
      </c>
    </row>
    <row r="132" spans="1:9" ht="11.25" customHeight="1" x14ac:dyDescent="0.2">
      <c r="A132" s="24">
        <v>2002</v>
      </c>
      <c r="B132" s="25">
        <v>91</v>
      </c>
      <c r="C132" s="28">
        <v>20</v>
      </c>
      <c r="D132" s="29">
        <v>71</v>
      </c>
      <c r="E132" s="27">
        <v>14.6</v>
      </c>
      <c r="F132" s="27">
        <v>14</v>
      </c>
      <c r="G132" s="27">
        <v>14.7</v>
      </c>
    </row>
    <row r="133" spans="1:9" ht="11.25" customHeight="1" x14ac:dyDescent="0.2">
      <c r="A133" s="24">
        <v>2003</v>
      </c>
      <c r="B133" s="25">
        <v>107</v>
      </c>
      <c r="C133" s="28">
        <v>29</v>
      </c>
      <c r="D133" s="29">
        <v>78</v>
      </c>
      <c r="E133" s="27">
        <v>16.899999999999999</v>
      </c>
      <c r="F133" s="27">
        <v>17.600000000000001</v>
      </c>
      <c r="G133" s="27">
        <v>16.600000000000001</v>
      </c>
    </row>
    <row r="134" spans="1:9" ht="11.25" customHeight="1" x14ac:dyDescent="0.2">
      <c r="A134" s="24">
        <v>2004</v>
      </c>
      <c r="B134" s="25">
        <v>124</v>
      </c>
      <c r="C134" s="28">
        <v>35</v>
      </c>
      <c r="D134" s="29">
        <v>89</v>
      </c>
      <c r="E134" s="27">
        <v>20.2</v>
      </c>
      <c r="F134" s="27">
        <v>21.6</v>
      </c>
      <c r="G134" s="27">
        <v>19.7</v>
      </c>
    </row>
    <row r="135" spans="1:9" ht="11.25" customHeight="1" x14ac:dyDescent="0.2">
      <c r="A135" s="24">
        <v>2005</v>
      </c>
      <c r="B135" s="25">
        <v>121</v>
      </c>
      <c r="C135" s="28">
        <v>31</v>
      </c>
      <c r="D135" s="29">
        <v>90</v>
      </c>
      <c r="E135" s="27">
        <v>16.100000000000001</v>
      </c>
      <c r="F135" s="27">
        <v>21.5</v>
      </c>
      <c r="G135" s="27">
        <v>14.8</v>
      </c>
    </row>
    <row r="136" spans="1:9" ht="11.25" customHeight="1" x14ac:dyDescent="0.2">
      <c r="A136" s="24">
        <v>2006</v>
      </c>
      <c r="B136" s="25">
        <v>117</v>
      </c>
      <c r="C136" s="28">
        <v>28</v>
      </c>
      <c r="D136" s="29">
        <v>89</v>
      </c>
      <c r="E136" s="27">
        <v>14.7</v>
      </c>
      <c r="F136" s="27">
        <v>22</v>
      </c>
      <c r="G136" s="27">
        <v>13.3</v>
      </c>
    </row>
    <row r="137" spans="1:9" ht="11.25" customHeight="1" x14ac:dyDescent="0.2">
      <c r="A137" s="24">
        <v>2007</v>
      </c>
      <c r="B137" s="25">
        <v>138</v>
      </c>
      <c r="C137" s="26">
        <v>38</v>
      </c>
      <c r="D137" s="25">
        <v>100</v>
      </c>
      <c r="E137" s="27">
        <v>13.1</v>
      </c>
      <c r="F137" s="27">
        <v>19.600000000000001</v>
      </c>
      <c r="G137" s="27">
        <v>11.6</v>
      </c>
    </row>
    <row r="138" spans="1:9" ht="11.25" customHeight="1" x14ac:dyDescent="0.2">
      <c r="A138" s="24">
        <v>2008</v>
      </c>
      <c r="B138" s="25">
        <v>165</v>
      </c>
      <c r="C138" s="26">
        <v>49</v>
      </c>
      <c r="D138" s="25">
        <v>116</v>
      </c>
      <c r="E138" s="27">
        <v>12.2</v>
      </c>
      <c r="F138" s="27">
        <v>17.5</v>
      </c>
      <c r="G138" s="27">
        <v>10.8</v>
      </c>
    </row>
    <row r="139" spans="1:9" ht="11.25" customHeight="1" x14ac:dyDescent="0.2">
      <c r="A139" s="24">
        <v>2009</v>
      </c>
      <c r="B139" s="25">
        <v>116</v>
      </c>
      <c r="C139" s="26">
        <v>36</v>
      </c>
      <c r="D139" s="25">
        <v>80</v>
      </c>
      <c r="E139" s="27">
        <v>11.3</v>
      </c>
      <c r="F139" s="27">
        <v>17.3</v>
      </c>
      <c r="G139" s="27">
        <v>9.8000000000000007</v>
      </c>
    </row>
    <row r="140" spans="1:9" ht="11.25" customHeight="1" x14ac:dyDescent="0.2">
      <c r="A140" s="24">
        <v>2010</v>
      </c>
      <c r="B140" s="25">
        <v>79</v>
      </c>
      <c r="C140" s="26">
        <v>17</v>
      </c>
      <c r="D140" s="25">
        <v>62</v>
      </c>
      <c r="E140" s="27">
        <v>10.7</v>
      </c>
      <c r="F140" s="27">
        <v>11.8</v>
      </c>
      <c r="G140" s="27">
        <v>10.4</v>
      </c>
    </row>
    <row r="141" spans="1:9" ht="11.25" customHeight="1" x14ac:dyDescent="0.2">
      <c r="A141" s="24">
        <v>2011</v>
      </c>
      <c r="B141" s="25">
        <v>102</v>
      </c>
      <c r="C141" s="26">
        <v>25</v>
      </c>
      <c r="D141" s="25">
        <v>77</v>
      </c>
      <c r="E141" s="27">
        <v>8.5</v>
      </c>
      <c r="F141" s="27">
        <v>8.6999999999999993</v>
      </c>
      <c r="G141" s="27">
        <v>8.4</v>
      </c>
    </row>
    <row r="142" spans="1:9" ht="11.25" customHeight="1" x14ac:dyDescent="0.2">
      <c r="A142" s="24">
        <v>2012</v>
      </c>
      <c r="B142" s="25">
        <v>122</v>
      </c>
      <c r="C142" s="26">
        <v>33</v>
      </c>
      <c r="D142" s="25">
        <v>89</v>
      </c>
      <c r="E142" s="27">
        <v>7.8</v>
      </c>
      <c r="F142" s="27">
        <v>8.5</v>
      </c>
      <c r="G142" s="27">
        <v>7.6</v>
      </c>
      <c r="I142" s="31"/>
    </row>
    <row r="143" spans="1:9" ht="11.25" customHeight="1" x14ac:dyDescent="0.2">
      <c r="A143" s="24">
        <v>2013</v>
      </c>
      <c r="B143" s="25">
        <v>107</v>
      </c>
      <c r="C143" s="26">
        <v>23</v>
      </c>
      <c r="D143" s="25">
        <v>84</v>
      </c>
      <c r="E143" s="27">
        <v>7.8503301540719006</v>
      </c>
      <c r="F143" s="27">
        <v>7.4918566775244297</v>
      </c>
      <c r="G143" s="27">
        <v>7.9545454545454541</v>
      </c>
      <c r="I143" s="31"/>
    </row>
    <row r="144" spans="1:9" ht="11.25" customHeight="1" x14ac:dyDescent="0.2">
      <c r="A144" s="24">
        <v>2014</v>
      </c>
      <c r="B144" s="25">
        <v>119</v>
      </c>
      <c r="C144" s="26">
        <v>21</v>
      </c>
      <c r="D144" s="25">
        <v>98</v>
      </c>
      <c r="E144" s="27">
        <v>9.9166666666666661</v>
      </c>
      <c r="F144" s="27">
        <v>7.5539568345323742</v>
      </c>
      <c r="G144" s="27">
        <v>10.629067245119305</v>
      </c>
    </row>
    <row r="145" spans="1:8" ht="11.25" customHeight="1" x14ac:dyDescent="0.2">
      <c r="A145" s="24">
        <v>2015</v>
      </c>
      <c r="B145" s="25">
        <v>118</v>
      </c>
      <c r="C145" s="26">
        <v>31</v>
      </c>
      <c r="D145" s="25">
        <v>87</v>
      </c>
      <c r="E145" s="27">
        <v>11.142587346553352</v>
      </c>
      <c r="F145" s="27">
        <v>10.652920962199312</v>
      </c>
      <c r="G145" s="27">
        <v>11.328125</v>
      </c>
    </row>
    <row r="146" spans="1:8" ht="11.25" customHeight="1" x14ac:dyDescent="0.2">
      <c r="A146" s="24">
        <v>2016</v>
      </c>
      <c r="B146" s="25">
        <v>135</v>
      </c>
      <c r="C146" s="26">
        <v>46</v>
      </c>
      <c r="D146" s="25">
        <v>89</v>
      </c>
      <c r="E146" s="27">
        <v>12.032085561497325</v>
      </c>
      <c r="F146" s="27">
        <v>14.110429447852761</v>
      </c>
      <c r="G146" s="27">
        <v>11.180904522613066</v>
      </c>
    </row>
    <row r="147" spans="1:8" ht="11.25" customHeight="1" x14ac:dyDescent="0.2">
      <c r="A147" s="24">
        <v>2017</v>
      </c>
      <c r="B147" s="25">
        <v>68</v>
      </c>
      <c r="C147" s="26">
        <v>11</v>
      </c>
      <c r="D147" s="25">
        <v>57</v>
      </c>
      <c r="E147" s="27">
        <v>7.3354908306364619</v>
      </c>
      <c r="F147" s="27">
        <v>4.382470119521912</v>
      </c>
      <c r="G147" s="27">
        <v>8.4319526627218941</v>
      </c>
    </row>
    <row r="148" spans="1:8" ht="11.25" customHeight="1" x14ac:dyDescent="0.2">
      <c r="A148" s="24" t="s">
        <v>68</v>
      </c>
      <c r="B148" s="25">
        <v>98</v>
      </c>
      <c r="C148" s="26">
        <v>26</v>
      </c>
      <c r="D148" s="25">
        <v>72</v>
      </c>
      <c r="E148" s="27">
        <v>6.639566395663957</v>
      </c>
      <c r="F148" s="27">
        <v>6.3882063882063882</v>
      </c>
      <c r="G148" s="27">
        <v>6.7352666043030869</v>
      </c>
      <c r="H148" s="21"/>
    </row>
    <row r="149" spans="1:8" ht="11.25" customHeight="1" x14ac:dyDescent="0.2">
      <c r="A149" s="24" t="s">
        <v>77</v>
      </c>
      <c r="B149" s="25">
        <v>117</v>
      </c>
      <c r="C149" s="26">
        <v>42</v>
      </c>
      <c r="D149" s="25">
        <v>75</v>
      </c>
      <c r="E149" s="27">
        <v>7.0185962807438509</v>
      </c>
      <c r="F149" s="27">
        <v>8.8421052631578956</v>
      </c>
      <c r="G149" s="27">
        <v>6.2919463087248326</v>
      </c>
      <c r="H149" s="21"/>
    </row>
    <row r="150" spans="1:8" ht="11.25" customHeight="1" x14ac:dyDescent="0.2">
      <c r="A150" s="24" t="s">
        <v>113</v>
      </c>
      <c r="B150" s="25">
        <v>147</v>
      </c>
      <c r="C150" s="26">
        <v>50</v>
      </c>
      <c r="D150" s="25">
        <v>97</v>
      </c>
      <c r="E150" s="27">
        <f>B150*100/B$30</f>
        <v>7.7409162717219591</v>
      </c>
      <c r="F150" s="27">
        <f t="shared" ref="F150" si="7">C150*100/C$30</f>
        <v>9.6899224806201545</v>
      </c>
      <c r="G150" s="27">
        <f t="shared" ref="G150" si="8">D150*100/D$30</f>
        <v>7.0137382501807668</v>
      </c>
      <c r="H150" s="21"/>
    </row>
  </sheetData>
  <mergeCells count="12">
    <mergeCell ref="A3:G3"/>
    <mergeCell ref="A5:A6"/>
    <mergeCell ref="B80:G80"/>
    <mergeCell ref="B104:G104"/>
    <mergeCell ref="B128:G128"/>
    <mergeCell ref="B5:B6"/>
    <mergeCell ref="C5:C6"/>
    <mergeCell ref="D5:D6"/>
    <mergeCell ref="E5:G5"/>
    <mergeCell ref="B8:G8"/>
    <mergeCell ref="B32:G32"/>
    <mergeCell ref="B56:G56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r:id="rId1"/>
  <headerFooter alignWithMargins="0">
    <oddFooter>&amp;C&amp;"Arial,Standard"&amp;6© Statistisches Landesamt des Freistaates Sachsen | B III 2 - j/20</oddFooter>
  </headerFooter>
  <rowBreaks count="2" manualBreakCount="2">
    <brk id="55" max="6" man="1"/>
    <brk id="103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150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6.7109375" style="1" customWidth="1"/>
    <col min="2" max="7" width="11.7109375" style="1" customWidth="1"/>
    <col min="8" max="16384" width="11.42578125" style="1"/>
  </cols>
  <sheetData>
    <row r="1" spans="1:7" ht="11.25" customHeight="1" x14ac:dyDescent="0.2">
      <c r="A1" s="84" t="s">
        <v>8</v>
      </c>
    </row>
    <row r="3" spans="1:7" ht="11.25" customHeight="1" x14ac:dyDescent="0.2">
      <c r="A3" s="136" t="s">
        <v>94</v>
      </c>
      <c r="B3" s="136"/>
      <c r="C3" s="136"/>
      <c r="D3" s="136"/>
      <c r="E3" s="136"/>
      <c r="F3" s="136"/>
      <c r="G3" s="136"/>
    </row>
    <row r="4" spans="1:7" ht="11.25" customHeight="1" x14ac:dyDescent="0.2">
      <c r="A4" s="109" t="s">
        <v>114</v>
      </c>
      <c r="B4" s="33"/>
      <c r="C4" s="33"/>
      <c r="D4" s="33"/>
      <c r="E4" s="33"/>
      <c r="F4" s="33"/>
      <c r="G4" s="33"/>
    </row>
    <row r="5" spans="1:7" ht="15" customHeight="1" x14ac:dyDescent="0.2">
      <c r="A5" s="138" t="s">
        <v>3</v>
      </c>
      <c r="B5" s="132" t="s">
        <v>4</v>
      </c>
      <c r="C5" s="132" t="s">
        <v>6</v>
      </c>
      <c r="D5" s="132" t="s">
        <v>7</v>
      </c>
      <c r="E5" s="140" t="s">
        <v>49</v>
      </c>
      <c r="F5" s="140"/>
      <c r="G5" s="134"/>
    </row>
    <row r="6" spans="1:7" ht="15" customHeight="1" x14ac:dyDescent="0.2">
      <c r="A6" s="139"/>
      <c r="B6" s="133"/>
      <c r="C6" s="133"/>
      <c r="D6" s="133"/>
      <c r="E6" s="2" t="s">
        <v>0</v>
      </c>
      <c r="F6" s="2" t="s">
        <v>1</v>
      </c>
      <c r="G6" s="3" t="s">
        <v>2</v>
      </c>
    </row>
    <row r="7" spans="1:7" ht="11.25" customHeight="1" x14ac:dyDescent="0.2">
      <c r="A7" s="88"/>
      <c r="B7" s="88"/>
      <c r="C7" s="88"/>
      <c r="D7" s="88"/>
      <c r="E7" s="88"/>
      <c r="F7" s="88"/>
      <c r="G7" s="88"/>
    </row>
    <row r="8" spans="1:7" ht="11.25" customHeight="1" x14ac:dyDescent="0.2">
      <c r="A8" s="34"/>
      <c r="B8" s="137" t="s">
        <v>4</v>
      </c>
      <c r="C8" s="137"/>
      <c r="D8" s="137"/>
      <c r="E8" s="137"/>
      <c r="F8" s="137"/>
      <c r="G8" s="137"/>
    </row>
    <row r="9" spans="1:7" ht="11.25" customHeight="1" x14ac:dyDescent="0.2">
      <c r="A9" s="55"/>
      <c r="B9" s="35"/>
      <c r="C9" s="35"/>
      <c r="D9" s="35"/>
      <c r="E9" s="35"/>
      <c r="F9" s="35"/>
      <c r="G9" s="35"/>
    </row>
    <row r="10" spans="1:7" s="20" customFormat="1" ht="11.25" customHeight="1" x14ac:dyDescent="0.2">
      <c r="A10" s="36">
        <v>2000</v>
      </c>
      <c r="B10" s="17">
        <v>308</v>
      </c>
      <c r="C10" s="18">
        <v>67</v>
      </c>
      <c r="D10" s="18">
        <v>241</v>
      </c>
      <c r="E10" s="19">
        <v>100</v>
      </c>
      <c r="F10" s="19">
        <v>100</v>
      </c>
      <c r="G10" s="19">
        <v>100</v>
      </c>
    </row>
    <row r="11" spans="1:7" s="20" customFormat="1" ht="11.25" customHeight="1" x14ac:dyDescent="0.2">
      <c r="A11" s="36">
        <v>2001</v>
      </c>
      <c r="B11" s="17">
        <v>308</v>
      </c>
      <c r="C11" s="18">
        <v>80</v>
      </c>
      <c r="D11" s="18">
        <v>228</v>
      </c>
      <c r="E11" s="19">
        <v>100</v>
      </c>
      <c r="F11" s="19">
        <v>100</v>
      </c>
      <c r="G11" s="19">
        <v>100</v>
      </c>
    </row>
    <row r="12" spans="1:7" s="20" customFormat="1" ht="11.25" customHeight="1" x14ac:dyDescent="0.2">
      <c r="A12" s="36">
        <v>2002</v>
      </c>
      <c r="B12" s="17">
        <v>266</v>
      </c>
      <c r="C12" s="18">
        <v>60</v>
      </c>
      <c r="D12" s="18">
        <v>206</v>
      </c>
      <c r="E12" s="19">
        <v>100</v>
      </c>
      <c r="F12" s="19">
        <v>100</v>
      </c>
      <c r="G12" s="19">
        <v>100</v>
      </c>
    </row>
    <row r="13" spans="1:7" s="20" customFormat="1" ht="11.25" customHeight="1" x14ac:dyDescent="0.2">
      <c r="A13" s="36">
        <v>2003</v>
      </c>
      <c r="B13" s="17">
        <v>247</v>
      </c>
      <c r="C13" s="18">
        <v>57</v>
      </c>
      <c r="D13" s="18">
        <v>190</v>
      </c>
      <c r="E13" s="19">
        <v>100</v>
      </c>
      <c r="F13" s="19">
        <v>100</v>
      </c>
      <c r="G13" s="19">
        <v>100</v>
      </c>
    </row>
    <row r="14" spans="1:7" s="20" customFormat="1" ht="11.25" customHeight="1" x14ac:dyDescent="0.2">
      <c r="A14" s="36">
        <v>2004</v>
      </c>
      <c r="B14" s="17">
        <v>243</v>
      </c>
      <c r="C14" s="18">
        <v>52</v>
      </c>
      <c r="D14" s="18">
        <v>191</v>
      </c>
      <c r="E14" s="19">
        <v>100</v>
      </c>
      <c r="F14" s="19">
        <v>100</v>
      </c>
      <c r="G14" s="19">
        <v>100</v>
      </c>
    </row>
    <row r="15" spans="1:7" ht="11.25" customHeight="1" x14ac:dyDescent="0.2">
      <c r="A15" s="36">
        <v>2005</v>
      </c>
      <c r="B15" s="17">
        <v>288</v>
      </c>
      <c r="C15" s="18">
        <v>86</v>
      </c>
      <c r="D15" s="18">
        <v>202</v>
      </c>
      <c r="E15" s="19">
        <v>100</v>
      </c>
      <c r="F15" s="19">
        <v>100</v>
      </c>
      <c r="G15" s="19">
        <v>100</v>
      </c>
    </row>
    <row r="16" spans="1:7" ht="11.25" customHeight="1" x14ac:dyDescent="0.2">
      <c r="A16" s="36">
        <v>2006</v>
      </c>
      <c r="B16" s="17">
        <v>264</v>
      </c>
      <c r="C16" s="18">
        <v>65</v>
      </c>
      <c r="D16" s="18">
        <v>199</v>
      </c>
      <c r="E16" s="19">
        <v>100</v>
      </c>
      <c r="F16" s="19">
        <v>100</v>
      </c>
      <c r="G16" s="19">
        <v>100</v>
      </c>
    </row>
    <row r="17" spans="1:7" ht="11.25" customHeight="1" x14ac:dyDescent="0.2">
      <c r="A17" s="36">
        <v>2007</v>
      </c>
      <c r="B17" s="17">
        <v>388</v>
      </c>
      <c r="C17" s="18">
        <v>69</v>
      </c>
      <c r="D17" s="18">
        <v>319</v>
      </c>
      <c r="E17" s="19">
        <v>100</v>
      </c>
      <c r="F17" s="19">
        <v>100</v>
      </c>
      <c r="G17" s="19">
        <v>100</v>
      </c>
    </row>
    <row r="18" spans="1:7" ht="11.25" customHeight="1" x14ac:dyDescent="0.2">
      <c r="A18" s="36">
        <v>2008</v>
      </c>
      <c r="B18" s="17">
        <v>341</v>
      </c>
      <c r="C18" s="18">
        <v>62</v>
      </c>
      <c r="D18" s="18">
        <v>279</v>
      </c>
      <c r="E18" s="19">
        <v>100</v>
      </c>
      <c r="F18" s="19">
        <v>100</v>
      </c>
      <c r="G18" s="19">
        <v>100</v>
      </c>
    </row>
    <row r="19" spans="1:7" ht="11.25" customHeight="1" x14ac:dyDescent="0.2">
      <c r="A19" s="36">
        <v>2009</v>
      </c>
      <c r="B19" s="17">
        <v>563</v>
      </c>
      <c r="C19" s="18">
        <v>129</v>
      </c>
      <c r="D19" s="18">
        <v>434</v>
      </c>
      <c r="E19" s="19">
        <v>100</v>
      </c>
      <c r="F19" s="19">
        <v>100</v>
      </c>
      <c r="G19" s="19">
        <v>100</v>
      </c>
    </row>
    <row r="20" spans="1:7" ht="11.25" customHeight="1" x14ac:dyDescent="0.2">
      <c r="A20" s="36">
        <v>2010</v>
      </c>
      <c r="B20" s="17">
        <v>629</v>
      </c>
      <c r="C20" s="18">
        <v>136</v>
      </c>
      <c r="D20" s="18">
        <v>493</v>
      </c>
      <c r="E20" s="19">
        <v>100</v>
      </c>
      <c r="F20" s="19">
        <v>100</v>
      </c>
      <c r="G20" s="19">
        <v>100</v>
      </c>
    </row>
    <row r="21" spans="1:7" ht="11.25" customHeight="1" x14ac:dyDescent="0.2">
      <c r="A21" s="36">
        <v>2011</v>
      </c>
      <c r="B21" s="17">
        <v>359</v>
      </c>
      <c r="C21" s="18">
        <v>71</v>
      </c>
      <c r="D21" s="18">
        <v>288</v>
      </c>
      <c r="E21" s="19">
        <v>100</v>
      </c>
      <c r="F21" s="19">
        <v>100</v>
      </c>
      <c r="G21" s="19">
        <v>100</v>
      </c>
    </row>
    <row r="22" spans="1:7" ht="11.25" customHeight="1" x14ac:dyDescent="0.2">
      <c r="A22" s="36">
        <v>2012</v>
      </c>
      <c r="B22" s="17">
        <v>339</v>
      </c>
      <c r="C22" s="18">
        <v>68</v>
      </c>
      <c r="D22" s="18">
        <v>271</v>
      </c>
      <c r="E22" s="19">
        <v>100</v>
      </c>
      <c r="F22" s="19">
        <v>100</v>
      </c>
      <c r="G22" s="19">
        <v>100</v>
      </c>
    </row>
    <row r="23" spans="1:7" ht="11.25" customHeight="1" x14ac:dyDescent="0.2">
      <c r="A23" s="36">
        <v>2013</v>
      </c>
      <c r="B23" s="17">
        <v>857</v>
      </c>
      <c r="C23" s="18">
        <v>227</v>
      </c>
      <c r="D23" s="18">
        <v>630</v>
      </c>
      <c r="E23" s="19">
        <v>100</v>
      </c>
      <c r="F23" s="19">
        <v>100</v>
      </c>
      <c r="G23" s="19">
        <v>100</v>
      </c>
    </row>
    <row r="24" spans="1:7" ht="11.25" customHeight="1" x14ac:dyDescent="0.2">
      <c r="A24" s="36">
        <v>2014</v>
      </c>
      <c r="B24" s="17">
        <v>879</v>
      </c>
      <c r="C24" s="18">
        <v>195</v>
      </c>
      <c r="D24" s="18">
        <v>684</v>
      </c>
      <c r="E24" s="19">
        <v>100</v>
      </c>
      <c r="F24" s="19">
        <v>100</v>
      </c>
      <c r="G24" s="19">
        <v>100</v>
      </c>
    </row>
    <row r="25" spans="1:7" ht="11.25" customHeight="1" x14ac:dyDescent="0.2">
      <c r="A25" s="37">
        <v>2015</v>
      </c>
      <c r="B25" s="23">
        <v>833</v>
      </c>
      <c r="C25" s="18">
        <v>184</v>
      </c>
      <c r="D25" s="18">
        <v>649</v>
      </c>
      <c r="E25" s="19">
        <v>100</v>
      </c>
      <c r="F25" s="19">
        <v>100</v>
      </c>
      <c r="G25" s="19">
        <v>100</v>
      </c>
    </row>
    <row r="26" spans="1:7" ht="11.25" customHeight="1" x14ac:dyDescent="0.2">
      <c r="A26" s="38">
        <v>2016</v>
      </c>
      <c r="B26" s="23">
        <v>848</v>
      </c>
      <c r="C26" s="18">
        <v>223</v>
      </c>
      <c r="D26" s="18">
        <v>625</v>
      </c>
      <c r="E26" s="19">
        <v>100</v>
      </c>
      <c r="F26" s="19">
        <v>100</v>
      </c>
      <c r="G26" s="19">
        <v>100</v>
      </c>
    </row>
    <row r="27" spans="1:7" ht="11.25" customHeight="1" x14ac:dyDescent="0.2">
      <c r="A27" s="38">
        <v>2017</v>
      </c>
      <c r="B27" s="23">
        <v>1091</v>
      </c>
      <c r="C27" s="18">
        <v>316</v>
      </c>
      <c r="D27" s="18">
        <v>775</v>
      </c>
      <c r="E27" s="19">
        <v>100</v>
      </c>
      <c r="F27" s="19">
        <v>100</v>
      </c>
      <c r="G27" s="19">
        <v>100</v>
      </c>
    </row>
    <row r="28" spans="1:7" ht="11.25" customHeight="1" x14ac:dyDescent="0.2">
      <c r="A28" s="39">
        <v>2018</v>
      </c>
      <c r="B28" s="23">
        <v>575</v>
      </c>
      <c r="C28" s="18">
        <v>150</v>
      </c>
      <c r="D28" s="18">
        <v>425</v>
      </c>
      <c r="E28" s="19">
        <v>100</v>
      </c>
      <c r="F28" s="19">
        <v>100</v>
      </c>
      <c r="G28" s="19">
        <v>100</v>
      </c>
    </row>
    <row r="29" spans="1:7" ht="11.25" customHeight="1" x14ac:dyDescent="0.2">
      <c r="A29" s="39">
        <v>2019</v>
      </c>
      <c r="B29" s="23">
        <v>996</v>
      </c>
      <c r="C29" s="45">
        <v>264</v>
      </c>
      <c r="D29" s="45">
        <v>732</v>
      </c>
      <c r="E29" s="19">
        <v>100</v>
      </c>
      <c r="F29" s="19">
        <v>100</v>
      </c>
      <c r="G29" s="19">
        <v>100</v>
      </c>
    </row>
    <row r="30" spans="1:7" ht="11.25" customHeight="1" x14ac:dyDescent="0.2">
      <c r="A30" s="39">
        <v>2020</v>
      </c>
      <c r="B30" s="23">
        <v>1265</v>
      </c>
      <c r="C30" s="45">
        <v>349</v>
      </c>
      <c r="D30" s="45">
        <v>916</v>
      </c>
      <c r="E30" s="19">
        <v>100</v>
      </c>
      <c r="F30" s="19">
        <v>100</v>
      </c>
      <c r="G30" s="19">
        <v>100</v>
      </c>
    </row>
    <row r="31" spans="1:7" ht="11.25" customHeight="1" x14ac:dyDescent="0.2">
      <c r="A31" s="38"/>
      <c r="B31" s="89"/>
      <c r="C31" s="45"/>
      <c r="D31" s="45"/>
      <c r="E31" s="19"/>
      <c r="F31" s="19"/>
      <c r="G31" s="19"/>
    </row>
    <row r="32" spans="1:7" ht="11.25" customHeight="1" x14ac:dyDescent="0.2">
      <c r="A32" s="55"/>
      <c r="B32" s="137" t="s">
        <v>5</v>
      </c>
      <c r="C32" s="137"/>
      <c r="D32" s="137"/>
      <c r="E32" s="137"/>
      <c r="F32" s="137"/>
      <c r="G32" s="137"/>
    </row>
    <row r="33" spans="1:7" ht="11.25" customHeight="1" x14ac:dyDescent="0.2">
      <c r="A33" s="55"/>
      <c r="B33" s="35"/>
      <c r="C33" s="35"/>
      <c r="D33" s="35"/>
      <c r="E33" s="35"/>
      <c r="F33" s="35"/>
      <c r="G33" s="35"/>
    </row>
    <row r="34" spans="1:7" ht="11.25" customHeight="1" x14ac:dyDescent="0.2">
      <c r="A34" s="40">
        <v>2000</v>
      </c>
      <c r="B34" s="25">
        <v>77</v>
      </c>
      <c r="C34" s="26">
        <v>1</v>
      </c>
      <c r="D34" s="26">
        <v>76</v>
      </c>
      <c r="E34" s="27">
        <v>25</v>
      </c>
      <c r="F34" s="27">
        <v>1.4925373134328359</v>
      </c>
      <c r="G34" s="27">
        <v>31.53526970954357</v>
      </c>
    </row>
    <row r="35" spans="1:7" ht="11.25" customHeight="1" x14ac:dyDescent="0.2">
      <c r="A35" s="40">
        <v>2001</v>
      </c>
      <c r="B35" s="25">
        <v>36</v>
      </c>
      <c r="C35" s="26">
        <v>0</v>
      </c>
      <c r="D35" s="26">
        <v>36</v>
      </c>
      <c r="E35" s="27">
        <v>11.688311688311689</v>
      </c>
      <c r="F35" s="27">
        <v>0</v>
      </c>
      <c r="G35" s="27">
        <v>15.789473684210526</v>
      </c>
    </row>
    <row r="36" spans="1:7" ht="11.25" customHeight="1" x14ac:dyDescent="0.2">
      <c r="A36" s="40">
        <v>2002</v>
      </c>
      <c r="B36" s="25">
        <v>49</v>
      </c>
      <c r="C36" s="28">
        <v>3</v>
      </c>
      <c r="D36" s="28">
        <v>46</v>
      </c>
      <c r="E36" s="27">
        <v>18.421052631578949</v>
      </c>
      <c r="F36" s="27">
        <v>5</v>
      </c>
      <c r="G36" s="27">
        <v>22.33009708737864</v>
      </c>
    </row>
    <row r="37" spans="1:7" ht="11.25" customHeight="1" x14ac:dyDescent="0.2">
      <c r="A37" s="40">
        <v>2003</v>
      </c>
      <c r="B37" s="25">
        <v>33</v>
      </c>
      <c r="C37" s="28">
        <v>1</v>
      </c>
      <c r="D37" s="28">
        <v>32</v>
      </c>
      <c r="E37" s="27">
        <v>13.360323886639677</v>
      </c>
      <c r="F37" s="27">
        <v>1.7543859649122806</v>
      </c>
      <c r="G37" s="27">
        <v>16.842105263157894</v>
      </c>
    </row>
    <row r="38" spans="1:7" ht="11.25" customHeight="1" x14ac:dyDescent="0.2">
      <c r="A38" s="40">
        <v>2004</v>
      </c>
      <c r="B38" s="25">
        <v>40</v>
      </c>
      <c r="C38" s="28">
        <v>1</v>
      </c>
      <c r="D38" s="28">
        <v>39</v>
      </c>
      <c r="E38" s="27">
        <v>16.460905349794238</v>
      </c>
      <c r="F38" s="27">
        <v>1.9230769230769231</v>
      </c>
      <c r="G38" s="27">
        <v>20.418848167539267</v>
      </c>
    </row>
    <row r="39" spans="1:7" ht="11.25" customHeight="1" x14ac:dyDescent="0.2">
      <c r="A39" s="40">
        <v>2005</v>
      </c>
      <c r="B39" s="25">
        <v>63</v>
      </c>
      <c r="C39" s="26">
        <v>5</v>
      </c>
      <c r="D39" s="26">
        <v>58</v>
      </c>
      <c r="E39" s="27">
        <v>21.875</v>
      </c>
      <c r="F39" s="27">
        <v>5.8139534883720927</v>
      </c>
      <c r="G39" s="27">
        <v>28.712871287128714</v>
      </c>
    </row>
    <row r="40" spans="1:7" ht="11.25" customHeight="1" x14ac:dyDescent="0.2">
      <c r="A40" s="40">
        <v>2006</v>
      </c>
      <c r="B40" s="25">
        <v>67</v>
      </c>
      <c r="C40" s="26">
        <v>4</v>
      </c>
      <c r="D40" s="26">
        <v>63</v>
      </c>
      <c r="E40" s="27">
        <v>25.378787878787879</v>
      </c>
      <c r="F40" s="27">
        <v>6.1538461538461542</v>
      </c>
      <c r="G40" s="27">
        <v>31.658291457286431</v>
      </c>
    </row>
    <row r="41" spans="1:7" ht="11.25" customHeight="1" x14ac:dyDescent="0.2">
      <c r="A41" s="40">
        <v>2007</v>
      </c>
      <c r="B41" s="25">
        <v>129</v>
      </c>
      <c r="C41" s="26">
        <v>4</v>
      </c>
      <c r="D41" s="26">
        <v>125</v>
      </c>
      <c r="E41" s="27">
        <v>33.24742268041237</v>
      </c>
      <c r="F41" s="27">
        <v>5.7971014492753623</v>
      </c>
      <c r="G41" s="27">
        <v>39.18495297805643</v>
      </c>
    </row>
    <row r="42" spans="1:7" ht="11.25" customHeight="1" x14ac:dyDescent="0.2">
      <c r="A42" s="40">
        <v>2008</v>
      </c>
      <c r="B42" s="25">
        <v>118</v>
      </c>
      <c r="C42" s="26">
        <v>4</v>
      </c>
      <c r="D42" s="26">
        <v>114</v>
      </c>
      <c r="E42" s="27">
        <v>34.604105571847505</v>
      </c>
      <c r="F42" s="27">
        <v>6.4516129032258061</v>
      </c>
      <c r="G42" s="27">
        <v>40.86021505376344</v>
      </c>
    </row>
    <row r="43" spans="1:7" ht="11.25" customHeight="1" x14ac:dyDescent="0.2">
      <c r="A43" s="40">
        <v>2009</v>
      </c>
      <c r="B43" s="25">
        <v>157</v>
      </c>
      <c r="C43" s="26">
        <v>14</v>
      </c>
      <c r="D43" s="26">
        <v>143</v>
      </c>
      <c r="E43" s="27">
        <v>27.886323268206038</v>
      </c>
      <c r="F43" s="27">
        <v>10.852713178294573</v>
      </c>
      <c r="G43" s="27">
        <v>32.94930875576037</v>
      </c>
    </row>
    <row r="44" spans="1:7" ht="11.25" customHeight="1" x14ac:dyDescent="0.2">
      <c r="A44" s="40">
        <v>2010</v>
      </c>
      <c r="B44" s="25">
        <v>165</v>
      </c>
      <c r="C44" s="26">
        <v>7</v>
      </c>
      <c r="D44" s="26">
        <v>158</v>
      </c>
      <c r="E44" s="27">
        <v>26.232114467408586</v>
      </c>
      <c r="F44" s="27">
        <v>5.1470588235294121</v>
      </c>
      <c r="G44" s="27">
        <v>32.048681541582148</v>
      </c>
    </row>
    <row r="45" spans="1:7" ht="11.25" customHeight="1" x14ac:dyDescent="0.2">
      <c r="A45" s="40">
        <v>2011</v>
      </c>
      <c r="B45" s="25">
        <v>90</v>
      </c>
      <c r="C45" s="26">
        <v>3</v>
      </c>
      <c r="D45" s="26">
        <v>87</v>
      </c>
      <c r="E45" s="27">
        <v>25.069637883008358</v>
      </c>
      <c r="F45" s="27">
        <v>4.225352112676056</v>
      </c>
      <c r="G45" s="27">
        <v>30.208333333333332</v>
      </c>
    </row>
    <row r="46" spans="1:7" ht="11.25" customHeight="1" x14ac:dyDescent="0.2">
      <c r="A46" s="40">
        <v>2012</v>
      </c>
      <c r="B46" s="25">
        <v>76</v>
      </c>
      <c r="C46" s="26">
        <v>3</v>
      </c>
      <c r="D46" s="26">
        <v>73</v>
      </c>
      <c r="E46" s="27">
        <v>22.418879056047199</v>
      </c>
      <c r="F46" s="27">
        <v>4.4117647058823533</v>
      </c>
      <c r="G46" s="27">
        <v>26.937269372693727</v>
      </c>
    </row>
    <row r="47" spans="1:7" ht="11.25" customHeight="1" x14ac:dyDescent="0.2">
      <c r="A47" s="40">
        <v>2013</v>
      </c>
      <c r="B47" s="25">
        <v>201</v>
      </c>
      <c r="C47" s="26">
        <v>13</v>
      </c>
      <c r="D47" s="26">
        <v>188</v>
      </c>
      <c r="E47" s="27">
        <v>23.453908984830804</v>
      </c>
      <c r="F47" s="27">
        <v>5.7268722466960353</v>
      </c>
      <c r="G47" s="27">
        <v>29.841269841269842</v>
      </c>
    </row>
    <row r="48" spans="1:7" ht="11.25" customHeight="1" x14ac:dyDescent="0.2">
      <c r="A48" s="40">
        <v>2014</v>
      </c>
      <c r="B48" s="25">
        <v>197</v>
      </c>
      <c r="C48" s="26">
        <v>13</v>
      </c>
      <c r="D48" s="26">
        <v>184</v>
      </c>
      <c r="E48" s="27">
        <v>22.411831626848691</v>
      </c>
      <c r="F48" s="27">
        <v>6.666666666666667</v>
      </c>
      <c r="G48" s="27">
        <v>26.900584795321638</v>
      </c>
    </row>
    <row r="49" spans="1:7" ht="11.25" customHeight="1" x14ac:dyDescent="0.2">
      <c r="A49" s="40">
        <v>2015</v>
      </c>
      <c r="B49" s="25">
        <v>181</v>
      </c>
      <c r="C49" s="26">
        <v>11</v>
      </c>
      <c r="D49" s="26">
        <v>170</v>
      </c>
      <c r="E49" s="27">
        <v>21.728691476590637</v>
      </c>
      <c r="F49" s="27">
        <v>5.9782608695652177</v>
      </c>
      <c r="G49" s="27">
        <v>26.194144838212633</v>
      </c>
    </row>
    <row r="50" spans="1:7" ht="11.25" customHeight="1" x14ac:dyDescent="0.2">
      <c r="A50" s="40">
        <v>2016</v>
      </c>
      <c r="B50" s="25">
        <v>199</v>
      </c>
      <c r="C50" s="26">
        <v>24</v>
      </c>
      <c r="D50" s="26">
        <v>175</v>
      </c>
      <c r="E50" s="27">
        <v>23.466981132075471</v>
      </c>
      <c r="F50" s="27">
        <v>10.762331838565023</v>
      </c>
      <c r="G50" s="27">
        <v>28</v>
      </c>
    </row>
    <row r="51" spans="1:7" ht="11.25" customHeight="1" x14ac:dyDescent="0.2">
      <c r="A51" s="40">
        <v>2017</v>
      </c>
      <c r="B51" s="25">
        <v>215</v>
      </c>
      <c r="C51" s="26">
        <v>21</v>
      </c>
      <c r="D51" s="26">
        <v>194</v>
      </c>
      <c r="E51" s="27">
        <v>19.706691109074242</v>
      </c>
      <c r="F51" s="27">
        <v>6.6455696202531644</v>
      </c>
      <c r="G51" s="27">
        <v>25.032258064516128</v>
      </c>
    </row>
    <row r="52" spans="1:7" ht="11.25" customHeight="1" x14ac:dyDescent="0.2">
      <c r="A52" s="40">
        <v>2018</v>
      </c>
      <c r="B52" s="25">
        <v>217</v>
      </c>
      <c r="C52" s="26">
        <v>18</v>
      </c>
      <c r="D52" s="26">
        <v>199</v>
      </c>
      <c r="E52" s="27">
        <v>37.739130434782609</v>
      </c>
      <c r="F52" s="27">
        <v>12</v>
      </c>
      <c r="G52" s="27">
        <v>46.823529411764703</v>
      </c>
    </row>
    <row r="53" spans="1:7" ht="11.25" customHeight="1" x14ac:dyDescent="0.2">
      <c r="A53" s="40">
        <v>2019</v>
      </c>
      <c r="B53" s="25">
        <v>374</v>
      </c>
      <c r="C53" s="26">
        <v>41</v>
      </c>
      <c r="D53" s="26">
        <v>333</v>
      </c>
      <c r="E53" s="27">
        <v>37.550200803212853</v>
      </c>
      <c r="F53" s="27">
        <v>15.530303030303031</v>
      </c>
      <c r="G53" s="27">
        <v>45.491803278688522</v>
      </c>
    </row>
    <row r="54" spans="1:7" ht="11.25" customHeight="1" x14ac:dyDescent="0.2">
      <c r="A54" s="40">
        <v>2020</v>
      </c>
      <c r="B54" s="25">
        <v>438</v>
      </c>
      <c r="C54" s="26">
        <v>48</v>
      </c>
      <c r="D54" s="26">
        <v>390</v>
      </c>
      <c r="E54" s="27">
        <f>B54*100/B$30</f>
        <v>34.624505928853758</v>
      </c>
      <c r="F54" s="27">
        <f t="shared" ref="F54:G54" si="0">C54*100/C$30</f>
        <v>13.753581661891117</v>
      </c>
      <c r="G54" s="27">
        <f t="shared" si="0"/>
        <v>42.5764192139738</v>
      </c>
    </row>
    <row r="55" spans="1:7" ht="11.25" customHeight="1" x14ac:dyDescent="0.2">
      <c r="A55" s="91"/>
      <c r="B55" s="92"/>
      <c r="C55" s="92"/>
      <c r="D55" s="92"/>
      <c r="E55" s="92"/>
      <c r="F55" s="92"/>
      <c r="G55" s="92"/>
    </row>
    <row r="56" spans="1:7" ht="11.25" customHeight="1" x14ac:dyDescent="0.2">
      <c r="A56" s="55"/>
      <c r="B56" s="137" t="s">
        <v>79</v>
      </c>
      <c r="C56" s="137"/>
      <c r="D56" s="137"/>
      <c r="E56" s="137"/>
      <c r="F56" s="137"/>
      <c r="G56" s="137"/>
    </row>
    <row r="57" spans="1:7" ht="11.25" customHeight="1" x14ac:dyDescent="0.2">
      <c r="A57" s="55"/>
      <c r="B57" s="35"/>
      <c r="C57" s="35"/>
      <c r="D57" s="35"/>
      <c r="E57" s="35"/>
      <c r="F57" s="35"/>
      <c r="G57" s="35"/>
    </row>
    <row r="58" spans="1:7" ht="11.25" customHeight="1" x14ac:dyDescent="0.2">
      <c r="A58" s="40">
        <v>2000</v>
      </c>
      <c r="B58" s="25">
        <v>31</v>
      </c>
      <c r="C58" s="26">
        <v>12</v>
      </c>
      <c r="D58" s="26">
        <v>19</v>
      </c>
      <c r="E58" s="27">
        <v>10.064935064935066</v>
      </c>
      <c r="F58" s="27">
        <v>17.910447761194028</v>
      </c>
      <c r="G58" s="27">
        <v>7.8838174273858925</v>
      </c>
    </row>
    <row r="59" spans="1:7" ht="11.25" customHeight="1" x14ac:dyDescent="0.2">
      <c r="A59" s="40">
        <v>2001</v>
      </c>
      <c r="B59" s="25">
        <v>63</v>
      </c>
      <c r="C59" s="26">
        <v>23</v>
      </c>
      <c r="D59" s="26">
        <v>40</v>
      </c>
      <c r="E59" s="27">
        <v>20.454545454545453</v>
      </c>
      <c r="F59" s="27">
        <v>28.75</v>
      </c>
      <c r="G59" s="27">
        <v>17.543859649122808</v>
      </c>
    </row>
    <row r="60" spans="1:7" ht="11.25" customHeight="1" x14ac:dyDescent="0.2">
      <c r="A60" s="40">
        <v>2002</v>
      </c>
      <c r="B60" s="25">
        <v>18</v>
      </c>
      <c r="C60" s="28">
        <v>5</v>
      </c>
      <c r="D60" s="28">
        <v>13</v>
      </c>
      <c r="E60" s="27">
        <v>6.7669172932330826</v>
      </c>
      <c r="F60" s="27">
        <v>8.3333333333333339</v>
      </c>
      <c r="G60" s="27">
        <v>6.3106796116504853</v>
      </c>
    </row>
    <row r="61" spans="1:7" ht="11.25" customHeight="1" x14ac:dyDescent="0.2">
      <c r="A61" s="40">
        <v>2003</v>
      </c>
      <c r="B61" s="25">
        <v>14</v>
      </c>
      <c r="C61" s="28">
        <v>3</v>
      </c>
      <c r="D61" s="28">
        <v>11</v>
      </c>
      <c r="E61" s="27">
        <v>5.668016194331984</v>
      </c>
      <c r="F61" s="27">
        <v>5.2631578947368425</v>
      </c>
      <c r="G61" s="27">
        <v>5.7894736842105265</v>
      </c>
    </row>
    <row r="62" spans="1:7" ht="11.25" customHeight="1" x14ac:dyDescent="0.2">
      <c r="A62" s="40">
        <v>2004</v>
      </c>
      <c r="B62" s="25">
        <v>17</v>
      </c>
      <c r="C62" s="28">
        <v>4</v>
      </c>
      <c r="D62" s="28">
        <v>13</v>
      </c>
      <c r="E62" s="27">
        <v>6.9958847736625511</v>
      </c>
      <c r="F62" s="27">
        <v>7.6923076923076925</v>
      </c>
      <c r="G62" s="27">
        <v>6.8062827225130889</v>
      </c>
    </row>
    <row r="63" spans="1:7" ht="11.25" customHeight="1" x14ac:dyDescent="0.2">
      <c r="A63" s="40">
        <v>2005</v>
      </c>
      <c r="B63" s="25">
        <v>22</v>
      </c>
      <c r="C63" s="26">
        <v>14</v>
      </c>
      <c r="D63" s="26">
        <v>8</v>
      </c>
      <c r="E63" s="27">
        <v>7.6388888888888893</v>
      </c>
      <c r="F63" s="27">
        <v>16.279069767441861</v>
      </c>
      <c r="G63" s="27">
        <v>3.9603960396039604</v>
      </c>
    </row>
    <row r="64" spans="1:7" ht="11.25" customHeight="1" x14ac:dyDescent="0.2">
      <c r="A64" s="40">
        <v>2006</v>
      </c>
      <c r="B64" s="25">
        <v>26</v>
      </c>
      <c r="C64" s="26">
        <v>7</v>
      </c>
      <c r="D64" s="26">
        <v>19</v>
      </c>
      <c r="E64" s="27">
        <v>9.8484848484848477</v>
      </c>
      <c r="F64" s="27">
        <v>10.76923076923077</v>
      </c>
      <c r="G64" s="27">
        <v>9.5477386934673358</v>
      </c>
    </row>
    <row r="65" spans="1:7" ht="11.25" customHeight="1" x14ac:dyDescent="0.2">
      <c r="A65" s="40">
        <v>2007</v>
      </c>
      <c r="B65" s="25">
        <v>23</v>
      </c>
      <c r="C65" s="26">
        <v>5</v>
      </c>
      <c r="D65" s="26">
        <v>18</v>
      </c>
      <c r="E65" s="27">
        <v>5.927835051546392</v>
      </c>
      <c r="F65" s="27">
        <v>7.2463768115942031</v>
      </c>
      <c r="G65" s="27">
        <v>5.6426332288401255</v>
      </c>
    </row>
    <row r="66" spans="1:7" ht="11.25" customHeight="1" x14ac:dyDescent="0.2">
      <c r="A66" s="40">
        <v>2008</v>
      </c>
      <c r="B66" s="25">
        <v>31</v>
      </c>
      <c r="C66" s="26">
        <v>9</v>
      </c>
      <c r="D66" s="26">
        <v>22</v>
      </c>
      <c r="E66" s="27">
        <v>9.0909090909090917</v>
      </c>
      <c r="F66" s="27">
        <v>14.516129032258064</v>
      </c>
      <c r="G66" s="27">
        <v>7.8853046594982077</v>
      </c>
    </row>
    <row r="67" spans="1:7" ht="11.25" customHeight="1" x14ac:dyDescent="0.2">
      <c r="A67" s="40">
        <v>2009</v>
      </c>
      <c r="B67" s="25">
        <v>34</v>
      </c>
      <c r="C67" s="26">
        <v>7</v>
      </c>
      <c r="D67" s="26">
        <v>27</v>
      </c>
      <c r="E67" s="27">
        <v>6.0390763765541742</v>
      </c>
      <c r="F67" s="27">
        <v>5.4263565891472867</v>
      </c>
      <c r="G67" s="27">
        <v>6.2211981566820276</v>
      </c>
    </row>
    <row r="68" spans="1:7" ht="11.25" customHeight="1" x14ac:dyDescent="0.2">
      <c r="A68" s="40">
        <v>2010</v>
      </c>
      <c r="B68" s="25">
        <v>60</v>
      </c>
      <c r="C68" s="26">
        <v>15</v>
      </c>
      <c r="D68" s="26">
        <v>45</v>
      </c>
      <c r="E68" s="27">
        <v>9.5389507154213042</v>
      </c>
      <c r="F68" s="27">
        <v>11.029411764705882</v>
      </c>
      <c r="G68" s="27">
        <v>9.1277890466531435</v>
      </c>
    </row>
    <row r="69" spans="1:7" ht="11.25" customHeight="1" x14ac:dyDescent="0.2">
      <c r="A69" s="40">
        <v>2011</v>
      </c>
      <c r="B69" s="25">
        <v>88</v>
      </c>
      <c r="C69" s="26">
        <v>22</v>
      </c>
      <c r="D69" s="26">
        <v>66</v>
      </c>
      <c r="E69" s="27">
        <v>24.512534818941504</v>
      </c>
      <c r="F69" s="27">
        <v>30.985915492957748</v>
      </c>
      <c r="G69" s="27">
        <v>22.916666666666668</v>
      </c>
    </row>
    <row r="70" spans="1:7" ht="11.25" customHeight="1" x14ac:dyDescent="0.2">
      <c r="A70" s="40">
        <v>2012</v>
      </c>
      <c r="B70" s="25">
        <v>82</v>
      </c>
      <c r="C70" s="26">
        <v>19</v>
      </c>
      <c r="D70" s="26">
        <v>63</v>
      </c>
      <c r="E70" s="27">
        <v>24.188790560471976</v>
      </c>
      <c r="F70" s="27">
        <v>27.941176470588236</v>
      </c>
      <c r="G70" s="27">
        <v>23.247232472324722</v>
      </c>
    </row>
    <row r="71" spans="1:7" ht="11.25" customHeight="1" x14ac:dyDescent="0.2">
      <c r="A71" s="40">
        <v>2013</v>
      </c>
      <c r="B71" s="25">
        <v>101</v>
      </c>
      <c r="C71" s="26">
        <v>29</v>
      </c>
      <c r="D71" s="26">
        <v>72</v>
      </c>
      <c r="E71" s="27">
        <v>11.785297549591599</v>
      </c>
      <c r="F71" s="27">
        <v>12.775330396475772</v>
      </c>
      <c r="G71" s="27">
        <v>11.428571428571429</v>
      </c>
    </row>
    <row r="72" spans="1:7" ht="11.25" customHeight="1" x14ac:dyDescent="0.2">
      <c r="A72" s="40">
        <v>2014</v>
      </c>
      <c r="B72" s="25">
        <v>77</v>
      </c>
      <c r="C72" s="26">
        <v>20</v>
      </c>
      <c r="D72" s="26">
        <v>57</v>
      </c>
      <c r="E72" s="27">
        <v>8.7599544937428888</v>
      </c>
      <c r="F72" s="27">
        <v>10.256410256410257</v>
      </c>
      <c r="G72" s="27">
        <v>8.3333333333333339</v>
      </c>
    </row>
    <row r="73" spans="1:7" ht="11.25" customHeight="1" x14ac:dyDescent="0.2">
      <c r="A73" s="40">
        <v>2015</v>
      </c>
      <c r="B73" s="25">
        <v>62</v>
      </c>
      <c r="C73" s="26">
        <v>18</v>
      </c>
      <c r="D73" s="26">
        <v>44</v>
      </c>
      <c r="E73" s="27">
        <v>7.4429771908763502</v>
      </c>
      <c r="F73" s="27">
        <v>9.7826086956521738</v>
      </c>
      <c r="G73" s="27">
        <v>6.7796610169491522</v>
      </c>
    </row>
    <row r="74" spans="1:7" ht="11.25" customHeight="1" x14ac:dyDescent="0.2">
      <c r="A74" s="42">
        <v>2016</v>
      </c>
      <c r="B74" s="25">
        <v>67</v>
      </c>
      <c r="C74" s="26">
        <v>22</v>
      </c>
      <c r="D74" s="26">
        <v>45</v>
      </c>
      <c r="E74" s="27">
        <v>7.9009433962264151</v>
      </c>
      <c r="F74" s="27">
        <v>9.8654708520179373</v>
      </c>
      <c r="G74" s="27">
        <v>7.2</v>
      </c>
    </row>
    <row r="75" spans="1:7" ht="11.25" customHeight="1" x14ac:dyDescent="0.2">
      <c r="A75" s="42">
        <v>2017</v>
      </c>
      <c r="B75" s="25">
        <v>97</v>
      </c>
      <c r="C75" s="26">
        <v>33</v>
      </c>
      <c r="D75" s="26">
        <v>64</v>
      </c>
      <c r="E75" s="27">
        <v>8.8909257561869843</v>
      </c>
      <c r="F75" s="27">
        <v>10.443037974683545</v>
      </c>
      <c r="G75" s="27">
        <v>8.258064516129032</v>
      </c>
    </row>
    <row r="76" spans="1:7" ht="11.25" customHeight="1" x14ac:dyDescent="0.2">
      <c r="A76" s="42">
        <v>2018</v>
      </c>
      <c r="B76" s="25">
        <v>40</v>
      </c>
      <c r="C76" s="26">
        <v>14</v>
      </c>
      <c r="D76" s="26">
        <v>26</v>
      </c>
      <c r="E76" s="27">
        <v>6.9565217391304346</v>
      </c>
      <c r="F76" s="27">
        <v>9.3333333333333339</v>
      </c>
      <c r="G76" s="27">
        <v>6.117647058823529</v>
      </c>
    </row>
    <row r="77" spans="1:7" ht="11.25" customHeight="1" x14ac:dyDescent="0.2">
      <c r="A77" s="42">
        <v>2019</v>
      </c>
      <c r="B77" s="25">
        <v>133</v>
      </c>
      <c r="C77" s="26">
        <v>48</v>
      </c>
      <c r="D77" s="26">
        <v>85</v>
      </c>
      <c r="E77" s="27">
        <v>13.353413654618475</v>
      </c>
      <c r="F77" s="27">
        <v>18.181818181818183</v>
      </c>
      <c r="G77" s="27">
        <v>11.612021857923498</v>
      </c>
    </row>
    <row r="78" spans="1:7" ht="11.25" customHeight="1" x14ac:dyDescent="0.2">
      <c r="A78" s="42">
        <v>2020</v>
      </c>
      <c r="B78" s="25">
        <v>182</v>
      </c>
      <c r="C78" s="26">
        <v>70</v>
      </c>
      <c r="D78" s="26">
        <v>112</v>
      </c>
      <c r="E78" s="27">
        <f>B78*100/B$30</f>
        <v>14.387351778656127</v>
      </c>
      <c r="F78" s="27">
        <f t="shared" ref="F78" si="1">C78*100/C$30</f>
        <v>20.05730659025788</v>
      </c>
      <c r="G78" s="27">
        <f t="shared" ref="G78" si="2">D78*100/D$30</f>
        <v>12.22707423580786</v>
      </c>
    </row>
    <row r="79" spans="1:7" ht="11.25" customHeight="1" x14ac:dyDescent="0.2">
      <c r="A79" s="90"/>
      <c r="B79" s="25"/>
      <c r="C79" s="26"/>
      <c r="D79" s="26"/>
      <c r="E79" s="27"/>
      <c r="F79" s="27"/>
      <c r="G79" s="27"/>
    </row>
    <row r="80" spans="1:7" ht="11.25" customHeight="1" x14ac:dyDescent="0.2">
      <c r="A80" s="55"/>
      <c r="B80" s="137" t="s">
        <v>80</v>
      </c>
      <c r="C80" s="137"/>
      <c r="D80" s="137"/>
      <c r="E80" s="137"/>
      <c r="F80" s="137"/>
      <c r="G80" s="137"/>
    </row>
    <row r="81" spans="1:7" ht="11.25" customHeight="1" x14ac:dyDescent="0.2">
      <c r="A81" s="55"/>
      <c r="B81" s="35"/>
      <c r="C81" s="35"/>
      <c r="D81" s="35"/>
      <c r="E81" s="35"/>
      <c r="F81" s="35"/>
      <c r="G81" s="35"/>
    </row>
    <row r="82" spans="1:7" ht="11.25" customHeight="1" x14ac:dyDescent="0.2">
      <c r="A82" s="40">
        <v>2000</v>
      </c>
      <c r="B82" s="25">
        <v>157</v>
      </c>
      <c r="C82" s="26">
        <v>44</v>
      </c>
      <c r="D82" s="26">
        <v>113</v>
      </c>
      <c r="E82" s="27">
        <v>50.974025974025977</v>
      </c>
      <c r="F82" s="27">
        <v>65.671641791044777</v>
      </c>
      <c r="G82" s="27">
        <v>46.88796680497925</v>
      </c>
    </row>
    <row r="83" spans="1:7" ht="11.25" customHeight="1" x14ac:dyDescent="0.2">
      <c r="A83" s="40">
        <v>2001</v>
      </c>
      <c r="B83" s="25">
        <v>154</v>
      </c>
      <c r="C83" s="26">
        <v>47</v>
      </c>
      <c r="D83" s="26">
        <v>107</v>
      </c>
      <c r="E83" s="27">
        <v>50</v>
      </c>
      <c r="F83" s="27">
        <v>58.75</v>
      </c>
      <c r="G83" s="27">
        <v>46.929824561403507</v>
      </c>
    </row>
    <row r="84" spans="1:7" ht="11.25" customHeight="1" x14ac:dyDescent="0.2">
      <c r="A84" s="40">
        <v>2002</v>
      </c>
      <c r="B84" s="25">
        <v>139</v>
      </c>
      <c r="C84" s="28">
        <v>44</v>
      </c>
      <c r="D84" s="28">
        <v>95</v>
      </c>
      <c r="E84" s="27">
        <v>52.255639097744364</v>
      </c>
      <c r="F84" s="27">
        <v>73.333333333333329</v>
      </c>
      <c r="G84" s="27">
        <v>46.116504854368934</v>
      </c>
    </row>
    <row r="85" spans="1:7" ht="11.25" customHeight="1" x14ac:dyDescent="0.2">
      <c r="A85" s="40">
        <v>2003</v>
      </c>
      <c r="B85" s="25">
        <v>116</v>
      </c>
      <c r="C85" s="28">
        <v>40</v>
      </c>
      <c r="D85" s="28">
        <v>76</v>
      </c>
      <c r="E85" s="27">
        <v>46.963562753036435</v>
      </c>
      <c r="F85" s="27">
        <v>70.175438596491233</v>
      </c>
      <c r="G85" s="27">
        <v>40</v>
      </c>
    </row>
    <row r="86" spans="1:7" ht="11.25" customHeight="1" x14ac:dyDescent="0.2">
      <c r="A86" s="40">
        <v>2004</v>
      </c>
      <c r="B86" s="25">
        <v>109</v>
      </c>
      <c r="C86" s="28">
        <v>33</v>
      </c>
      <c r="D86" s="28">
        <v>76</v>
      </c>
      <c r="E86" s="27">
        <v>44.855967078189302</v>
      </c>
      <c r="F86" s="27">
        <v>63.46153846153846</v>
      </c>
      <c r="G86" s="27">
        <v>39.790575916230367</v>
      </c>
    </row>
    <row r="87" spans="1:7" ht="11.25" customHeight="1" x14ac:dyDescent="0.2">
      <c r="A87" s="40">
        <v>2005</v>
      </c>
      <c r="B87" s="25">
        <v>111</v>
      </c>
      <c r="C87" s="26">
        <v>46</v>
      </c>
      <c r="D87" s="26">
        <v>65</v>
      </c>
      <c r="E87" s="27">
        <v>38.541666666666664</v>
      </c>
      <c r="F87" s="27">
        <v>53.488372093023258</v>
      </c>
      <c r="G87" s="27">
        <v>32.178217821782177</v>
      </c>
    </row>
    <row r="88" spans="1:7" ht="11.25" customHeight="1" x14ac:dyDescent="0.2">
      <c r="A88" s="40">
        <v>2006</v>
      </c>
      <c r="B88" s="25">
        <v>74</v>
      </c>
      <c r="C88" s="26">
        <v>29</v>
      </c>
      <c r="D88" s="26">
        <v>45</v>
      </c>
      <c r="E88" s="27">
        <v>28.030303030303031</v>
      </c>
      <c r="F88" s="27">
        <v>44.615384615384613</v>
      </c>
      <c r="G88" s="27">
        <v>22.613065326633166</v>
      </c>
    </row>
    <row r="89" spans="1:7" ht="11.25" customHeight="1" x14ac:dyDescent="0.2">
      <c r="A89" s="40">
        <v>2007</v>
      </c>
      <c r="B89" s="25">
        <v>142</v>
      </c>
      <c r="C89" s="26">
        <v>40</v>
      </c>
      <c r="D89" s="26">
        <v>102</v>
      </c>
      <c r="E89" s="27">
        <v>36.597938144329895</v>
      </c>
      <c r="F89" s="27">
        <v>57.971014492753625</v>
      </c>
      <c r="G89" s="27">
        <v>31.974921630094045</v>
      </c>
    </row>
    <row r="90" spans="1:7" ht="11.25" customHeight="1" x14ac:dyDescent="0.2">
      <c r="A90" s="40">
        <v>2008</v>
      </c>
      <c r="B90" s="25">
        <v>81</v>
      </c>
      <c r="C90" s="26">
        <v>27</v>
      </c>
      <c r="D90" s="26">
        <v>54</v>
      </c>
      <c r="E90" s="27">
        <v>23.75366568914956</v>
      </c>
      <c r="F90" s="27">
        <v>43.548387096774192</v>
      </c>
      <c r="G90" s="27">
        <v>19.35483870967742</v>
      </c>
    </row>
    <row r="91" spans="1:7" ht="11.25" customHeight="1" x14ac:dyDescent="0.2">
      <c r="A91" s="40">
        <v>2009</v>
      </c>
      <c r="B91" s="25">
        <v>263</v>
      </c>
      <c r="C91" s="26">
        <v>80</v>
      </c>
      <c r="D91" s="26">
        <v>183</v>
      </c>
      <c r="E91" s="27">
        <v>46.714031971580816</v>
      </c>
      <c r="F91" s="27">
        <v>62.015503875968989</v>
      </c>
      <c r="G91" s="27">
        <v>42.165898617511523</v>
      </c>
    </row>
    <row r="92" spans="1:7" ht="11.25" customHeight="1" x14ac:dyDescent="0.2">
      <c r="A92" s="40">
        <v>2010</v>
      </c>
      <c r="B92" s="25">
        <v>291</v>
      </c>
      <c r="C92" s="26">
        <v>85</v>
      </c>
      <c r="D92" s="26">
        <v>206</v>
      </c>
      <c r="E92" s="27">
        <v>46.263910969793322</v>
      </c>
      <c r="F92" s="27">
        <v>62.5</v>
      </c>
      <c r="G92" s="27">
        <v>41.784989858012167</v>
      </c>
    </row>
    <row r="93" spans="1:7" ht="11.25" customHeight="1" x14ac:dyDescent="0.2">
      <c r="A93" s="40">
        <v>2011</v>
      </c>
      <c r="B93" s="25">
        <v>101</v>
      </c>
      <c r="C93" s="26">
        <v>24</v>
      </c>
      <c r="D93" s="26">
        <v>77</v>
      </c>
      <c r="E93" s="27">
        <v>28.133704735376046</v>
      </c>
      <c r="F93" s="27">
        <v>33.802816901408448</v>
      </c>
      <c r="G93" s="27">
        <v>26.736111111111111</v>
      </c>
    </row>
    <row r="94" spans="1:7" ht="11.25" customHeight="1" x14ac:dyDescent="0.2">
      <c r="A94" s="40">
        <v>2012</v>
      </c>
      <c r="B94" s="25">
        <v>116</v>
      </c>
      <c r="C94" s="26">
        <v>38</v>
      </c>
      <c r="D94" s="26">
        <v>78</v>
      </c>
      <c r="E94" s="27">
        <v>34.21828908554572</v>
      </c>
      <c r="F94" s="27">
        <v>55.882352941176471</v>
      </c>
      <c r="G94" s="27">
        <v>28.782287822878228</v>
      </c>
    </row>
    <row r="95" spans="1:7" ht="11.25" customHeight="1" x14ac:dyDescent="0.2">
      <c r="A95" s="40">
        <v>2013</v>
      </c>
      <c r="B95" s="25">
        <v>431</v>
      </c>
      <c r="C95" s="26">
        <v>157</v>
      </c>
      <c r="D95" s="26">
        <v>274</v>
      </c>
      <c r="E95" s="27">
        <v>50.291715285880983</v>
      </c>
      <c r="F95" s="27">
        <v>69.162995594713649</v>
      </c>
      <c r="G95" s="27">
        <v>43.492063492063494</v>
      </c>
    </row>
    <row r="96" spans="1:7" ht="11.25" customHeight="1" x14ac:dyDescent="0.2">
      <c r="A96" s="40">
        <v>2014</v>
      </c>
      <c r="B96" s="25">
        <v>507</v>
      </c>
      <c r="C96" s="26">
        <v>138</v>
      </c>
      <c r="D96" s="26">
        <v>369</v>
      </c>
      <c r="E96" s="27">
        <v>57.679180887372013</v>
      </c>
      <c r="F96" s="27">
        <v>70.8</v>
      </c>
      <c r="G96" s="27">
        <v>53.94736842105263</v>
      </c>
    </row>
    <row r="97" spans="1:7" ht="11.25" customHeight="1" x14ac:dyDescent="0.2">
      <c r="A97" s="40">
        <v>2015</v>
      </c>
      <c r="B97" s="25">
        <v>437</v>
      </c>
      <c r="C97" s="26">
        <v>128</v>
      </c>
      <c r="D97" s="26">
        <v>309</v>
      </c>
      <c r="E97" s="27">
        <v>52.460984393757506</v>
      </c>
      <c r="F97" s="27">
        <v>69.565217391304344</v>
      </c>
      <c r="G97" s="27">
        <v>47.611710323574734</v>
      </c>
    </row>
    <row r="98" spans="1:7" ht="11.25" customHeight="1" x14ac:dyDescent="0.2">
      <c r="A98" s="42">
        <v>2016</v>
      </c>
      <c r="B98" s="25">
        <v>428</v>
      </c>
      <c r="C98" s="26">
        <v>141</v>
      </c>
      <c r="D98" s="26">
        <v>287</v>
      </c>
      <c r="E98" s="27">
        <v>50.471698113207545</v>
      </c>
      <c r="F98" s="27">
        <v>63.228699551569505</v>
      </c>
      <c r="G98" s="27">
        <v>45.92</v>
      </c>
    </row>
    <row r="99" spans="1:7" ht="11.25" customHeight="1" x14ac:dyDescent="0.2">
      <c r="A99" s="42">
        <v>2017</v>
      </c>
      <c r="B99" s="25">
        <v>591</v>
      </c>
      <c r="C99" s="26">
        <v>211</v>
      </c>
      <c r="D99" s="26">
        <v>380</v>
      </c>
      <c r="E99" s="27">
        <v>54.170485792850599</v>
      </c>
      <c r="F99" s="27">
        <v>66.77215189873418</v>
      </c>
      <c r="G99" s="27">
        <v>49.032258064516128</v>
      </c>
    </row>
    <row r="100" spans="1:7" ht="11.25" customHeight="1" x14ac:dyDescent="0.2">
      <c r="A100" s="42">
        <v>2018</v>
      </c>
      <c r="B100" s="25">
        <v>239</v>
      </c>
      <c r="C100" s="26">
        <v>98</v>
      </c>
      <c r="D100" s="26">
        <v>141</v>
      </c>
      <c r="E100" s="27">
        <v>41.565217391304351</v>
      </c>
      <c r="F100" s="27">
        <v>65.333333333333329</v>
      </c>
      <c r="G100" s="27">
        <v>33.176470588235297</v>
      </c>
    </row>
    <row r="101" spans="1:7" ht="11.25" customHeight="1" x14ac:dyDescent="0.2">
      <c r="A101" s="42">
        <v>2019</v>
      </c>
      <c r="B101" s="25">
        <v>417</v>
      </c>
      <c r="C101" s="26">
        <v>162</v>
      </c>
      <c r="D101" s="26">
        <v>255</v>
      </c>
      <c r="E101" s="27">
        <v>41.867469879518069</v>
      </c>
      <c r="F101" s="27">
        <v>61.363636363636367</v>
      </c>
      <c r="G101" s="27">
        <v>34.83606557377049</v>
      </c>
    </row>
    <row r="102" spans="1:7" ht="11.25" customHeight="1" x14ac:dyDescent="0.2">
      <c r="A102" s="42">
        <v>2020</v>
      </c>
      <c r="B102" s="25">
        <v>461</v>
      </c>
      <c r="C102" s="26">
        <v>184</v>
      </c>
      <c r="D102" s="26">
        <v>277</v>
      </c>
      <c r="E102" s="27">
        <f>B102*100/B$30</f>
        <v>36.442687747035571</v>
      </c>
      <c r="F102" s="27">
        <f t="shared" ref="F102" si="3">C102*100/C$30</f>
        <v>52.722063037249285</v>
      </c>
      <c r="G102" s="27">
        <f t="shared" ref="G102" si="4">D102*100/D$30</f>
        <v>30.240174672489083</v>
      </c>
    </row>
    <row r="103" spans="1:7" ht="11.25" customHeight="1" x14ac:dyDescent="0.2">
      <c r="A103" s="102"/>
      <c r="B103" s="103"/>
      <c r="C103" s="103"/>
      <c r="D103" s="103"/>
      <c r="E103" s="103"/>
      <c r="F103" s="103"/>
      <c r="G103" s="103"/>
    </row>
    <row r="104" spans="1:7" ht="11.25" customHeight="1" x14ac:dyDescent="0.2">
      <c r="A104" s="55"/>
      <c r="B104" s="137" t="s">
        <v>72</v>
      </c>
      <c r="C104" s="137"/>
      <c r="D104" s="137"/>
      <c r="E104" s="137"/>
      <c r="F104" s="137"/>
      <c r="G104" s="137"/>
    </row>
    <row r="105" spans="1:7" ht="11.25" customHeight="1" x14ac:dyDescent="0.2">
      <c r="A105" s="55"/>
      <c r="B105" s="35"/>
      <c r="C105" s="35"/>
      <c r="D105" s="35"/>
      <c r="E105" s="35"/>
      <c r="F105" s="35"/>
      <c r="G105" s="35"/>
    </row>
    <row r="106" spans="1:7" ht="11.25" customHeight="1" x14ac:dyDescent="0.2">
      <c r="A106" s="40">
        <v>2000</v>
      </c>
      <c r="B106" s="25">
        <v>24</v>
      </c>
      <c r="C106" s="26">
        <v>1</v>
      </c>
      <c r="D106" s="26">
        <v>23</v>
      </c>
      <c r="E106" s="27">
        <v>7.7922077922077921</v>
      </c>
      <c r="F106" s="27">
        <v>1.4925373134328359</v>
      </c>
      <c r="G106" s="27">
        <v>9.5435684647302903</v>
      </c>
    </row>
    <row r="107" spans="1:7" ht="11.25" customHeight="1" x14ac:dyDescent="0.2">
      <c r="A107" s="40">
        <v>2001</v>
      </c>
      <c r="B107" s="25">
        <v>38</v>
      </c>
      <c r="C107" s="26">
        <v>5</v>
      </c>
      <c r="D107" s="26">
        <v>33</v>
      </c>
      <c r="E107" s="27">
        <v>12.337662337662337</v>
      </c>
      <c r="F107" s="27">
        <v>6.25</v>
      </c>
      <c r="G107" s="27">
        <v>14.473684210526315</v>
      </c>
    </row>
    <row r="108" spans="1:7" ht="11.25" customHeight="1" x14ac:dyDescent="0.2">
      <c r="A108" s="40">
        <v>2002</v>
      </c>
      <c r="B108" s="25">
        <v>36</v>
      </c>
      <c r="C108" s="28">
        <v>1</v>
      </c>
      <c r="D108" s="28">
        <v>35</v>
      </c>
      <c r="E108" s="27">
        <v>13.533834586466165</v>
      </c>
      <c r="F108" s="27">
        <v>1.6666666666666667</v>
      </c>
      <c r="G108" s="27">
        <v>16.990291262135923</v>
      </c>
    </row>
    <row r="109" spans="1:7" ht="11.25" customHeight="1" x14ac:dyDescent="0.2">
      <c r="A109" s="40">
        <v>2003</v>
      </c>
      <c r="B109" s="25">
        <v>40</v>
      </c>
      <c r="C109" s="28">
        <v>4</v>
      </c>
      <c r="D109" s="28">
        <v>36</v>
      </c>
      <c r="E109" s="27">
        <v>16.194331983805668</v>
      </c>
      <c r="F109" s="27">
        <v>7.0175438596491224</v>
      </c>
      <c r="G109" s="27">
        <v>18.94736842105263</v>
      </c>
    </row>
    <row r="110" spans="1:7" ht="11.25" customHeight="1" x14ac:dyDescent="0.2">
      <c r="A110" s="40">
        <v>2004</v>
      </c>
      <c r="B110" s="25">
        <v>35</v>
      </c>
      <c r="C110" s="28">
        <v>4</v>
      </c>
      <c r="D110" s="28">
        <v>31</v>
      </c>
      <c r="E110" s="27">
        <v>14.403292181069959</v>
      </c>
      <c r="F110" s="27">
        <v>7.6923076923076925</v>
      </c>
      <c r="G110" s="27">
        <v>16.230366492146597</v>
      </c>
    </row>
    <row r="111" spans="1:7" ht="11.25" customHeight="1" x14ac:dyDescent="0.2">
      <c r="A111" s="40">
        <v>2005</v>
      </c>
      <c r="B111" s="25">
        <v>37</v>
      </c>
      <c r="C111" s="28">
        <v>4</v>
      </c>
      <c r="D111" s="28">
        <v>33</v>
      </c>
      <c r="E111" s="27">
        <v>12.847222222222221</v>
      </c>
      <c r="F111" s="27">
        <v>4.6511627906976747</v>
      </c>
      <c r="G111" s="27">
        <v>16.336633663366335</v>
      </c>
    </row>
    <row r="112" spans="1:7" ht="11.25" customHeight="1" x14ac:dyDescent="0.2">
      <c r="A112" s="40">
        <v>2006</v>
      </c>
      <c r="B112" s="25">
        <v>43</v>
      </c>
      <c r="C112" s="28">
        <v>10</v>
      </c>
      <c r="D112" s="28">
        <v>33</v>
      </c>
      <c r="E112" s="27">
        <v>16.287878787878789</v>
      </c>
      <c r="F112" s="27">
        <v>15.384615384615385</v>
      </c>
      <c r="G112" s="27">
        <v>16.582914572864322</v>
      </c>
    </row>
    <row r="113" spans="1:7" ht="11.25" customHeight="1" x14ac:dyDescent="0.2">
      <c r="A113" s="40">
        <v>2007</v>
      </c>
      <c r="B113" s="25">
        <v>40</v>
      </c>
      <c r="C113" s="26">
        <v>6</v>
      </c>
      <c r="D113" s="26">
        <v>34</v>
      </c>
      <c r="E113" s="27">
        <v>10.309278350515465</v>
      </c>
      <c r="F113" s="27">
        <v>8.695652173913043</v>
      </c>
      <c r="G113" s="27">
        <v>10.658307210031348</v>
      </c>
    </row>
    <row r="114" spans="1:7" ht="11.25" customHeight="1" x14ac:dyDescent="0.2">
      <c r="A114" s="40">
        <v>2008</v>
      </c>
      <c r="B114" s="25">
        <v>41</v>
      </c>
      <c r="C114" s="26">
        <v>3</v>
      </c>
      <c r="D114" s="26">
        <v>38</v>
      </c>
      <c r="E114" s="27">
        <v>12.023460410557185</v>
      </c>
      <c r="F114" s="27">
        <v>4.838709677419355</v>
      </c>
      <c r="G114" s="27">
        <v>13.620071684587813</v>
      </c>
    </row>
    <row r="115" spans="1:7" ht="11.25" customHeight="1" x14ac:dyDescent="0.2">
      <c r="A115" s="40">
        <v>2009</v>
      </c>
      <c r="B115" s="25">
        <v>30</v>
      </c>
      <c r="C115" s="26">
        <v>4</v>
      </c>
      <c r="D115" s="26">
        <v>26</v>
      </c>
      <c r="E115" s="27">
        <v>5.3285968028419184</v>
      </c>
      <c r="F115" s="27">
        <v>3.1007751937984498</v>
      </c>
      <c r="G115" s="27">
        <v>5.9907834101382491</v>
      </c>
    </row>
    <row r="116" spans="1:7" ht="11.25" customHeight="1" x14ac:dyDescent="0.2">
      <c r="A116" s="40">
        <v>2010</v>
      </c>
      <c r="B116" s="25">
        <v>44</v>
      </c>
      <c r="C116" s="26">
        <v>7</v>
      </c>
      <c r="D116" s="26">
        <v>37</v>
      </c>
      <c r="E116" s="27">
        <v>6.995230524642289</v>
      </c>
      <c r="F116" s="27">
        <v>5.1470588235294121</v>
      </c>
      <c r="G116" s="27">
        <v>7.5050709939148073</v>
      </c>
    </row>
    <row r="117" spans="1:7" ht="11.25" customHeight="1" x14ac:dyDescent="0.2">
      <c r="A117" s="40">
        <v>2011</v>
      </c>
      <c r="B117" s="25">
        <v>93</v>
      </c>
      <c r="C117" s="26">
        <v>9</v>
      </c>
      <c r="D117" s="26">
        <v>29</v>
      </c>
      <c r="E117" s="27">
        <v>25.905292479108635</v>
      </c>
      <c r="F117" s="27">
        <v>12.67605633802817</v>
      </c>
      <c r="G117" s="27">
        <v>10.069444444444445</v>
      </c>
    </row>
    <row r="118" spans="1:7" ht="11.25" customHeight="1" x14ac:dyDescent="0.2">
      <c r="A118" s="40">
        <v>2012</v>
      </c>
      <c r="B118" s="25">
        <v>35</v>
      </c>
      <c r="C118" s="26">
        <v>4</v>
      </c>
      <c r="D118" s="26">
        <v>31</v>
      </c>
      <c r="E118" s="27">
        <v>10.32448377581121</v>
      </c>
      <c r="F118" s="27">
        <v>5.882352941176471</v>
      </c>
      <c r="G118" s="27">
        <v>11.439114391143912</v>
      </c>
    </row>
    <row r="119" spans="1:7" ht="11.25" customHeight="1" x14ac:dyDescent="0.2">
      <c r="A119" s="40">
        <v>2013</v>
      </c>
      <c r="B119" s="25">
        <v>62</v>
      </c>
      <c r="C119" s="26">
        <v>9</v>
      </c>
      <c r="D119" s="26">
        <v>53</v>
      </c>
      <c r="E119" s="27">
        <v>7.2345390898483082</v>
      </c>
      <c r="F119" s="27">
        <v>3.9647577092511015</v>
      </c>
      <c r="G119" s="27">
        <v>8.412698412698413</v>
      </c>
    </row>
    <row r="120" spans="1:7" ht="11.25" customHeight="1" x14ac:dyDescent="0.2">
      <c r="A120" s="40">
        <v>2014</v>
      </c>
      <c r="B120" s="25">
        <v>46</v>
      </c>
      <c r="C120" s="26">
        <v>10</v>
      </c>
      <c r="D120" s="26">
        <v>36</v>
      </c>
      <c r="E120" s="27">
        <v>5.2332195676905577</v>
      </c>
      <c r="F120" s="27">
        <v>5.1282051282051286</v>
      </c>
      <c r="G120" s="27">
        <v>5.2631578947368425</v>
      </c>
    </row>
    <row r="121" spans="1:7" ht="11.25" customHeight="1" x14ac:dyDescent="0.2">
      <c r="A121" s="40">
        <v>2015</v>
      </c>
      <c r="B121" s="25">
        <v>75</v>
      </c>
      <c r="C121" s="26">
        <v>10</v>
      </c>
      <c r="D121" s="26">
        <v>65</v>
      </c>
      <c r="E121" s="27">
        <v>9.0036014405762312</v>
      </c>
      <c r="F121" s="27">
        <v>5.4347826086956523</v>
      </c>
      <c r="G121" s="27">
        <v>10.015408320493066</v>
      </c>
    </row>
    <row r="122" spans="1:7" ht="11.25" customHeight="1" x14ac:dyDescent="0.2">
      <c r="A122" s="42">
        <v>2016</v>
      </c>
      <c r="B122" s="25">
        <v>54</v>
      </c>
      <c r="C122" s="26">
        <v>10</v>
      </c>
      <c r="D122" s="26">
        <v>44</v>
      </c>
      <c r="E122" s="27">
        <v>6.367924528301887</v>
      </c>
      <c r="F122" s="27">
        <v>4.4843049327354256</v>
      </c>
      <c r="G122" s="27">
        <v>7.04</v>
      </c>
    </row>
    <row r="123" spans="1:7" ht="11.25" customHeight="1" x14ac:dyDescent="0.2">
      <c r="A123" s="42">
        <v>2017</v>
      </c>
      <c r="B123" s="25">
        <v>54</v>
      </c>
      <c r="C123" s="26">
        <v>8</v>
      </c>
      <c r="D123" s="26">
        <v>46</v>
      </c>
      <c r="E123" s="27">
        <v>4.9495875343721361</v>
      </c>
      <c r="F123" s="27">
        <v>2.5316455696202533</v>
      </c>
      <c r="G123" s="27">
        <v>5.935483870967742</v>
      </c>
    </row>
    <row r="124" spans="1:7" ht="11.25" customHeight="1" x14ac:dyDescent="0.2">
      <c r="A124" s="42">
        <v>2018</v>
      </c>
      <c r="B124" s="25">
        <v>15</v>
      </c>
      <c r="C124" s="26">
        <v>2</v>
      </c>
      <c r="D124" s="26">
        <v>13</v>
      </c>
      <c r="E124" s="27">
        <v>2.6086956521739131</v>
      </c>
      <c r="F124" s="27">
        <v>1.3333333333333333</v>
      </c>
      <c r="G124" s="27">
        <v>3.0588235294117645</v>
      </c>
    </row>
    <row r="125" spans="1:7" ht="11.25" customHeight="1" x14ac:dyDescent="0.2">
      <c r="A125" s="42">
        <v>2019</v>
      </c>
      <c r="B125" s="25">
        <v>35</v>
      </c>
      <c r="C125" s="26">
        <v>5</v>
      </c>
      <c r="D125" s="26">
        <v>30</v>
      </c>
      <c r="E125" s="27">
        <v>3.5140562248995986</v>
      </c>
      <c r="F125" s="27">
        <v>1.893939393939394</v>
      </c>
      <c r="G125" s="27">
        <v>4.0983606557377046</v>
      </c>
    </row>
    <row r="126" spans="1:7" ht="11.25" customHeight="1" x14ac:dyDescent="0.2">
      <c r="A126" s="42">
        <v>2020</v>
      </c>
      <c r="B126" s="25">
        <v>82</v>
      </c>
      <c r="C126" s="26">
        <v>15</v>
      </c>
      <c r="D126" s="26">
        <v>67</v>
      </c>
      <c r="E126" s="27">
        <f>B126*100/B$30</f>
        <v>6.4822134387351777</v>
      </c>
      <c r="F126" s="27">
        <f t="shared" ref="F126" si="5">C126*100/C$30</f>
        <v>4.2979942693409745</v>
      </c>
      <c r="G126" s="27">
        <f t="shared" ref="G126" si="6">D126*100/D$30</f>
        <v>7.3144104803493448</v>
      </c>
    </row>
    <row r="127" spans="1:7" ht="11.25" customHeight="1" x14ac:dyDescent="0.2">
      <c r="A127" s="90"/>
      <c r="B127" s="25"/>
      <c r="C127" s="26"/>
      <c r="D127" s="26"/>
      <c r="E127" s="27"/>
      <c r="F127" s="27"/>
      <c r="G127" s="27"/>
    </row>
    <row r="128" spans="1:7" ht="11.25" customHeight="1" x14ac:dyDescent="0.2">
      <c r="A128" s="55"/>
      <c r="B128" s="137" t="s">
        <v>81</v>
      </c>
      <c r="C128" s="137"/>
      <c r="D128" s="137"/>
      <c r="E128" s="137"/>
      <c r="F128" s="137"/>
      <c r="G128" s="137"/>
    </row>
    <row r="129" spans="1:7" ht="11.25" customHeight="1" x14ac:dyDescent="0.2">
      <c r="A129" s="55"/>
      <c r="B129" s="35"/>
      <c r="C129" s="35"/>
      <c r="D129" s="35"/>
      <c r="E129" s="35"/>
      <c r="F129" s="35"/>
      <c r="G129" s="35"/>
    </row>
    <row r="130" spans="1:7" ht="11.25" customHeight="1" x14ac:dyDescent="0.2">
      <c r="A130" s="40">
        <v>2000</v>
      </c>
      <c r="B130" s="25">
        <v>19</v>
      </c>
      <c r="C130" s="26">
        <v>9</v>
      </c>
      <c r="D130" s="26">
        <v>10</v>
      </c>
      <c r="E130" s="27">
        <v>6.1688311688311686</v>
      </c>
      <c r="F130" s="27">
        <v>13.432835820895523</v>
      </c>
      <c r="G130" s="27">
        <v>4.1493775933609962</v>
      </c>
    </row>
    <row r="131" spans="1:7" ht="11.25" customHeight="1" x14ac:dyDescent="0.2">
      <c r="A131" s="40">
        <v>2001</v>
      </c>
      <c r="B131" s="25">
        <v>17</v>
      </c>
      <c r="C131" s="26">
        <v>5</v>
      </c>
      <c r="D131" s="26">
        <v>12</v>
      </c>
      <c r="E131" s="27">
        <v>5.5194805194805197</v>
      </c>
      <c r="F131" s="27">
        <v>6.25</v>
      </c>
      <c r="G131" s="27">
        <v>5.2631578947368425</v>
      </c>
    </row>
    <row r="132" spans="1:7" ht="11.25" customHeight="1" x14ac:dyDescent="0.2">
      <c r="A132" s="40">
        <v>2002</v>
      </c>
      <c r="B132" s="25">
        <v>24</v>
      </c>
      <c r="C132" s="28">
        <v>7</v>
      </c>
      <c r="D132" s="28">
        <v>17</v>
      </c>
      <c r="E132" s="27">
        <v>9.022556390977444</v>
      </c>
      <c r="F132" s="27">
        <v>11.666666666666666</v>
      </c>
      <c r="G132" s="27">
        <v>8.2524271844660202</v>
      </c>
    </row>
    <row r="133" spans="1:7" ht="11.25" customHeight="1" x14ac:dyDescent="0.2">
      <c r="A133" s="40">
        <v>2003</v>
      </c>
      <c r="B133" s="25">
        <v>44</v>
      </c>
      <c r="C133" s="28">
        <v>9</v>
      </c>
      <c r="D133" s="28">
        <v>35</v>
      </c>
      <c r="E133" s="27">
        <v>17.813765182186234</v>
      </c>
      <c r="F133" s="27">
        <v>15.789473684210526</v>
      </c>
      <c r="G133" s="27">
        <v>18.421052631578949</v>
      </c>
    </row>
    <row r="134" spans="1:7" ht="11.25" customHeight="1" x14ac:dyDescent="0.2">
      <c r="A134" s="40">
        <v>2004</v>
      </c>
      <c r="B134" s="25">
        <v>42</v>
      </c>
      <c r="C134" s="28">
        <v>10</v>
      </c>
      <c r="D134" s="28">
        <v>32</v>
      </c>
      <c r="E134" s="27">
        <v>17.283950617283949</v>
      </c>
      <c r="F134" s="27">
        <v>19.23076923076923</v>
      </c>
      <c r="G134" s="27">
        <v>16.753926701570681</v>
      </c>
    </row>
    <row r="135" spans="1:7" ht="11.25" customHeight="1" x14ac:dyDescent="0.2">
      <c r="A135" s="40">
        <v>2005</v>
      </c>
      <c r="B135" s="25">
        <v>55</v>
      </c>
      <c r="C135" s="28">
        <v>17</v>
      </c>
      <c r="D135" s="28">
        <v>38</v>
      </c>
      <c r="E135" s="27">
        <v>19.097222222222221</v>
      </c>
      <c r="F135" s="27">
        <v>19.767441860465116</v>
      </c>
      <c r="G135" s="27">
        <v>18.811881188118811</v>
      </c>
    </row>
    <row r="136" spans="1:7" ht="11.25" customHeight="1" x14ac:dyDescent="0.2">
      <c r="A136" s="40">
        <v>2006</v>
      </c>
      <c r="B136" s="25">
        <v>54</v>
      </c>
      <c r="C136" s="28">
        <v>15</v>
      </c>
      <c r="D136" s="28">
        <v>39</v>
      </c>
      <c r="E136" s="27">
        <v>20.454545454545453</v>
      </c>
      <c r="F136" s="27">
        <v>23.076923076923077</v>
      </c>
      <c r="G136" s="27">
        <v>19.597989949748744</v>
      </c>
    </row>
    <row r="137" spans="1:7" ht="11.25" customHeight="1" x14ac:dyDescent="0.2">
      <c r="A137" s="40">
        <v>2007</v>
      </c>
      <c r="B137" s="25">
        <v>54</v>
      </c>
      <c r="C137" s="26">
        <v>14</v>
      </c>
      <c r="D137" s="26">
        <v>40</v>
      </c>
      <c r="E137" s="27">
        <v>13.917525773195877</v>
      </c>
      <c r="F137" s="27">
        <v>20.289855072463769</v>
      </c>
      <c r="G137" s="27">
        <v>12.539184952978056</v>
      </c>
    </row>
    <row r="138" spans="1:7" ht="11.25" customHeight="1" x14ac:dyDescent="0.2">
      <c r="A138" s="40">
        <v>2008</v>
      </c>
      <c r="B138" s="25">
        <v>70</v>
      </c>
      <c r="C138" s="26">
        <v>19</v>
      </c>
      <c r="D138" s="26">
        <v>51</v>
      </c>
      <c r="E138" s="27">
        <v>20.527859237536656</v>
      </c>
      <c r="F138" s="27">
        <v>30.64516129032258</v>
      </c>
      <c r="G138" s="27">
        <v>18.27956989247312</v>
      </c>
    </row>
    <row r="139" spans="1:7" ht="11.25" customHeight="1" x14ac:dyDescent="0.2">
      <c r="A139" s="40">
        <v>2009</v>
      </c>
      <c r="B139" s="25">
        <v>79</v>
      </c>
      <c r="C139" s="26">
        <v>24</v>
      </c>
      <c r="D139" s="26">
        <v>55</v>
      </c>
      <c r="E139" s="27">
        <v>14.031971580817052</v>
      </c>
      <c r="F139" s="27">
        <v>18.604651162790699</v>
      </c>
      <c r="G139" s="27">
        <v>12.672811059907835</v>
      </c>
    </row>
    <row r="140" spans="1:7" ht="11.25" customHeight="1" x14ac:dyDescent="0.2">
      <c r="A140" s="40">
        <v>2010</v>
      </c>
      <c r="B140" s="25">
        <v>69</v>
      </c>
      <c r="C140" s="26">
        <v>22</v>
      </c>
      <c r="D140" s="26">
        <v>47</v>
      </c>
      <c r="E140" s="27">
        <v>10.9697933227345</v>
      </c>
      <c r="F140" s="27">
        <v>16.176470588235293</v>
      </c>
      <c r="G140" s="27">
        <v>9.5334685598377273</v>
      </c>
    </row>
    <row r="141" spans="1:7" ht="11.25" customHeight="1" x14ac:dyDescent="0.2">
      <c r="A141" s="40">
        <v>2011</v>
      </c>
      <c r="B141" s="25">
        <v>42</v>
      </c>
      <c r="C141" s="26">
        <v>13</v>
      </c>
      <c r="D141" s="26">
        <v>29</v>
      </c>
      <c r="E141" s="27">
        <v>11.699164345403899</v>
      </c>
      <c r="F141" s="27">
        <v>18.309859154929576</v>
      </c>
      <c r="G141" s="27">
        <v>10.069444444444445</v>
      </c>
    </row>
    <row r="142" spans="1:7" ht="11.25" customHeight="1" x14ac:dyDescent="0.2">
      <c r="A142" s="40">
        <v>2012</v>
      </c>
      <c r="B142" s="25">
        <v>30</v>
      </c>
      <c r="C142" s="26">
        <v>4</v>
      </c>
      <c r="D142" s="26">
        <v>26</v>
      </c>
      <c r="E142" s="27">
        <v>8.8495575221238933</v>
      </c>
      <c r="F142" s="27">
        <v>5.882352941176471</v>
      </c>
      <c r="G142" s="27">
        <v>9.5940959409594093</v>
      </c>
    </row>
    <row r="143" spans="1:7" ht="11.25" customHeight="1" x14ac:dyDescent="0.2">
      <c r="A143" s="40">
        <v>2013</v>
      </c>
      <c r="B143" s="25">
        <v>62</v>
      </c>
      <c r="C143" s="26">
        <v>19</v>
      </c>
      <c r="D143" s="26">
        <v>43</v>
      </c>
      <c r="E143" s="27">
        <v>7.2345390898483082</v>
      </c>
      <c r="F143" s="27">
        <v>8.3700440528634363</v>
      </c>
      <c r="G143" s="27">
        <v>6.8253968253968251</v>
      </c>
    </row>
    <row r="144" spans="1:7" ht="11.25" customHeight="1" x14ac:dyDescent="0.2">
      <c r="A144" s="40">
        <v>2014</v>
      </c>
      <c r="B144" s="25">
        <v>52</v>
      </c>
      <c r="C144" s="26">
        <v>14</v>
      </c>
      <c r="D144" s="26">
        <v>38</v>
      </c>
      <c r="E144" s="27">
        <v>5.9158134243458473</v>
      </c>
      <c r="F144" s="27">
        <v>7.1794871794871797</v>
      </c>
      <c r="G144" s="27">
        <v>5.5555555555555554</v>
      </c>
    </row>
    <row r="145" spans="1:7" ht="11.25" customHeight="1" x14ac:dyDescent="0.2">
      <c r="A145" s="40">
        <v>2015</v>
      </c>
      <c r="B145" s="25">
        <v>78</v>
      </c>
      <c r="C145" s="26">
        <v>17</v>
      </c>
      <c r="D145" s="26">
        <v>61</v>
      </c>
      <c r="E145" s="27">
        <v>9.3637454981992789</v>
      </c>
      <c r="F145" s="27">
        <v>9.2391304347826093</v>
      </c>
      <c r="G145" s="27">
        <v>9.3990755007704152</v>
      </c>
    </row>
    <row r="146" spans="1:7" ht="11.25" customHeight="1" x14ac:dyDescent="0.2">
      <c r="A146" s="42">
        <v>2016</v>
      </c>
      <c r="B146" s="25">
        <v>100</v>
      </c>
      <c r="C146" s="26">
        <v>26</v>
      </c>
      <c r="D146" s="26">
        <v>74</v>
      </c>
      <c r="E146" s="27">
        <v>11.79245283018868</v>
      </c>
      <c r="F146" s="27">
        <v>11.659192825112108</v>
      </c>
      <c r="G146" s="27">
        <v>11.84</v>
      </c>
    </row>
    <row r="147" spans="1:7" ht="11.25" customHeight="1" x14ac:dyDescent="0.2">
      <c r="A147" s="42">
        <v>2017</v>
      </c>
      <c r="B147" s="25">
        <v>134</v>
      </c>
      <c r="C147" s="26">
        <v>43</v>
      </c>
      <c r="D147" s="26">
        <v>91</v>
      </c>
      <c r="E147" s="27">
        <v>12.28230980751604</v>
      </c>
      <c r="F147" s="27">
        <v>13.60759493670886</v>
      </c>
      <c r="G147" s="27">
        <v>11.741935483870968</v>
      </c>
    </row>
    <row r="148" spans="1:7" ht="11.25" customHeight="1" x14ac:dyDescent="0.2">
      <c r="A148" s="42">
        <v>2018</v>
      </c>
      <c r="B148" s="25">
        <v>64</v>
      </c>
      <c r="C148" s="26">
        <v>18</v>
      </c>
      <c r="D148" s="26">
        <v>46</v>
      </c>
      <c r="E148" s="27">
        <v>11.130434782608695</v>
      </c>
      <c r="F148" s="27">
        <v>12</v>
      </c>
      <c r="G148" s="27">
        <v>10.823529411764707</v>
      </c>
    </row>
    <row r="149" spans="1:7" ht="11.25" customHeight="1" x14ac:dyDescent="0.2">
      <c r="A149" s="42">
        <v>2019</v>
      </c>
      <c r="B149" s="25">
        <v>37</v>
      </c>
      <c r="C149" s="26">
        <v>8</v>
      </c>
      <c r="D149" s="26">
        <v>29</v>
      </c>
      <c r="E149" s="27">
        <v>3.714859437751004</v>
      </c>
      <c r="F149" s="27">
        <v>3.0303030303030303</v>
      </c>
      <c r="G149" s="27">
        <v>3.9617486338797816</v>
      </c>
    </row>
    <row r="150" spans="1:7" ht="11.25" customHeight="1" x14ac:dyDescent="0.2">
      <c r="A150" s="42">
        <v>2020</v>
      </c>
      <c r="B150" s="25">
        <v>102</v>
      </c>
      <c r="C150" s="26">
        <v>32</v>
      </c>
      <c r="D150" s="26">
        <v>70</v>
      </c>
      <c r="E150" s="27">
        <f>B150*100/B$30</f>
        <v>8.0632411067193672</v>
      </c>
      <c r="F150" s="27">
        <f t="shared" ref="F150" si="7">C150*100/C$30</f>
        <v>9.1690544412607444</v>
      </c>
      <c r="G150" s="27">
        <f t="shared" ref="G150" si="8">D150*100/D$30</f>
        <v>7.6419213973799129</v>
      </c>
    </row>
  </sheetData>
  <mergeCells count="12">
    <mergeCell ref="A3:G3"/>
    <mergeCell ref="B128:G128"/>
    <mergeCell ref="A5:A6"/>
    <mergeCell ref="E5:G5"/>
    <mergeCell ref="B104:G104"/>
    <mergeCell ref="B5:B6"/>
    <mergeCell ref="C5:C6"/>
    <mergeCell ref="D5:D6"/>
    <mergeCell ref="B80:G80"/>
    <mergeCell ref="B8:G8"/>
    <mergeCell ref="B32:G32"/>
    <mergeCell ref="B56:G56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&amp;C&amp;"Arial,Standard"&amp;6© Statistisches Landesamt des Freistaates Sachsen | B III 2 - j/20</oddFooter>
  </headerFooter>
  <rowBreaks count="2" manualBreakCount="2">
    <brk id="54" max="6" man="1"/>
    <brk id="102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D136"/>
  <sheetViews>
    <sheetView showGridLines="0" zoomScaleNormal="100" workbookViewId="0"/>
  </sheetViews>
  <sheetFormatPr baseColWidth="10" defaultColWidth="11.42578125" defaultRowHeight="11.25" x14ac:dyDescent="0.2"/>
  <cols>
    <col min="1" max="1" width="22.28515625" style="47" customWidth="1"/>
    <col min="2" max="4" width="21.42578125" style="1" customWidth="1"/>
    <col min="5" max="16384" width="11.42578125" style="1"/>
  </cols>
  <sheetData>
    <row r="1" spans="1:4" x14ac:dyDescent="0.2">
      <c r="A1" s="93" t="s">
        <v>8</v>
      </c>
    </row>
    <row r="3" spans="1:4" ht="11.25" customHeight="1" x14ac:dyDescent="0.2">
      <c r="A3" s="141" t="s">
        <v>96</v>
      </c>
      <c r="B3" s="142"/>
      <c r="C3" s="142"/>
      <c r="D3" s="142"/>
    </row>
    <row r="4" spans="1:4" ht="11.25" customHeight="1" x14ac:dyDescent="0.2">
      <c r="A4" s="110">
        <v>2020</v>
      </c>
      <c r="B4" s="43"/>
      <c r="C4" s="43"/>
      <c r="D4" s="43"/>
    </row>
    <row r="5" spans="1:4" ht="30" customHeight="1" x14ac:dyDescent="0.2">
      <c r="A5" s="6" t="s">
        <v>43</v>
      </c>
      <c r="B5" s="4" t="s">
        <v>4</v>
      </c>
      <c r="C5" s="4" t="s">
        <v>6</v>
      </c>
      <c r="D5" s="5" t="s">
        <v>7</v>
      </c>
    </row>
    <row r="6" spans="1:4" ht="11.25" customHeight="1" x14ac:dyDescent="0.2">
      <c r="A6" s="54"/>
      <c r="B6" s="94"/>
      <c r="C6" s="94"/>
      <c r="D6" s="94"/>
    </row>
    <row r="7" spans="1:4" ht="11.25" customHeight="1" x14ac:dyDescent="0.2">
      <c r="A7" s="44"/>
      <c r="B7" s="143" t="s">
        <v>53</v>
      </c>
      <c r="C7" s="144"/>
      <c r="D7" s="143"/>
    </row>
    <row r="8" spans="1:4" ht="11.25" customHeight="1" x14ac:dyDescent="0.2">
      <c r="A8" s="44"/>
      <c r="B8" s="95"/>
      <c r="C8" s="96"/>
      <c r="D8" s="89"/>
    </row>
    <row r="9" spans="1:4" s="20" customFormat="1" ht="11.25" customHeight="1" x14ac:dyDescent="0.2">
      <c r="A9" s="36" t="s">
        <v>9</v>
      </c>
      <c r="B9" s="17">
        <v>623</v>
      </c>
      <c r="C9" s="45">
        <v>173</v>
      </c>
      <c r="D9" s="17">
        <v>450</v>
      </c>
    </row>
    <row r="10" spans="1:4" s="20" customFormat="1" ht="11.25" customHeight="1" x14ac:dyDescent="0.2">
      <c r="A10" s="36" t="s">
        <v>10</v>
      </c>
      <c r="B10" s="17">
        <v>1276</v>
      </c>
      <c r="C10" s="45">
        <v>343</v>
      </c>
      <c r="D10" s="17">
        <v>933</v>
      </c>
    </row>
    <row r="11" spans="1:4" s="20" customFormat="1" ht="11.25" customHeight="1" x14ac:dyDescent="0.2">
      <c r="A11" s="36" t="s">
        <v>4</v>
      </c>
      <c r="B11" s="17">
        <v>1899</v>
      </c>
      <c r="C11" s="45">
        <v>516</v>
      </c>
      <c r="D11" s="17">
        <v>1383</v>
      </c>
    </row>
    <row r="12" spans="1:4" ht="11.25" customHeight="1" x14ac:dyDescent="0.2">
      <c r="A12" s="54"/>
      <c r="B12" s="88"/>
      <c r="C12" s="88"/>
      <c r="D12" s="88"/>
    </row>
    <row r="13" spans="1:4" ht="11.25" customHeight="1" x14ac:dyDescent="0.2">
      <c r="A13" s="44"/>
      <c r="B13" s="143" t="s">
        <v>54</v>
      </c>
      <c r="C13" s="144"/>
      <c r="D13" s="143"/>
    </row>
    <row r="14" spans="1:4" ht="11.25" customHeight="1" x14ac:dyDescent="0.2">
      <c r="A14" s="44"/>
      <c r="B14" s="95"/>
      <c r="C14" s="96"/>
      <c r="D14" s="89"/>
    </row>
    <row r="15" spans="1:4" ht="11.25" customHeight="1" x14ac:dyDescent="0.2">
      <c r="A15" s="40" t="s">
        <v>9</v>
      </c>
      <c r="B15" s="26">
        <v>190</v>
      </c>
      <c r="C15" s="28">
        <v>20</v>
      </c>
      <c r="D15" s="28">
        <v>170</v>
      </c>
    </row>
    <row r="16" spans="1:4" ht="11.25" customHeight="1" x14ac:dyDescent="0.2">
      <c r="A16" s="40" t="s">
        <v>10</v>
      </c>
      <c r="B16" s="26">
        <v>409</v>
      </c>
      <c r="C16" s="28">
        <v>34</v>
      </c>
      <c r="D16" s="28">
        <v>375</v>
      </c>
    </row>
    <row r="17" spans="1:4" s="20" customFormat="1" ht="11.25" customHeight="1" x14ac:dyDescent="0.2">
      <c r="A17" s="36" t="s">
        <v>12</v>
      </c>
      <c r="B17" s="45">
        <v>599</v>
      </c>
      <c r="C17" s="45">
        <v>54</v>
      </c>
      <c r="D17" s="45">
        <v>545</v>
      </c>
    </row>
    <row r="18" spans="1:4" ht="11.25" customHeight="1" x14ac:dyDescent="0.2">
      <c r="A18" s="54"/>
      <c r="B18" s="88"/>
      <c r="C18" s="88"/>
      <c r="D18" s="88"/>
    </row>
    <row r="19" spans="1:4" ht="11.25" customHeight="1" x14ac:dyDescent="0.2">
      <c r="A19" s="44"/>
      <c r="B19" s="145" t="s">
        <v>78</v>
      </c>
      <c r="C19" s="146"/>
      <c r="D19" s="145"/>
    </row>
    <row r="20" spans="1:4" ht="11.25" customHeight="1" x14ac:dyDescent="0.2">
      <c r="A20" s="44"/>
      <c r="B20" s="95"/>
      <c r="C20" s="96"/>
      <c r="D20" s="89"/>
    </row>
    <row r="21" spans="1:4" ht="11.25" customHeight="1" x14ac:dyDescent="0.2">
      <c r="A21" s="40" t="s">
        <v>9</v>
      </c>
      <c r="B21" s="26">
        <v>103</v>
      </c>
      <c r="C21" s="28">
        <v>41</v>
      </c>
      <c r="D21" s="28">
        <v>62</v>
      </c>
    </row>
    <row r="22" spans="1:4" ht="11.25" customHeight="1" x14ac:dyDescent="0.2">
      <c r="A22" s="40" t="s">
        <v>10</v>
      </c>
      <c r="B22" s="26">
        <v>208</v>
      </c>
      <c r="C22" s="28">
        <v>69</v>
      </c>
      <c r="D22" s="28">
        <v>139</v>
      </c>
    </row>
    <row r="23" spans="1:4" s="20" customFormat="1" ht="11.25" customHeight="1" x14ac:dyDescent="0.2">
      <c r="A23" s="36" t="s">
        <v>12</v>
      </c>
      <c r="B23" s="45">
        <v>311</v>
      </c>
      <c r="C23" s="45">
        <v>110</v>
      </c>
      <c r="D23" s="45">
        <v>201</v>
      </c>
    </row>
    <row r="24" spans="1:4" ht="11.25" customHeight="1" x14ac:dyDescent="0.2">
      <c r="A24" s="54"/>
      <c r="B24" s="88"/>
      <c r="C24" s="88"/>
      <c r="D24" s="88"/>
    </row>
    <row r="25" spans="1:4" ht="11.25" customHeight="1" x14ac:dyDescent="0.2">
      <c r="A25" s="44"/>
      <c r="B25" s="143" t="s">
        <v>82</v>
      </c>
      <c r="C25" s="144"/>
      <c r="D25" s="143"/>
    </row>
    <row r="26" spans="1:4" ht="11.25" customHeight="1" x14ac:dyDescent="0.2">
      <c r="A26" s="44"/>
      <c r="B26" s="95"/>
      <c r="C26" s="96"/>
      <c r="D26" s="89"/>
    </row>
    <row r="27" spans="1:4" ht="11.25" customHeight="1" x14ac:dyDescent="0.2">
      <c r="A27" s="40" t="s">
        <v>9</v>
      </c>
      <c r="B27" s="26">
        <v>232</v>
      </c>
      <c r="C27" s="28">
        <v>91</v>
      </c>
      <c r="D27" s="28">
        <v>141</v>
      </c>
    </row>
    <row r="28" spans="1:4" ht="11.25" customHeight="1" x14ac:dyDescent="0.2">
      <c r="A28" s="40" t="s">
        <v>10</v>
      </c>
      <c r="B28" s="26">
        <v>472</v>
      </c>
      <c r="C28" s="28">
        <v>188</v>
      </c>
      <c r="D28" s="28">
        <v>284</v>
      </c>
    </row>
    <row r="29" spans="1:4" s="20" customFormat="1" ht="11.25" customHeight="1" x14ac:dyDescent="0.2">
      <c r="A29" s="36" t="s">
        <v>12</v>
      </c>
      <c r="B29" s="45">
        <v>704</v>
      </c>
      <c r="C29" s="45">
        <v>279</v>
      </c>
      <c r="D29" s="45">
        <v>425</v>
      </c>
    </row>
    <row r="30" spans="1:4" ht="11.25" customHeight="1" x14ac:dyDescent="0.2">
      <c r="A30" s="54"/>
      <c r="B30" s="88"/>
      <c r="C30" s="88"/>
      <c r="D30" s="88"/>
    </row>
    <row r="31" spans="1:4" ht="11.25" customHeight="1" x14ac:dyDescent="0.2">
      <c r="A31" s="44"/>
      <c r="B31" s="143" t="s">
        <v>73</v>
      </c>
      <c r="C31" s="144"/>
      <c r="D31" s="143"/>
    </row>
    <row r="32" spans="1:4" ht="11.25" customHeight="1" x14ac:dyDescent="0.2">
      <c r="A32" s="44"/>
      <c r="B32" s="95"/>
      <c r="C32" s="96"/>
      <c r="D32" s="89"/>
    </row>
    <row r="33" spans="1:4" ht="11.25" customHeight="1" x14ac:dyDescent="0.2">
      <c r="A33" s="44" t="s">
        <v>9</v>
      </c>
      <c r="B33" s="46">
        <v>62</v>
      </c>
      <c r="C33" s="28">
        <v>7</v>
      </c>
      <c r="D33" s="28">
        <v>55</v>
      </c>
    </row>
    <row r="34" spans="1:4" ht="11.25" customHeight="1" x14ac:dyDescent="0.2">
      <c r="A34" s="44" t="s">
        <v>10</v>
      </c>
      <c r="B34" s="46">
        <v>76</v>
      </c>
      <c r="C34" s="28">
        <v>16</v>
      </c>
      <c r="D34" s="28">
        <v>60</v>
      </c>
    </row>
    <row r="35" spans="1:4" s="20" customFormat="1" ht="11.25" customHeight="1" x14ac:dyDescent="0.2">
      <c r="A35" s="36" t="s">
        <v>12</v>
      </c>
      <c r="B35" s="45">
        <v>138</v>
      </c>
      <c r="C35" s="45">
        <v>23</v>
      </c>
      <c r="D35" s="45">
        <v>115</v>
      </c>
    </row>
    <row r="36" spans="1:4" ht="11.25" customHeight="1" x14ac:dyDescent="0.2">
      <c r="A36" s="54"/>
      <c r="B36" s="88"/>
      <c r="C36" s="88"/>
      <c r="D36" s="88"/>
    </row>
    <row r="37" spans="1:4" ht="11.25" customHeight="1" x14ac:dyDescent="0.2">
      <c r="A37" s="44"/>
      <c r="B37" s="143" t="s">
        <v>83</v>
      </c>
      <c r="C37" s="144"/>
      <c r="D37" s="143"/>
    </row>
    <row r="38" spans="1:4" ht="11.25" customHeight="1" x14ac:dyDescent="0.2">
      <c r="A38" s="44"/>
      <c r="B38" s="95"/>
      <c r="C38" s="96"/>
      <c r="D38" s="89"/>
    </row>
    <row r="39" spans="1:4" ht="11.25" customHeight="1" x14ac:dyDescent="0.2">
      <c r="A39" s="40" t="s">
        <v>9</v>
      </c>
      <c r="B39" s="26">
        <v>36</v>
      </c>
      <c r="C39" s="28">
        <v>14</v>
      </c>
      <c r="D39" s="28">
        <v>22</v>
      </c>
    </row>
    <row r="40" spans="1:4" ht="11.25" customHeight="1" x14ac:dyDescent="0.2">
      <c r="A40" s="40" t="s">
        <v>10</v>
      </c>
      <c r="B40" s="26">
        <v>111</v>
      </c>
      <c r="C40" s="28">
        <v>36</v>
      </c>
      <c r="D40" s="28">
        <v>75</v>
      </c>
    </row>
    <row r="41" spans="1:4" s="20" customFormat="1" ht="11.25" customHeight="1" x14ac:dyDescent="0.2">
      <c r="A41" s="36" t="s">
        <v>12</v>
      </c>
      <c r="B41" s="45">
        <v>147</v>
      </c>
      <c r="C41" s="45">
        <v>50</v>
      </c>
      <c r="D41" s="45">
        <v>97</v>
      </c>
    </row>
    <row r="42" spans="1:4" ht="12.75" customHeight="1" x14ac:dyDescent="0.2">
      <c r="A42" s="44"/>
    </row>
    <row r="43" spans="1:4" ht="12.75" customHeight="1" x14ac:dyDescent="0.2">
      <c r="A43" s="44"/>
    </row>
    <row r="44" spans="1:4" ht="14.25" customHeight="1" x14ac:dyDescent="0.2">
      <c r="A44" s="44"/>
    </row>
    <row r="45" spans="1:4" ht="14.25" customHeight="1" x14ac:dyDescent="0.2"/>
    <row r="46" spans="1:4" ht="14.25" customHeight="1" x14ac:dyDescent="0.2"/>
    <row r="47" spans="1:4" ht="14.25" customHeight="1" x14ac:dyDescent="0.2"/>
    <row r="48" spans="1:4" ht="14.25" customHeight="1" x14ac:dyDescent="0.2"/>
    <row r="49" spans="1:1" ht="14.25" customHeight="1" x14ac:dyDescent="0.2"/>
    <row r="50" spans="1:1" ht="14.25" customHeight="1" x14ac:dyDescent="0.2"/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</sheetData>
  <mergeCells count="7">
    <mergeCell ref="A3:D3"/>
    <mergeCell ref="B31:D31"/>
    <mergeCell ref="B37:D37"/>
    <mergeCell ref="B7:D7"/>
    <mergeCell ref="B13:D13"/>
    <mergeCell ref="B19:D19"/>
    <mergeCell ref="B25:D25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| B III 2 -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G134"/>
  <sheetViews>
    <sheetView showGridLines="0" zoomScaleNormal="100" zoomScaleSheetLayoutView="100" workbookViewId="0"/>
  </sheetViews>
  <sheetFormatPr baseColWidth="10" defaultColWidth="11.42578125" defaultRowHeight="11.25" customHeight="1" x14ac:dyDescent="0.2"/>
  <cols>
    <col min="1" max="1" width="26.5703125" style="1" customWidth="1"/>
    <col min="2" max="4" width="20.140625" style="1" customWidth="1"/>
    <col min="5" max="7" width="8.7109375" style="1" customWidth="1"/>
    <col min="8" max="16384" width="11.42578125" style="1"/>
  </cols>
  <sheetData>
    <row r="1" spans="1:7" ht="11.25" customHeight="1" x14ac:dyDescent="0.2">
      <c r="A1" s="84" t="s">
        <v>8</v>
      </c>
    </row>
    <row r="3" spans="1:7" ht="11.25" customHeight="1" x14ac:dyDescent="0.2">
      <c r="A3" s="142" t="s">
        <v>97</v>
      </c>
      <c r="B3" s="142"/>
      <c r="C3" s="142"/>
      <c r="D3" s="142"/>
    </row>
    <row r="4" spans="1:7" ht="11.25" customHeight="1" x14ac:dyDescent="0.2">
      <c r="A4" s="67">
        <v>2020</v>
      </c>
      <c r="B4" s="48"/>
      <c r="C4" s="48"/>
      <c r="D4" s="48"/>
    </row>
    <row r="5" spans="1:7" ht="30" customHeight="1" x14ac:dyDescent="0.2">
      <c r="A5" s="6" t="s">
        <v>41</v>
      </c>
      <c r="B5" s="4" t="s">
        <v>4</v>
      </c>
      <c r="C5" s="4" t="s">
        <v>6</v>
      </c>
      <c r="D5" s="5" t="s">
        <v>7</v>
      </c>
    </row>
    <row r="6" spans="1:7" ht="11.25" customHeight="1" x14ac:dyDescent="0.2">
      <c r="A6" s="54"/>
      <c r="B6" s="88"/>
      <c r="C6" s="88"/>
      <c r="D6" s="88"/>
    </row>
    <row r="7" spans="1:7" s="52" customFormat="1" ht="11.25" customHeight="1" x14ac:dyDescent="0.2">
      <c r="A7" s="49"/>
      <c r="B7" s="150" t="s">
        <v>4</v>
      </c>
      <c r="C7" s="151"/>
      <c r="D7" s="151"/>
    </row>
    <row r="8" spans="1:7" s="52" customFormat="1" ht="11.25" customHeight="1" x14ac:dyDescent="0.2">
      <c r="A8" s="49"/>
      <c r="B8" s="50"/>
      <c r="C8" s="51"/>
      <c r="D8" s="51"/>
    </row>
    <row r="9" spans="1:7" s="20" customFormat="1" ht="11.25" customHeight="1" x14ac:dyDescent="0.2">
      <c r="A9" s="16" t="s">
        <v>19</v>
      </c>
      <c r="B9" s="17">
        <v>337</v>
      </c>
      <c r="C9" s="45">
        <v>51</v>
      </c>
      <c r="D9" s="17">
        <v>286</v>
      </c>
      <c r="E9" s="53"/>
      <c r="F9" s="53"/>
      <c r="G9" s="53"/>
    </row>
    <row r="10" spans="1:7" s="20" customFormat="1" ht="11.25" customHeight="1" x14ac:dyDescent="0.2">
      <c r="A10" s="36">
        <v>25</v>
      </c>
      <c r="B10" s="17">
        <v>296</v>
      </c>
      <c r="C10" s="45">
        <v>52</v>
      </c>
      <c r="D10" s="17">
        <v>244</v>
      </c>
      <c r="E10" s="53"/>
      <c r="F10" s="53"/>
      <c r="G10" s="53"/>
    </row>
    <row r="11" spans="1:7" s="20" customFormat="1" ht="11.25" customHeight="1" x14ac:dyDescent="0.2">
      <c r="A11" s="36">
        <v>26</v>
      </c>
      <c r="B11" s="17">
        <v>253</v>
      </c>
      <c r="C11" s="45">
        <v>69</v>
      </c>
      <c r="D11" s="17">
        <v>184</v>
      </c>
      <c r="E11" s="53"/>
      <c r="F11" s="53"/>
      <c r="G11" s="53"/>
    </row>
    <row r="12" spans="1:7" s="20" customFormat="1" ht="11.25" customHeight="1" x14ac:dyDescent="0.2">
      <c r="A12" s="36">
        <v>27</v>
      </c>
      <c r="B12" s="17">
        <v>202</v>
      </c>
      <c r="C12" s="45">
        <v>61</v>
      </c>
      <c r="D12" s="17">
        <v>141</v>
      </c>
      <c r="E12" s="53"/>
      <c r="F12" s="53"/>
      <c r="G12" s="53"/>
    </row>
    <row r="13" spans="1:7" s="20" customFormat="1" ht="11.25" customHeight="1" x14ac:dyDescent="0.2">
      <c r="A13" s="36">
        <v>28</v>
      </c>
      <c r="B13" s="17">
        <v>135</v>
      </c>
      <c r="C13" s="45">
        <v>44</v>
      </c>
      <c r="D13" s="17">
        <v>91</v>
      </c>
      <c r="E13" s="53"/>
      <c r="F13" s="53"/>
      <c r="G13" s="53"/>
    </row>
    <row r="14" spans="1:7" s="20" customFormat="1" ht="11.25" customHeight="1" x14ac:dyDescent="0.2">
      <c r="A14" s="36">
        <v>29</v>
      </c>
      <c r="B14" s="17">
        <v>113</v>
      </c>
      <c r="C14" s="45">
        <v>48</v>
      </c>
      <c r="D14" s="17">
        <v>65</v>
      </c>
      <c r="E14" s="53"/>
      <c r="F14" s="53"/>
      <c r="G14" s="53"/>
    </row>
    <row r="15" spans="1:7" s="20" customFormat="1" ht="11.25" customHeight="1" x14ac:dyDescent="0.2">
      <c r="A15" s="36">
        <v>30</v>
      </c>
      <c r="B15" s="17">
        <v>107</v>
      </c>
      <c r="C15" s="45">
        <v>50</v>
      </c>
      <c r="D15" s="17">
        <v>57</v>
      </c>
      <c r="E15" s="53"/>
      <c r="F15" s="53"/>
      <c r="G15" s="53"/>
    </row>
    <row r="16" spans="1:7" s="20" customFormat="1" ht="11.25" customHeight="1" x14ac:dyDescent="0.2">
      <c r="A16" s="36">
        <v>31</v>
      </c>
      <c r="B16" s="17">
        <v>111</v>
      </c>
      <c r="C16" s="45">
        <v>34</v>
      </c>
      <c r="D16" s="17">
        <v>77</v>
      </c>
      <c r="E16" s="53"/>
      <c r="F16" s="53"/>
      <c r="G16" s="53"/>
    </row>
    <row r="17" spans="1:7" s="20" customFormat="1" ht="11.25" customHeight="1" x14ac:dyDescent="0.2">
      <c r="A17" s="36">
        <v>32</v>
      </c>
      <c r="B17" s="17">
        <v>60</v>
      </c>
      <c r="C17" s="45">
        <v>29</v>
      </c>
      <c r="D17" s="17">
        <v>31</v>
      </c>
      <c r="E17" s="53"/>
      <c r="F17" s="53"/>
      <c r="G17" s="53"/>
    </row>
    <row r="18" spans="1:7" s="20" customFormat="1" ht="11.25" customHeight="1" x14ac:dyDescent="0.2">
      <c r="A18" s="36">
        <v>33</v>
      </c>
      <c r="B18" s="17">
        <v>57</v>
      </c>
      <c r="C18" s="45">
        <v>18</v>
      </c>
      <c r="D18" s="17">
        <v>39</v>
      </c>
      <c r="E18" s="53"/>
      <c r="F18" s="53"/>
      <c r="G18" s="53"/>
    </row>
    <row r="19" spans="1:7" s="20" customFormat="1" ht="11.25" customHeight="1" x14ac:dyDescent="0.2">
      <c r="A19" s="36">
        <v>34</v>
      </c>
      <c r="B19" s="17">
        <v>33</v>
      </c>
      <c r="C19" s="45">
        <v>9</v>
      </c>
      <c r="D19" s="17">
        <v>24</v>
      </c>
      <c r="E19" s="53"/>
      <c r="F19" s="53"/>
      <c r="G19" s="53"/>
    </row>
    <row r="20" spans="1:7" s="20" customFormat="1" ht="11.25" customHeight="1" x14ac:dyDescent="0.2">
      <c r="A20" s="36">
        <v>35</v>
      </c>
      <c r="B20" s="17">
        <v>35</v>
      </c>
      <c r="C20" s="45">
        <v>8</v>
      </c>
      <c r="D20" s="17">
        <v>27</v>
      </c>
      <c r="E20" s="53"/>
      <c r="F20" s="53"/>
      <c r="G20" s="53"/>
    </row>
    <row r="21" spans="1:7" s="20" customFormat="1" ht="11.25" customHeight="1" x14ac:dyDescent="0.2">
      <c r="A21" s="36">
        <v>36</v>
      </c>
      <c r="B21" s="17">
        <v>37</v>
      </c>
      <c r="C21" s="45">
        <v>7</v>
      </c>
      <c r="D21" s="17">
        <v>30</v>
      </c>
      <c r="E21" s="53"/>
      <c r="F21" s="53"/>
      <c r="G21" s="53"/>
    </row>
    <row r="22" spans="1:7" s="20" customFormat="1" ht="11.25" customHeight="1" x14ac:dyDescent="0.2">
      <c r="A22" s="36">
        <v>37</v>
      </c>
      <c r="B22" s="17">
        <v>26</v>
      </c>
      <c r="C22" s="45">
        <v>6</v>
      </c>
      <c r="D22" s="17">
        <v>20</v>
      </c>
      <c r="E22" s="53"/>
      <c r="F22" s="53"/>
      <c r="G22" s="53"/>
    </row>
    <row r="23" spans="1:7" s="20" customFormat="1" ht="11.25" customHeight="1" x14ac:dyDescent="0.2">
      <c r="A23" s="36">
        <v>38</v>
      </c>
      <c r="B23" s="17">
        <v>23</v>
      </c>
      <c r="C23" s="45">
        <v>7</v>
      </c>
      <c r="D23" s="17">
        <v>16</v>
      </c>
      <c r="E23" s="53"/>
      <c r="F23" s="53"/>
      <c r="G23" s="53"/>
    </row>
    <row r="24" spans="1:7" s="20" customFormat="1" ht="11.25" customHeight="1" x14ac:dyDescent="0.2">
      <c r="A24" s="36">
        <v>39</v>
      </c>
      <c r="B24" s="17">
        <v>17</v>
      </c>
      <c r="C24" s="45">
        <v>6</v>
      </c>
      <c r="D24" s="17">
        <v>11</v>
      </c>
      <c r="E24" s="53"/>
      <c r="F24" s="53"/>
      <c r="G24" s="53"/>
    </row>
    <row r="25" spans="1:7" s="20" customFormat="1" ht="11.25" customHeight="1" x14ac:dyDescent="0.2">
      <c r="A25" s="36" t="s">
        <v>63</v>
      </c>
      <c r="B25" s="17">
        <v>57</v>
      </c>
      <c r="C25" s="45">
        <v>17</v>
      </c>
      <c r="D25" s="17">
        <v>40</v>
      </c>
      <c r="E25" s="53"/>
      <c r="F25" s="53"/>
      <c r="G25" s="53"/>
    </row>
    <row r="26" spans="1:7" s="20" customFormat="1" ht="11.25" customHeight="1" x14ac:dyDescent="0.2">
      <c r="A26" s="36" t="s">
        <v>4</v>
      </c>
      <c r="B26" s="17">
        <v>1899</v>
      </c>
      <c r="C26" s="45">
        <v>516</v>
      </c>
      <c r="D26" s="17">
        <v>1383</v>
      </c>
      <c r="E26" s="53"/>
      <c r="F26" s="53"/>
      <c r="G26" s="53"/>
    </row>
    <row r="27" spans="1:7" s="20" customFormat="1" ht="11.25" customHeight="1" x14ac:dyDescent="0.2">
      <c r="A27" s="37"/>
      <c r="B27" s="17"/>
      <c r="C27" s="45"/>
      <c r="D27" s="17"/>
      <c r="E27" s="53"/>
      <c r="F27" s="53"/>
      <c r="G27" s="53"/>
    </row>
    <row r="28" spans="1:7" ht="11.25" customHeight="1" x14ac:dyDescent="0.2">
      <c r="A28" s="54"/>
      <c r="B28" s="149" t="s">
        <v>5</v>
      </c>
      <c r="C28" s="137"/>
      <c r="D28" s="149"/>
    </row>
    <row r="29" spans="1:7" ht="11.25" customHeight="1" x14ac:dyDescent="0.2">
      <c r="A29" s="54"/>
      <c r="B29" s="101"/>
      <c r="C29" s="100"/>
      <c r="D29" s="101"/>
    </row>
    <row r="30" spans="1:7" ht="11.25" customHeight="1" x14ac:dyDescent="0.2">
      <c r="A30" s="24" t="s">
        <v>19</v>
      </c>
      <c r="B30" s="25">
        <v>197</v>
      </c>
      <c r="C30" s="26">
        <v>13</v>
      </c>
      <c r="D30" s="25">
        <v>184</v>
      </c>
      <c r="E30" s="21"/>
      <c r="F30" s="21"/>
      <c r="G30" s="21"/>
    </row>
    <row r="31" spans="1:7" ht="11.25" customHeight="1" x14ac:dyDescent="0.2">
      <c r="A31" s="40">
        <v>25</v>
      </c>
      <c r="B31" s="25">
        <v>120</v>
      </c>
      <c r="C31" s="26">
        <v>6</v>
      </c>
      <c r="D31" s="25">
        <v>114</v>
      </c>
      <c r="E31" s="21"/>
      <c r="F31" s="21"/>
      <c r="G31" s="21"/>
    </row>
    <row r="32" spans="1:7" ht="11.25" customHeight="1" x14ac:dyDescent="0.2">
      <c r="A32" s="40">
        <v>26</v>
      </c>
      <c r="B32" s="25">
        <v>53</v>
      </c>
      <c r="C32" s="26">
        <v>4</v>
      </c>
      <c r="D32" s="25">
        <v>49</v>
      </c>
      <c r="E32" s="21"/>
      <c r="F32" s="21"/>
      <c r="G32" s="21"/>
    </row>
    <row r="33" spans="1:7" ht="11.25" customHeight="1" x14ac:dyDescent="0.2">
      <c r="A33" s="40">
        <v>27</v>
      </c>
      <c r="B33" s="25">
        <v>42</v>
      </c>
      <c r="C33" s="26">
        <v>2</v>
      </c>
      <c r="D33" s="25">
        <v>40</v>
      </c>
      <c r="E33" s="21"/>
      <c r="F33" s="21"/>
      <c r="G33" s="21"/>
    </row>
    <row r="34" spans="1:7" ht="11.25" customHeight="1" x14ac:dyDescent="0.2">
      <c r="A34" s="40">
        <v>28</v>
      </c>
      <c r="B34" s="25">
        <v>27</v>
      </c>
      <c r="C34" s="26">
        <v>4</v>
      </c>
      <c r="D34" s="25">
        <v>23</v>
      </c>
      <c r="E34" s="21"/>
      <c r="F34" s="21"/>
      <c r="G34" s="21"/>
    </row>
    <row r="35" spans="1:7" ht="11.25" customHeight="1" x14ac:dyDescent="0.2">
      <c r="A35" s="40">
        <v>29</v>
      </c>
      <c r="B35" s="25">
        <v>16</v>
      </c>
      <c r="C35" s="26">
        <v>4</v>
      </c>
      <c r="D35" s="25">
        <v>12</v>
      </c>
      <c r="E35" s="21"/>
      <c r="F35" s="21"/>
      <c r="G35" s="21"/>
    </row>
    <row r="36" spans="1:7" ht="11.25" customHeight="1" x14ac:dyDescent="0.2">
      <c r="A36" s="40">
        <v>30</v>
      </c>
      <c r="B36" s="25">
        <v>16</v>
      </c>
      <c r="C36" s="26">
        <v>6</v>
      </c>
      <c r="D36" s="25">
        <v>10</v>
      </c>
      <c r="E36" s="21"/>
      <c r="F36" s="21"/>
      <c r="G36" s="21"/>
    </row>
    <row r="37" spans="1:7" ht="11.25" customHeight="1" x14ac:dyDescent="0.2">
      <c r="A37" s="40">
        <v>31</v>
      </c>
      <c r="B37" s="25">
        <v>31</v>
      </c>
      <c r="C37" s="26">
        <v>3</v>
      </c>
      <c r="D37" s="25">
        <v>28</v>
      </c>
      <c r="E37" s="21"/>
      <c r="F37" s="21"/>
      <c r="G37" s="21"/>
    </row>
    <row r="38" spans="1:7" ht="11.25" customHeight="1" x14ac:dyDescent="0.2">
      <c r="A38" s="40">
        <v>32</v>
      </c>
      <c r="B38" s="25">
        <v>15</v>
      </c>
      <c r="C38" s="26">
        <v>5</v>
      </c>
      <c r="D38" s="25">
        <v>10</v>
      </c>
      <c r="E38" s="21"/>
      <c r="F38" s="21"/>
      <c r="G38" s="21"/>
    </row>
    <row r="39" spans="1:7" ht="11.25" customHeight="1" x14ac:dyDescent="0.2">
      <c r="A39" s="40">
        <v>33</v>
      </c>
      <c r="B39" s="25">
        <v>12</v>
      </c>
      <c r="C39" s="26">
        <v>2</v>
      </c>
      <c r="D39" s="25">
        <v>10</v>
      </c>
      <c r="E39" s="21"/>
      <c r="F39" s="21"/>
      <c r="G39" s="21"/>
    </row>
    <row r="40" spans="1:7" ht="11.25" customHeight="1" x14ac:dyDescent="0.2">
      <c r="A40" s="40">
        <v>34</v>
      </c>
      <c r="B40" s="25">
        <v>9</v>
      </c>
      <c r="C40" s="26">
        <v>1</v>
      </c>
      <c r="D40" s="25">
        <v>8</v>
      </c>
      <c r="E40" s="21"/>
      <c r="F40" s="21"/>
      <c r="G40" s="21"/>
    </row>
    <row r="41" spans="1:7" ht="11.25" customHeight="1" x14ac:dyDescent="0.2">
      <c r="A41" s="40">
        <v>35</v>
      </c>
      <c r="B41" s="25">
        <v>13</v>
      </c>
      <c r="C41" s="26">
        <v>0</v>
      </c>
      <c r="D41" s="25">
        <v>13</v>
      </c>
      <c r="E41" s="21"/>
      <c r="F41" s="21"/>
      <c r="G41" s="21"/>
    </row>
    <row r="42" spans="1:7" ht="11.25" customHeight="1" x14ac:dyDescent="0.2">
      <c r="A42" s="40">
        <v>36</v>
      </c>
      <c r="B42" s="25">
        <v>12</v>
      </c>
      <c r="C42" s="26">
        <v>0</v>
      </c>
      <c r="D42" s="25">
        <v>12</v>
      </c>
      <c r="E42" s="21"/>
      <c r="F42" s="21"/>
      <c r="G42" s="21"/>
    </row>
    <row r="43" spans="1:7" ht="11.25" customHeight="1" x14ac:dyDescent="0.2">
      <c r="A43" s="40">
        <v>37</v>
      </c>
      <c r="B43" s="25">
        <v>7</v>
      </c>
      <c r="C43" s="26">
        <v>0</v>
      </c>
      <c r="D43" s="25">
        <v>7</v>
      </c>
      <c r="E43" s="21"/>
      <c r="F43" s="21"/>
      <c r="G43" s="21"/>
    </row>
    <row r="44" spans="1:7" ht="11.25" customHeight="1" x14ac:dyDescent="0.2">
      <c r="A44" s="40">
        <v>38</v>
      </c>
      <c r="B44" s="25">
        <v>7</v>
      </c>
      <c r="C44" s="26">
        <v>0</v>
      </c>
      <c r="D44" s="25">
        <v>7</v>
      </c>
      <c r="E44" s="21"/>
      <c r="F44" s="21"/>
      <c r="G44" s="21"/>
    </row>
    <row r="45" spans="1:7" ht="11.25" customHeight="1" x14ac:dyDescent="0.2">
      <c r="A45" s="40">
        <v>39</v>
      </c>
      <c r="B45" s="25">
        <v>7</v>
      </c>
      <c r="C45" s="26">
        <v>2</v>
      </c>
      <c r="D45" s="25">
        <v>5</v>
      </c>
      <c r="E45" s="21"/>
      <c r="F45" s="21"/>
      <c r="G45" s="21"/>
    </row>
    <row r="46" spans="1:7" ht="11.25" customHeight="1" x14ac:dyDescent="0.2">
      <c r="A46" s="40" t="s">
        <v>63</v>
      </c>
      <c r="B46" s="25">
        <v>15</v>
      </c>
      <c r="C46" s="26">
        <v>2</v>
      </c>
      <c r="D46" s="25">
        <v>13</v>
      </c>
      <c r="E46" s="21"/>
      <c r="F46" s="21"/>
      <c r="G46" s="21"/>
    </row>
    <row r="47" spans="1:7" s="20" customFormat="1" ht="11.25" customHeight="1" x14ac:dyDescent="0.2">
      <c r="A47" s="36" t="s">
        <v>12</v>
      </c>
      <c r="B47" s="17">
        <v>599</v>
      </c>
      <c r="C47" s="45">
        <v>54</v>
      </c>
      <c r="D47" s="17">
        <v>545</v>
      </c>
    </row>
    <row r="48" spans="1:7" ht="11.25" customHeight="1" x14ac:dyDescent="0.2">
      <c r="A48" s="152"/>
      <c r="B48" s="152"/>
      <c r="C48" s="152"/>
      <c r="D48" s="152"/>
    </row>
    <row r="49" spans="1:7" s="20" customFormat="1" ht="11.25" customHeight="1" x14ac:dyDescent="0.2">
      <c r="A49" s="37"/>
      <c r="B49" s="147" t="s">
        <v>79</v>
      </c>
      <c r="C49" s="148"/>
      <c r="D49" s="148"/>
    </row>
    <row r="50" spans="1:7" s="20" customFormat="1" ht="11.25" customHeight="1" x14ac:dyDescent="0.2">
      <c r="A50" s="37"/>
      <c r="B50" s="56"/>
      <c r="C50" s="41"/>
      <c r="D50" s="41"/>
    </row>
    <row r="51" spans="1:7" ht="11.25" customHeight="1" x14ac:dyDescent="0.2">
      <c r="A51" s="24" t="s">
        <v>19</v>
      </c>
      <c r="B51" s="25">
        <v>47</v>
      </c>
      <c r="C51" s="26">
        <v>12</v>
      </c>
      <c r="D51" s="25">
        <v>35</v>
      </c>
      <c r="E51" s="21"/>
      <c r="F51" s="21"/>
      <c r="G51" s="21"/>
    </row>
    <row r="52" spans="1:7" ht="11.25" customHeight="1" x14ac:dyDescent="0.2">
      <c r="A52" s="40">
        <v>25</v>
      </c>
      <c r="B52" s="25">
        <v>52</v>
      </c>
      <c r="C52" s="26">
        <v>14</v>
      </c>
      <c r="D52" s="25">
        <v>38</v>
      </c>
      <c r="E52" s="21"/>
      <c r="F52" s="21"/>
      <c r="G52" s="21"/>
    </row>
    <row r="53" spans="1:7" ht="11.25" customHeight="1" x14ac:dyDescent="0.2">
      <c r="A53" s="40">
        <v>26</v>
      </c>
      <c r="B53" s="25">
        <v>56</v>
      </c>
      <c r="C53" s="26">
        <v>20</v>
      </c>
      <c r="D53" s="25">
        <v>36</v>
      </c>
      <c r="E53" s="21"/>
      <c r="F53" s="21"/>
      <c r="G53" s="21"/>
    </row>
    <row r="54" spans="1:7" ht="11.25" customHeight="1" x14ac:dyDescent="0.2">
      <c r="A54" s="40">
        <v>27</v>
      </c>
      <c r="B54" s="25">
        <v>37</v>
      </c>
      <c r="C54" s="26">
        <v>17</v>
      </c>
      <c r="D54" s="25">
        <v>20</v>
      </c>
      <c r="E54" s="21"/>
      <c r="F54" s="21"/>
      <c r="G54" s="21"/>
    </row>
    <row r="55" spans="1:7" ht="11.25" customHeight="1" x14ac:dyDescent="0.2">
      <c r="A55" s="40">
        <v>28</v>
      </c>
      <c r="B55" s="25">
        <v>21</v>
      </c>
      <c r="C55" s="26">
        <v>7</v>
      </c>
      <c r="D55" s="25">
        <v>14</v>
      </c>
      <c r="E55" s="21"/>
      <c r="F55" s="21"/>
      <c r="G55" s="21"/>
    </row>
    <row r="56" spans="1:7" ht="11.25" customHeight="1" x14ac:dyDescent="0.2">
      <c r="A56" s="40">
        <v>29</v>
      </c>
      <c r="B56" s="25">
        <v>20</v>
      </c>
      <c r="C56" s="26">
        <v>9</v>
      </c>
      <c r="D56" s="25">
        <v>11</v>
      </c>
      <c r="E56" s="21"/>
      <c r="F56" s="21"/>
      <c r="G56" s="21"/>
    </row>
    <row r="57" spans="1:7" ht="11.25" customHeight="1" x14ac:dyDescent="0.2">
      <c r="A57" s="40">
        <v>30</v>
      </c>
      <c r="B57" s="25">
        <v>25</v>
      </c>
      <c r="C57" s="26">
        <v>14</v>
      </c>
      <c r="D57" s="25">
        <v>11</v>
      </c>
      <c r="E57" s="21"/>
      <c r="F57" s="21"/>
      <c r="G57" s="21"/>
    </row>
    <row r="58" spans="1:7" ht="11.25" customHeight="1" x14ac:dyDescent="0.2">
      <c r="A58" s="40">
        <v>31</v>
      </c>
      <c r="B58" s="25">
        <v>8</v>
      </c>
      <c r="C58" s="26">
        <v>4</v>
      </c>
      <c r="D58" s="25">
        <v>4</v>
      </c>
      <c r="E58" s="21"/>
      <c r="F58" s="21"/>
      <c r="G58" s="21"/>
    </row>
    <row r="59" spans="1:7" ht="11.25" customHeight="1" x14ac:dyDescent="0.2">
      <c r="A59" s="40">
        <v>32</v>
      </c>
      <c r="B59" s="25">
        <v>6</v>
      </c>
      <c r="C59" s="26">
        <v>2</v>
      </c>
      <c r="D59" s="25">
        <v>4</v>
      </c>
      <c r="E59" s="21"/>
      <c r="F59" s="21"/>
      <c r="G59" s="21"/>
    </row>
    <row r="60" spans="1:7" ht="11.25" customHeight="1" x14ac:dyDescent="0.2">
      <c r="A60" s="40">
        <v>33</v>
      </c>
      <c r="B60" s="25">
        <v>7</v>
      </c>
      <c r="C60" s="26">
        <v>3</v>
      </c>
      <c r="D60" s="25">
        <v>4</v>
      </c>
      <c r="E60" s="21"/>
      <c r="F60" s="21"/>
      <c r="G60" s="21"/>
    </row>
    <row r="61" spans="1:7" ht="11.25" customHeight="1" x14ac:dyDescent="0.2">
      <c r="A61" s="40">
        <v>34</v>
      </c>
      <c r="B61" s="25">
        <v>4</v>
      </c>
      <c r="C61" s="26">
        <v>0</v>
      </c>
      <c r="D61" s="25">
        <v>4</v>
      </c>
      <c r="E61" s="21"/>
      <c r="F61" s="21"/>
      <c r="G61" s="21"/>
    </row>
    <row r="62" spans="1:7" ht="11.25" customHeight="1" x14ac:dyDescent="0.2">
      <c r="A62" s="40">
        <v>35</v>
      </c>
      <c r="B62" s="25">
        <v>4</v>
      </c>
      <c r="C62" s="26">
        <v>2</v>
      </c>
      <c r="D62" s="25">
        <v>2</v>
      </c>
      <c r="E62" s="21"/>
      <c r="F62" s="21"/>
      <c r="G62" s="21"/>
    </row>
    <row r="63" spans="1:7" ht="11.25" customHeight="1" x14ac:dyDescent="0.2">
      <c r="A63" s="40">
        <v>36</v>
      </c>
      <c r="B63" s="25">
        <v>3</v>
      </c>
      <c r="C63" s="26">
        <v>1</v>
      </c>
      <c r="D63" s="25">
        <v>2</v>
      </c>
      <c r="E63" s="21"/>
      <c r="F63" s="21"/>
      <c r="G63" s="21"/>
    </row>
    <row r="64" spans="1:7" ht="11.25" customHeight="1" x14ac:dyDescent="0.2">
      <c r="A64" s="40">
        <v>37</v>
      </c>
      <c r="B64" s="25">
        <v>6</v>
      </c>
      <c r="C64" s="26">
        <v>0</v>
      </c>
      <c r="D64" s="25">
        <v>6</v>
      </c>
      <c r="E64" s="21"/>
      <c r="F64" s="21"/>
      <c r="G64" s="21"/>
    </row>
    <row r="65" spans="1:7" ht="11.25" customHeight="1" x14ac:dyDescent="0.2">
      <c r="A65" s="40">
        <v>38</v>
      </c>
      <c r="B65" s="25">
        <v>5</v>
      </c>
      <c r="C65" s="26">
        <v>2</v>
      </c>
      <c r="D65" s="25">
        <v>3</v>
      </c>
      <c r="E65" s="21"/>
      <c r="F65" s="21"/>
      <c r="G65" s="21"/>
    </row>
    <row r="66" spans="1:7" ht="11.25" customHeight="1" x14ac:dyDescent="0.2">
      <c r="A66" s="40">
        <v>39</v>
      </c>
      <c r="B66" s="25">
        <v>1</v>
      </c>
      <c r="C66" s="26">
        <v>0</v>
      </c>
      <c r="D66" s="25">
        <v>1</v>
      </c>
      <c r="E66" s="21"/>
      <c r="F66" s="21"/>
      <c r="G66" s="21"/>
    </row>
    <row r="67" spans="1:7" ht="11.25" customHeight="1" x14ac:dyDescent="0.2">
      <c r="A67" s="40" t="s">
        <v>63</v>
      </c>
      <c r="B67" s="25">
        <v>9</v>
      </c>
      <c r="C67" s="26">
        <v>3</v>
      </c>
      <c r="D67" s="25">
        <v>6</v>
      </c>
      <c r="E67" s="21"/>
      <c r="F67" s="21"/>
      <c r="G67" s="21"/>
    </row>
    <row r="68" spans="1:7" ht="11.25" customHeight="1" x14ac:dyDescent="0.2">
      <c r="A68" s="36" t="s">
        <v>12</v>
      </c>
      <c r="B68" s="17">
        <v>311</v>
      </c>
      <c r="C68" s="45">
        <v>110</v>
      </c>
      <c r="D68" s="17">
        <v>201</v>
      </c>
    </row>
    <row r="69" spans="1:7" ht="11.25" customHeight="1" x14ac:dyDescent="0.2">
      <c r="A69" s="37"/>
      <c r="B69" s="17"/>
      <c r="C69" s="45"/>
      <c r="D69" s="17"/>
    </row>
    <row r="70" spans="1:7" ht="11.25" customHeight="1" x14ac:dyDescent="0.2">
      <c r="B70" s="149" t="s">
        <v>80</v>
      </c>
      <c r="C70" s="137"/>
      <c r="D70" s="149"/>
    </row>
    <row r="71" spans="1:7" ht="11.25" customHeight="1" x14ac:dyDescent="0.2">
      <c r="B71" s="101"/>
      <c r="C71" s="100"/>
      <c r="D71" s="101"/>
    </row>
    <row r="72" spans="1:7" ht="11.25" customHeight="1" x14ac:dyDescent="0.2">
      <c r="A72" s="24" t="s">
        <v>19</v>
      </c>
      <c r="B72" s="25">
        <v>71</v>
      </c>
      <c r="C72" s="26">
        <v>26</v>
      </c>
      <c r="D72" s="25">
        <v>45</v>
      </c>
      <c r="E72" s="21"/>
      <c r="F72" s="21"/>
      <c r="G72" s="21"/>
    </row>
    <row r="73" spans="1:7" ht="11.25" customHeight="1" x14ac:dyDescent="0.2">
      <c r="A73" s="40">
        <v>25</v>
      </c>
      <c r="B73" s="25">
        <v>101</v>
      </c>
      <c r="C73" s="26">
        <v>28</v>
      </c>
      <c r="D73" s="25">
        <v>73</v>
      </c>
      <c r="E73" s="21"/>
      <c r="F73" s="21"/>
      <c r="G73" s="21"/>
    </row>
    <row r="74" spans="1:7" ht="11.25" customHeight="1" x14ac:dyDescent="0.2">
      <c r="A74" s="40">
        <v>26</v>
      </c>
      <c r="B74" s="25">
        <v>106</v>
      </c>
      <c r="C74" s="26">
        <v>39</v>
      </c>
      <c r="D74" s="25">
        <v>67</v>
      </c>
      <c r="E74" s="21"/>
      <c r="F74" s="21"/>
      <c r="G74" s="21"/>
    </row>
    <row r="75" spans="1:7" ht="11.25" customHeight="1" x14ac:dyDescent="0.2">
      <c r="A75" s="40">
        <v>27</v>
      </c>
      <c r="B75" s="25">
        <v>89</v>
      </c>
      <c r="C75" s="26">
        <v>35</v>
      </c>
      <c r="D75" s="25">
        <v>54</v>
      </c>
      <c r="E75" s="21"/>
      <c r="F75" s="21"/>
      <c r="G75" s="21"/>
    </row>
    <row r="76" spans="1:7" ht="11.25" customHeight="1" x14ac:dyDescent="0.2">
      <c r="A76" s="40">
        <v>28</v>
      </c>
      <c r="B76" s="25">
        <v>68</v>
      </c>
      <c r="C76" s="26">
        <v>29</v>
      </c>
      <c r="D76" s="25">
        <v>39</v>
      </c>
      <c r="E76" s="21"/>
      <c r="F76" s="21"/>
      <c r="G76" s="21"/>
    </row>
    <row r="77" spans="1:7" ht="11.25" customHeight="1" x14ac:dyDescent="0.2">
      <c r="A77" s="40">
        <v>29</v>
      </c>
      <c r="B77" s="25">
        <v>57</v>
      </c>
      <c r="C77" s="26">
        <v>27</v>
      </c>
      <c r="D77" s="25">
        <v>30</v>
      </c>
      <c r="E77" s="21"/>
      <c r="F77" s="21"/>
      <c r="G77" s="21"/>
    </row>
    <row r="78" spans="1:7" ht="11.25" customHeight="1" x14ac:dyDescent="0.2">
      <c r="A78" s="40">
        <v>30</v>
      </c>
      <c r="B78" s="25">
        <v>51</v>
      </c>
      <c r="C78" s="26">
        <v>24</v>
      </c>
      <c r="D78" s="25">
        <v>27</v>
      </c>
      <c r="E78" s="21"/>
      <c r="F78" s="21"/>
      <c r="G78" s="21"/>
    </row>
    <row r="79" spans="1:7" ht="11.25" customHeight="1" x14ac:dyDescent="0.2">
      <c r="A79" s="40">
        <v>31</v>
      </c>
      <c r="B79" s="25">
        <v>51</v>
      </c>
      <c r="C79" s="26">
        <v>21</v>
      </c>
      <c r="D79" s="25">
        <v>30</v>
      </c>
      <c r="E79" s="21"/>
      <c r="F79" s="21"/>
      <c r="G79" s="21"/>
    </row>
    <row r="80" spans="1:7" ht="11.25" customHeight="1" x14ac:dyDescent="0.2">
      <c r="A80" s="40">
        <v>32</v>
      </c>
      <c r="B80" s="25">
        <v>23</v>
      </c>
      <c r="C80" s="26">
        <v>14</v>
      </c>
      <c r="D80" s="25">
        <v>9</v>
      </c>
      <c r="E80" s="21"/>
      <c r="F80" s="21"/>
      <c r="G80" s="21"/>
    </row>
    <row r="81" spans="1:7" ht="11.25" customHeight="1" x14ac:dyDescent="0.2">
      <c r="A81" s="40">
        <v>33</v>
      </c>
      <c r="B81" s="25">
        <v>19</v>
      </c>
      <c r="C81" s="26">
        <v>7</v>
      </c>
      <c r="D81" s="25">
        <v>12</v>
      </c>
      <c r="E81" s="21"/>
      <c r="F81" s="21"/>
      <c r="G81" s="21"/>
    </row>
    <row r="82" spans="1:7" ht="11.25" customHeight="1" x14ac:dyDescent="0.2">
      <c r="A82" s="40">
        <v>34</v>
      </c>
      <c r="B82" s="25">
        <v>11</v>
      </c>
      <c r="C82" s="26">
        <v>5</v>
      </c>
      <c r="D82" s="25">
        <v>6</v>
      </c>
      <c r="E82" s="21"/>
      <c r="F82" s="21"/>
      <c r="G82" s="21"/>
    </row>
    <row r="83" spans="1:7" ht="11.25" customHeight="1" x14ac:dyDescent="0.2">
      <c r="A83" s="40">
        <v>35</v>
      </c>
      <c r="B83" s="25">
        <v>8</v>
      </c>
      <c r="C83" s="26">
        <v>5</v>
      </c>
      <c r="D83" s="25">
        <v>3</v>
      </c>
      <c r="E83" s="21"/>
      <c r="F83" s="21"/>
      <c r="G83" s="21"/>
    </row>
    <row r="84" spans="1:7" ht="11.25" customHeight="1" x14ac:dyDescent="0.2">
      <c r="A84" s="40">
        <v>36</v>
      </c>
      <c r="B84" s="25">
        <v>13</v>
      </c>
      <c r="C84" s="26">
        <v>3</v>
      </c>
      <c r="D84" s="25">
        <v>10</v>
      </c>
      <c r="E84" s="21"/>
      <c r="F84" s="21"/>
      <c r="G84" s="21"/>
    </row>
    <row r="85" spans="1:7" ht="11.25" customHeight="1" x14ac:dyDescent="0.2">
      <c r="A85" s="40">
        <v>37</v>
      </c>
      <c r="B85" s="25">
        <v>8</v>
      </c>
      <c r="C85" s="26">
        <v>3</v>
      </c>
      <c r="D85" s="25">
        <v>5</v>
      </c>
      <c r="E85" s="21"/>
      <c r="F85" s="21"/>
      <c r="G85" s="21"/>
    </row>
    <row r="86" spans="1:7" ht="11.25" customHeight="1" x14ac:dyDescent="0.2">
      <c r="A86" s="40">
        <v>38</v>
      </c>
      <c r="B86" s="25">
        <v>6</v>
      </c>
      <c r="C86" s="26">
        <v>1</v>
      </c>
      <c r="D86" s="25">
        <v>5</v>
      </c>
      <c r="E86" s="21"/>
      <c r="F86" s="21"/>
      <c r="G86" s="21"/>
    </row>
    <row r="87" spans="1:7" ht="11.25" customHeight="1" x14ac:dyDescent="0.2">
      <c r="A87" s="40">
        <v>39</v>
      </c>
      <c r="B87" s="25">
        <v>7</v>
      </c>
      <c r="C87" s="26">
        <v>4</v>
      </c>
      <c r="D87" s="25">
        <v>3</v>
      </c>
      <c r="E87" s="21"/>
      <c r="F87" s="21"/>
      <c r="G87" s="21"/>
    </row>
    <row r="88" spans="1:7" ht="11.25" customHeight="1" x14ac:dyDescent="0.2">
      <c r="A88" s="40" t="s">
        <v>63</v>
      </c>
      <c r="B88" s="25">
        <v>15</v>
      </c>
      <c r="C88" s="26">
        <v>8</v>
      </c>
      <c r="D88" s="25">
        <v>7</v>
      </c>
      <c r="E88" s="21"/>
      <c r="F88" s="21"/>
      <c r="G88" s="21"/>
    </row>
    <row r="89" spans="1:7" ht="11.25" customHeight="1" x14ac:dyDescent="0.2">
      <c r="A89" s="36" t="s">
        <v>12</v>
      </c>
      <c r="B89" s="17">
        <v>704</v>
      </c>
      <c r="C89" s="45">
        <v>279</v>
      </c>
      <c r="D89" s="17">
        <v>425</v>
      </c>
    </row>
    <row r="90" spans="1:7" ht="11.25" customHeight="1" x14ac:dyDescent="0.2">
      <c r="A90" s="54"/>
      <c r="B90" s="88"/>
      <c r="C90" s="88"/>
      <c r="D90" s="88"/>
    </row>
    <row r="91" spans="1:7" s="57" customFormat="1" ht="11.25" customHeight="1" x14ac:dyDescent="0.2">
      <c r="A91" s="49"/>
      <c r="B91" s="147" t="s">
        <v>72</v>
      </c>
      <c r="C91" s="148"/>
      <c r="D91" s="147"/>
    </row>
    <row r="92" spans="1:7" s="57" customFormat="1" ht="11.25" customHeight="1" x14ac:dyDescent="0.2">
      <c r="A92" s="49"/>
      <c r="B92" s="56"/>
      <c r="C92" s="41"/>
      <c r="D92" s="56"/>
    </row>
    <row r="93" spans="1:7" ht="11.25" customHeight="1" x14ac:dyDescent="0.2">
      <c r="A93" s="24" t="s">
        <v>19</v>
      </c>
      <c r="B93" s="26">
        <v>20</v>
      </c>
      <c r="C93" s="26">
        <v>0</v>
      </c>
      <c r="D93" s="26">
        <v>20</v>
      </c>
      <c r="E93" s="21"/>
      <c r="F93" s="21"/>
      <c r="G93" s="21"/>
    </row>
    <row r="94" spans="1:7" ht="11.25" customHeight="1" x14ac:dyDescent="0.2">
      <c r="A94" s="40">
        <v>25</v>
      </c>
      <c r="B94" s="26">
        <v>20</v>
      </c>
      <c r="C94" s="26">
        <v>3</v>
      </c>
      <c r="D94" s="26">
        <v>17</v>
      </c>
      <c r="E94" s="21"/>
      <c r="F94" s="21"/>
      <c r="G94" s="21"/>
    </row>
    <row r="95" spans="1:7" ht="11.25" customHeight="1" x14ac:dyDescent="0.2">
      <c r="A95" s="40">
        <v>26</v>
      </c>
      <c r="B95" s="26">
        <v>24</v>
      </c>
      <c r="C95" s="26">
        <v>3</v>
      </c>
      <c r="D95" s="26">
        <v>21</v>
      </c>
      <c r="E95" s="21"/>
      <c r="F95" s="21"/>
      <c r="G95" s="21"/>
    </row>
    <row r="96" spans="1:7" ht="11.25" customHeight="1" x14ac:dyDescent="0.2">
      <c r="A96" s="40">
        <v>27</v>
      </c>
      <c r="B96" s="26">
        <v>20</v>
      </c>
      <c r="C96" s="26">
        <v>5</v>
      </c>
      <c r="D96" s="26">
        <v>15</v>
      </c>
      <c r="E96" s="21"/>
      <c r="F96" s="21"/>
      <c r="G96" s="21"/>
    </row>
    <row r="97" spans="1:7" ht="11.25" customHeight="1" x14ac:dyDescent="0.2">
      <c r="A97" s="40">
        <v>28</v>
      </c>
      <c r="B97" s="26">
        <v>11</v>
      </c>
      <c r="C97" s="26">
        <v>3</v>
      </c>
      <c r="D97" s="26">
        <v>8</v>
      </c>
      <c r="E97" s="21"/>
      <c r="F97" s="21"/>
      <c r="G97" s="21"/>
    </row>
    <row r="98" spans="1:7" ht="11.25" customHeight="1" x14ac:dyDescent="0.2">
      <c r="A98" s="40">
        <v>29</v>
      </c>
      <c r="B98" s="26">
        <v>4</v>
      </c>
      <c r="C98" s="26">
        <v>0</v>
      </c>
      <c r="D98" s="26">
        <v>4</v>
      </c>
      <c r="E98" s="21"/>
      <c r="F98" s="21"/>
      <c r="G98" s="21"/>
    </row>
    <row r="99" spans="1:7" ht="11.25" customHeight="1" x14ac:dyDescent="0.2">
      <c r="A99" s="40">
        <v>30</v>
      </c>
      <c r="B99" s="26">
        <v>5</v>
      </c>
      <c r="C99" s="26">
        <v>2</v>
      </c>
      <c r="D99" s="26">
        <v>3</v>
      </c>
      <c r="E99" s="21"/>
      <c r="F99" s="21"/>
      <c r="G99" s="21"/>
    </row>
    <row r="100" spans="1:7" ht="11.25" customHeight="1" x14ac:dyDescent="0.2">
      <c r="A100" s="40">
        <v>31</v>
      </c>
      <c r="B100" s="26">
        <v>8</v>
      </c>
      <c r="C100" s="26">
        <v>2</v>
      </c>
      <c r="D100" s="26">
        <v>6</v>
      </c>
      <c r="E100" s="21"/>
      <c r="F100" s="21"/>
      <c r="G100" s="21"/>
    </row>
    <row r="101" spans="1:7" ht="11.25" customHeight="1" x14ac:dyDescent="0.2">
      <c r="A101" s="40">
        <v>32</v>
      </c>
      <c r="B101" s="26">
        <v>8</v>
      </c>
      <c r="C101" s="26">
        <v>2</v>
      </c>
      <c r="D101" s="26">
        <v>6</v>
      </c>
      <c r="E101" s="21"/>
      <c r="F101" s="21"/>
      <c r="G101" s="21"/>
    </row>
    <row r="102" spans="1:7" ht="11.25" customHeight="1" x14ac:dyDescent="0.2">
      <c r="A102" s="40">
        <v>33</v>
      </c>
      <c r="B102" s="26">
        <v>3</v>
      </c>
      <c r="C102" s="26">
        <v>1</v>
      </c>
      <c r="D102" s="26">
        <v>2</v>
      </c>
      <c r="E102" s="21"/>
      <c r="F102" s="21"/>
      <c r="G102" s="21"/>
    </row>
    <row r="103" spans="1:7" ht="11.25" customHeight="1" x14ac:dyDescent="0.2">
      <c r="A103" s="40">
        <v>34</v>
      </c>
      <c r="B103" s="26">
        <v>4</v>
      </c>
      <c r="C103" s="26">
        <v>1</v>
      </c>
      <c r="D103" s="26">
        <v>3</v>
      </c>
      <c r="E103" s="21"/>
      <c r="F103" s="21"/>
      <c r="G103" s="21"/>
    </row>
    <row r="104" spans="1:7" ht="11.25" customHeight="1" x14ac:dyDescent="0.2">
      <c r="A104" s="40">
        <v>35</v>
      </c>
      <c r="B104" s="26">
        <v>5</v>
      </c>
      <c r="C104" s="26">
        <v>1</v>
      </c>
      <c r="D104" s="26">
        <v>4</v>
      </c>
      <c r="E104" s="21"/>
      <c r="F104" s="21"/>
      <c r="G104" s="21"/>
    </row>
    <row r="105" spans="1:7" ht="11.25" customHeight="1" x14ac:dyDescent="0.2">
      <c r="A105" s="40">
        <v>36</v>
      </c>
      <c r="B105" s="26">
        <v>1</v>
      </c>
      <c r="C105" s="26">
        <v>0</v>
      </c>
      <c r="D105" s="26">
        <v>1</v>
      </c>
      <c r="E105" s="21"/>
      <c r="F105" s="21"/>
      <c r="G105" s="21"/>
    </row>
    <row r="106" spans="1:7" ht="11.25" customHeight="1" x14ac:dyDescent="0.2">
      <c r="A106" s="40">
        <v>37</v>
      </c>
      <c r="B106" s="26">
        <v>0</v>
      </c>
      <c r="C106" s="26">
        <v>0</v>
      </c>
      <c r="D106" s="26">
        <v>0</v>
      </c>
      <c r="E106" s="21"/>
      <c r="F106" s="21"/>
      <c r="G106" s="21"/>
    </row>
    <row r="107" spans="1:7" ht="11.25" customHeight="1" x14ac:dyDescent="0.2">
      <c r="A107" s="40">
        <v>38</v>
      </c>
      <c r="B107" s="26">
        <v>0</v>
      </c>
      <c r="C107" s="26">
        <v>0</v>
      </c>
      <c r="D107" s="26">
        <v>0</v>
      </c>
      <c r="E107" s="21"/>
      <c r="F107" s="21"/>
      <c r="G107" s="21"/>
    </row>
    <row r="108" spans="1:7" ht="11.25" customHeight="1" x14ac:dyDescent="0.2">
      <c r="A108" s="40">
        <v>39</v>
      </c>
      <c r="B108" s="26">
        <v>0</v>
      </c>
      <c r="C108" s="26">
        <v>0</v>
      </c>
      <c r="D108" s="26">
        <v>0</v>
      </c>
      <c r="E108" s="21"/>
      <c r="F108" s="21"/>
      <c r="G108" s="21"/>
    </row>
    <row r="109" spans="1:7" ht="11.25" customHeight="1" x14ac:dyDescent="0.2">
      <c r="A109" s="40" t="s">
        <v>63</v>
      </c>
      <c r="B109" s="26">
        <v>5</v>
      </c>
      <c r="C109" s="26">
        <v>0</v>
      </c>
      <c r="D109" s="26">
        <v>5</v>
      </c>
      <c r="E109" s="21"/>
      <c r="F109" s="21"/>
      <c r="G109" s="21"/>
    </row>
    <row r="110" spans="1:7" ht="11.25" customHeight="1" x14ac:dyDescent="0.2">
      <c r="A110" s="36" t="s">
        <v>12</v>
      </c>
      <c r="B110" s="45">
        <v>138</v>
      </c>
      <c r="C110" s="45">
        <v>23</v>
      </c>
      <c r="D110" s="45">
        <v>115</v>
      </c>
      <c r="E110" s="21"/>
    </row>
    <row r="111" spans="1:7" ht="11.25" customHeight="1" x14ac:dyDescent="0.2">
      <c r="A111" s="37"/>
      <c r="B111" s="45"/>
      <c r="C111" s="45"/>
      <c r="D111" s="45"/>
      <c r="E111" s="21"/>
    </row>
    <row r="112" spans="1:7" s="57" customFormat="1" ht="11.25" customHeight="1" x14ac:dyDescent="0.2">
      <c r="A112" s="49"/>
      <c r="B112" s="137" t="s">
        <v>81</v>
      </c>
      <c r="C112" s="137"/>
      <c r="D112" s="137"/>
    </row>
    <row r="113" spans="1:7" s="57" customFormat="1" ht="11.25" customHeight="1" x14ac:dyDescent="0.2">
      <c r="A113" s="49"/>
      <c r="B113" s="100"/>
      <c r="C113" s="100"/>
      <c r="D113" s="100"/>
    </row>
    <row r="114" spans="1:7" ht="11.25" customHeight="1" x14ac:dyDescent="0.2">
      <c r="A114" s="24" t="s">
        <v>19</v>
      </c>
      <c r="B114" s="26">
        <v>2</v>
      </c>
      <c r="C114" s="26">
        <v>0</v>
      </c>
      <c r="D114" s="26">
        <v>2</v>
      </c>
      <c r="E114" s="21"/>
      <c r="F114" s="21"/>
      <c r="G114" s="21"/>
    </row>
    <row r="115" spans="1:7" ht="11.25" customHeight="1" x14ac:dyDescent="0.2">
      <c r="A115" s="40">
        <v>25</v>
      </c>
      <c r="B115" s="26">
        <v>3</v>
      </c>
      <c r="C115" s="26">
        <v>1</v>
      </c>
      <c r="D115" s="26">
        <v>2</v>
      </c>
      <c r="E115" s="21"/>
      <c r="F115" s="21"/>
      <c r="G115" s="21"/>
    </row>
    <row r="116" spans="1:7" ht="11.25" customHeight="1" x14ac:dyDescent="0.2">
      <c r="A116" s="40">
        <v>26</v>
      </c>
      <c r="B116" s="26">
        <v>14</v>
      </c>
      <c r="C116" s="26">
        <v>3</v>
      </c>
      <c r="D116" s="26">
        <v>11</v>
      </c>
      <c r="E116" s="21"/>
      <c r="F116" s="21"/>
      <c r="G116" s="21"/>
    </row>
    <row r="117" spans="1:7" ht="11.25" customHeight="1" x14ac:dyDescent="0.2">
      <c r="A117" s="40">
        <v>27</v>
      </c>
      <c r="B117" s="26">
        <v>14</v>
      </c>
      <c r="C117" s="26">
        <v>2</v>
      </c>
      <c r="D117" s="26">
        <v>12</v>
      </c>
      <c r="E117" s="21"/>
      <c r="F117" s="21"/>
      <c r="G117" s="21"/>
    </row>
    <row r="118" spans="1:7" ht="11.25" customHeight="1" x14ac:dyDescent="0.2">
      <c r="A118" s="40">
        <v>28</v>
      </c>
      <c r="B118" s="26">
        <v>8</v>
      </c>
      <c r="C118" s="26">
        <v>1</v>
      </c>
      <c r="D118" s="26">
        <v>7</v>
      </c>
      <c r="E118" s="21"/>
      <c r="F118" s="21"/>
      <c r="G118" s="21"/>
    </row>
    <row r="119" spans="1:7" ht="11.25" customHeight="1" x14ac:dyDescent="0.2">
      <c r="A119" s="40">
        <v>29</v>
      </c>
      <c r="B119" s="26">
        <v>16</v>
      </c>
      <c r="C119" s="26">
        <v>8</v>
      </c>
      <c r="D119" s="26">
        <v>8</v>
      </c>
      <c r="E119" s="21"/>
      <c r="F119" s="21"/>
      <c r="G119" s="21"/>
    </row>
    <row r="120" spans="1:7" ht="11.25" customHeight="1" x14ac:dyDescent="0.2">
      <c r="A120" s="40">
        <v>30</v>
      </c>
      <c r="B120" s="26">
        <v>10</v>
      </c>
      <c r="C120" s="26">
        <v>4</v>
      </c>
      <c r="D120" s="26">
        <v>6</v>
      </c>
      <c r="E120" s="21"/>
      <c r="F120" s="21"/>
      <c r="G120" s="21"/>
    </row>
    <row r="121" spans="1:7" ht="11.25" customHeight="1" x14ac:dyDescent="0.2">
      <c r="A121" s="40">
        <v>31</v>
      </c>
      <c r="B121" s="26">
        <v>13</v>
      </c>
      <c r="C121" s="26">
        <v>4</v>
      </c>
      <c r="D121" s="26">
        <v>9</v>
      </c>
      <c r="E121" s="21"/>
      <c r="F121" s="21"/>
      <c r="G121" s="21"/>
    </row>
    <row r="122" spans="1:7" ht="11.25" customHeight="1" x14ac:dyDescent="0.2">
      <c r="A122" s="40">
        <v>32</v>
      </c>
      <c r="B122" s="26">
        <v>8</v>
      </c>
      <c r="C122" s="26">
        <v>6</v>
      </c>
      <c r="D122" s="26">
        <v>2</v>
      </c>
      <c r="E122" s="21"/>
      <c r="F122" s="21"/>
      <c r="G122" s="21"/>
    </row>
    <row r="123" spans="1:7" ht="11.25" customHeight="1" x14ac:dyDescent="0.2">
      <c r="A123" s="40">
        <v>33</v>
      </c>
      <c r="B123" s="26">
        <v>16</v>
      </c>
      <c r="C123" s="26">
        <v>5</v>
      </c>
      <c r="D123" s="26">
        <v>11</v>
      </c>
      <c r="E123" s="21"/>
      <c r="F123" s="21"/>
      <c r="G123" s="21"/>
    </row>
    <row r="124" spans="1:7" ht="11.25" customHeight="1" x14ac:dyDescent="0.2">
      <c r="A124" s="40">
        <v>34</v>
      </c>
      <c r="B124" s="26">
        <v>5</v>
      </c>
      <c r="C124" s="26">
        <v>2</v>
      </c>
      <c r="D124" s="26">
        <v>3</v>
      </c>
      <c r="E124" s="21"/>
      <c r="F124" s="21"/>
      <c r="G124" s="21"/>
    </row>
    <row r="125" spans="1:7" ht="11.25" customHeight="1" x14ac:dyDescent="0.2">
      <c r="A125" s="40">
        <v>35</v>
      </c>
      <c r="B125" s="26">
        <v>5</v>
      </c>
      <c r="C125" s="26">
        <v>0</v>
      </c>
      <c r="D125" s="26">
        <v>5</v>
      </c>
      <c r="E125" s="21"/>
      <c r="F125" s="21"/>
      <c r="G125" s="21"/>
    </row>
    <row r="126" spans="1:7" ht="11.25" customHeight="1" x14ac:dyDescent="0.2">
      <c r="A126" s="40">
        <v>36</v>
      </c>
      <c r="B126" s="26">
        <v>8</v>
      </c>
      <c r="C126" s="26">
        <v>3</v>
      </c>
      <c r="D126" s="26">
        <v>5</v>
      </c>
      <c r="E126" s="21"/>
      <c r="F126" s="21"/>
      <c r="G126" s="21"/>
    </row>
    <row r="127" spans="1:7" ht="11.25" customHeight="1" x14ac:dyDescent="0.2">
      <c r="A127" s="40">
        <v>37</v>
      </c>
      <c r="B127" s="26">
        <v>5</v>
      </c>
      <c r="C127" s="26">
        <v>3</v>
      </c>
      <c r="D127" s="26">
        <v>2</v>
      </c>
      <c r="E127" s="21"/>
      <c r="F127" s="21"/>
      <c r="G127" s="21"/>
    </row>
    <row r="128" spans="1:7" ht="11.25" customHeight="1" x14ac:dyDescent="0.2">
      <c r="A128" s="40">
        <v>38</v>
      </c>
      <c r="B128" s="26">
        <v>5</v>
      </c>
      <c r="C128" s="26">
        <v>4</v>
      </c>
      <c r="D128" s="26">
        <v>1</v>
      </c>
      <c r="E128" s="21"/>
      <c r="F128" s="21"/>
      <c r="G128" s="21"/>
    </row>
    <row r="129" spans="1:7" ht="11.25" customHeight="1" x14ac:dyDescent="0.2">
      <c r="A129" s="40">
        <v>39</v>
      </c>
      <c r="B129" s="26">
        <v>2</v>
      </c>
      <c r="C129" s="26">
        <v>0</v>
      </c>
      <c r="D129" s="26">
        <v>2</v>
      </c>
      <c r="E129" s="21"/>
      <c r="F129" s="21"/>
      <c r="G129" s="21"/>
    </row>
    <row r="130" spans="1:7" ht="11.25" customHeight="1" x14ac:dyDescent="0.2">
      <c r="A130" s="40" t="s">
        <v>63</v>
      </c>
      <c r="B130" s="26">
        <v>13</v>
      </c>
      <c r="C130" s="26">
        <v>4</v>
      </c>
      <c r="D130" s="26">
        <v>9</v>
      </c>
      <c r="E130" s="21"/>
      <c r="F130" s="21"/>
      <c r="G130" s="21"/>
    </row>
    <row r="131" spans="1:7" ht="11.25" customHeight="1" x14ac:dyDescent="0.2">
      <c r="A131" s="36" t="s">
        <v>12</v>
      </c>
      <c r="B131" s="45">
        <v>147</v>
      </c>
      <c r="C131" s="45">
        <v>50</v>
      </c>
      <c r="D131" s="45">
        <v>97</v>
      </c>
    </row>
    <row r="132" spans="1:7" ht="11.25" customHeight="1" x14ac:dyDescent="0.2">
      <c r="A132" s="37"/>
      <c r="B132" s="26"/>
      <c r="C132" s="26"/>
      <c r="D132" s="26"/>
    </row>
    <row r="133" spans="1:7" ht="11.25" customHeight="1" x14ac:dyDescent="0.2">
      <c r="A133" s="37"/>
      <c r="B133" s="58"/>
      <c r="C133" s="58"/>
      <c r="D133" s="58"/>
    </row>
    <row r="134" spans="1:7" s="20" customFormat="1" ht="11.25" customHeight="1" x14ac:dyDescent="0.2">
      <c r="A134" s="1"/>
      <c r="B134" s="1"/>
      <c r="C134" s="1"/>
      <c r="D134" s="1"/>
    </row>
  </sheetData>
  <mergeCells count="8">
    <mergeCell ref="B112:D112"/>
    <mergeCell ref="B91:D91"/>
    <mergeCell ref="B70:D70"/>
    <mergeCell ref="A3:D3"/>
    <mergeCell ref="B49:D49"/>
    <mergeCell ref="B28:D28"/>
    <mergeCell ref="B7:D7"/>
    <mergeCell ref="A48:D48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Footer>&amp;C&amp;"Arial,Standard"&amp;6© Statistisches Landesamt des Freistaates Sachsen | B III 2 - j/20</oddFooter>
  </headerFooter>
  <rowBreaks count="2" manualBreakCount="2">
    <brk id="58" max="3" man="1"/>
    <brk id="111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126"/>
  <sheetViews>
    <sheetView showGridLines="0" zoomScaleNormal="100" zoomScaleSheetLayoutView="100" workbookViewId="0"/>
  </sheetViews>
  <sheetFormatPr baseColWidth="10" defaultColWidth="11.42578125" defaultRowHeight="11.25" customHeight="1" x14ac:dyDescent="0.2"/>
  <cols>
    <col min="1" max="1" width="28.7109375" style="1" customWidth="1"/>
    <col min="2" max="7" width="9.7109375" style="1" customWidth="1"/>
    <col min="8" max="16384" width="11.42578125" style="1"/>
  </cols>
  <sheetData>
    <row r="1" spans="1:12" ht="11.25" customHeight="1" x14ac:dyDescent="0.2">
      <c r="A1" s="84" t="s">
        <v>8</v>
      </c>
    </row>
    <row r="3" spans="1:12" ht="11.25" customHeight="1" x14ac:dyDescent="0.2">
      <c r="A3" s="153" t="s">
        <v>126</v>
      </c>
      <c r="B3" s="153"/>
      <c r="C3" s="153"/>
      <c r="D3" s="153"/>
      <c r="E3" s="153"/>
      <c r="F3" s="153"/>
      <c r="G3" s="153"/>
    </row>
    <row r="4" spans="1:12" ht="11.25" customHeight="1" x14ac:dyDescent="0.2">
      <c r="A4" s="153" t="s">
        <v>125</v>
      </c>
      <c r="B4" s="153"/>
      <c r="C4" s="153"/>
      <c r="D4" s="153"/>
      <c r="E4" s="153"/>
      <c r="F4" s="59"/>
      <c r="G4" s="59"/>
    </row>
    <row r="5" spans="1:12" ht="11.25" customHeight="1" x14ac:dyDescent="0.2">
      <c r="A5" s="111">
        <v>2020</v>
      </c>
      <c r="B5" s="33"/>
      <c r="C5" s="33"/>
      <c r="D5" s="33"/>
      <c r="E5" s="33"/>
      <c r="F5" s="33"/>
      <c r="G5" s="33"/>
    </row>
    <row r="6" spans="1:12" ht="11.25" customHeight="1" x14ac:dyDescent="0.2">
      <c r="A6" s="138" t="s">
        <v>13</v>
      </c>
      <c r="B6" s="140" t="s">
        <v>4</v>
      </c>
      <c r="C6" s="140"/>
      <c r="D6" s="140" t="s">
        <v>15</v>
      </c>
      <c r="E6" s="140"/>
      <c r="F6" s="140" t="s">
        <v>16</v>
      </c>
      <c r="G6" s="134"/>
    </row>
    <row r="7" spans="1:12" ht="11.25" customHeight="1" x14ac:dyDescent="0.2">
      <c r="A7" s="154"/>
      <c r="B7" s="155"/>
      <c r="C7" s="155"/>
      <c r="D7" s="155" t="s">
        <v>103</v>
      </c>
      <c r="E7" s="155"/>
      <c r="F7" s="155"/>
      <c r="G7" s="156"/>
    </row>
    <row r="8" spans="1:12" ht="11.25" customHeight="1" x14ac:dyDescent="0.2">
      <c r="A8" s="139"/>
      <c r="B8" s="2" t="s">
        <v>14</v>
      </c>
      <c r="C8" s="7" t="s">
        <v>17</v>
      </c>
      <c r="D8" s="2" t="s">
        <v>14</v>
      </c>
      <c r="E8" s="2" t="s">
        <v>17</v>
      </c>
      <c r="F8" s="2" t="s">
        <v>14</v>
      </c>
      <c r="G8" s="3" t="s">
        <v>17</v>
      </c>
    </row>
    <row r="9" spans="1:12" ht="11.25" customHeight="1" x14ac:dyDescent="0.2">
      <c r="A9" s="88"/>
      <c r="B9" s="88"/>
      <c r="C9" s="99"/>
      <c r="D9" s="88"/>
      <c r="E9" s="88"/>
      <c r="F9" s="88"/>
      <c r="G9" s="88"/>
    </row>
    <row r="10" spans="1:12" s="57" customFormat="1" ht="11.25" customHeight="1" x14ac:dyDescent="0.2">
      <c r="B10" s="158" t="s">
        <v>5</v>
      </c>
      <c r="C10" s="158"/>
      <c r="D10" s="159"/>
      <c r="E10" s="158"/>
      <c r="F10" s="158"/>
      <c r="G10" s="158"/>
    </row>
    <row r="11" spans="1:12" s="57" customFormat="1" ht="11.25" customHeight="1" x14ac:dyDescent="0.2">
      <c r="B11" s="60"/>
      <c r="C11" s="60"/>
      <c r="D11" s="61"/>
      <c r="E11" s="60"/>
      <c r="F11" s="60"/>
      <c r="G11" s="60"/>
    </row>
    <row r="12" spans="1:12" x14ac:dyDescent="0.2">
      <c r="A12" s="62" t="s">
        <v>21</v>
      </c>
      <c r="B12" s="26">
        <v>438</v>
      </c>
      <c r="C12" s="126">
        <f>B12*100/438</f>
        <v>100</v>
      </c>
      <c r="D12" s="63">
        <v>48</v>
      </c>
      <c r="E12" s="126">
        <f>D12*100/48</f>
        <v>100</v>
      </c>
      <c r="F12" s="26">
        <v>390</v>
      </c>
      <c r="G12" s="126">
        <f>F12*100/390</f>
        <v>100</v>
      </c>
    </row>
    <row r="13" spans="1:12" ht="12.75" x14ac:dyDescent="0.2">
      <c r="A13" s="62" t="s">
        <v>64</v>
      </c>
      <c r="B13" s="26">
        <v>10</v>
      </c>
      <c r="C13" s="125">
        <f t="shared" ref="C13:C23" si="0">B13*100/438</f>
        <v>2.2831050228310503</v>
      </c>
      <c r="D13" s="63">
        <v>0</v>
      </c>
      <c r="E13" s="125">
        <f t="shared" ref="E13:E23" si="1">D13*100/48</f>
        <v>0</v>
      </c>
      <c r="F13" s="26">
        <v>10</v>
      </c>
      <c r="G13" s="125">
        <f t="shared" ref="G13:G23" si="2">F13*100/390</f>
        <v>2.5641025641025643</v>
      </c>
      <c r="L13"/>
    </row>
    <row r="14" spans="1:12" x14ac:dyDescent="0.2">
      <c r="A14" s="62" t="s">
        <v>29</v>
      </c>
      <c r="B14" s="26">
        <v>72</v>
      </c>
      <c r="C14" s="125">
        <f t="shared" si="0"/>
        <v>16.438356164383563</v>
      </c>
      <c r="D14" s="63">
        <v>6</v>
      </c>
      <c r="E14" s="125">
        <f t="shared" si="1"/>
        <v>12.5</v>
      </c>
      <c r="F14" s="26">
        <v>66</v>
      </c>
      <c r="G14" s="125">
        <f t="shared" si="2"/>
        <v>16.923076923076923</v>
      </c>
    </row>
    <row r="15" spans="1:12" x14ac:dyDescent="0.2">
      <c r="A15" s="62" t="s">
        <v>47</v>
      </c>
      <c r="B15" s="26">
        <v>40</v>
      </c>
      <c r="C15" s="125">
        <f t="shared" si="0"/>
        <v>9.1324200913242013</v>
      </c>
      <c r="D15" s="63">
        <v>3</v>
      </c>
      <c r="E15" s="125">
        <f t="shared" si="1"/>
        <v>6.25</v>
      </c>
      <c r="F15" s="26">
        <v>37</v>
      </c>
      <c r="G15" s="125">
        <f t="shared" si="2"/>
        <v>9.4871794871794872</v>
      </c>
    </row>
    <row r="16" spans="1:12" ht="12.75" x14ac:dyDescent="0.2">
      <c r="A16" s="62" t="s">
        <v>45</v>
      </c>
      <c r="B16" s="26">
        <v>53</v>
      </c>
      <c r="C16" s="125">
        <f t="shared" si="0"/>
        <v>12.100456621004566</v>
      </c>
      <c r="D16" s="63">
        <v>1</v>
      </c>
      <c r="E16" s="125">
        <f t="shared" si="1"/>
        <v>2.0833333333333335</v>
      </c>
      <c r="F16" s="26">
        <v>52</v>
      </c>
      <c r="G16" s="125">
        <f t="shared" si="2"/>
        <v>13.333333333333334</v>
      </c>
      <c r="L16"/>
    </row>
    <row r="17" spans="1:12" ht="12.75" x14ac:dyDescent="0.2">
      <c r="A17" s="62" t="s">
        <v>22</v>
      </c>
      <c r="B17" s="26">
        <v>438</v>
      </c>
      <c r="C17" s="126">
        <f t="shared" si="0"/>
        <v>100</v>
      </c>
      <c r="D17" s="63">
        <v>48</v>
      </c>
      <c r="E17" s="126">
        <f t="shared" si="1"/>
        <v>100</v>
      </c>
      <c r="F17" s="26">
        <v>390</v>
      </c>
      <c r="G17" s="126">
        <f t="shared" si="2"/>
        <v>100</v>
      </c>
      <c r="L17"/>
    </row>
    <row r="18" spans="1:12" ht="12.75" x14ac:dyDescent="0.2">
      <c r="A18" s="62" t="s">
        <v>23</v>
      </c>
      <c r="B18" s="26">
        <v>54</v>
      </c>
      <c r="C18" s="125">
        <f t="shared" si="0"/>
        <v>12.328767123287671</v>
      </c>
      <c r="D18" s="63">
        <v>7</v>
      </c>
      <c r="E18" s="125">
        <f t="shared" si="1"/>
        <v>14.583333333333334</v>
      </c>
      <c r="F18" s="26">
        <v>47</v>
      </c>
      <c r="G18" s="125">
        <f t="shared" si="2"/>
        <v>12.051282051282051</v>
      </c>
      <c r="L18"/>
    </row>
    <row r="19" spans="1:12" x14ac:dyDescent="0.2">
      <c r="A19" s="62" t="s">
        <v>50</v>
      </c>
      <c r="B19" s="26">
        <v>20</v>
      </c>
      <c r="C19" s="125">
        <f t="shared" si="0"/>
        <v>4.5662100456621006</v>
      </c>
      <c r="D19" s="63">
        <v>1</v>
      </c>
      <c r="E19" s="125">
        <f t="shared" si="1"/>
        <v>2.0833333333333335</v>
      </c>
      <c r="F19" s="26">
        <v>19</v>
      </c>
      <c r="G19" s="125">
        <f t="shared" si="2"/>
        <v>4.8717948717948714</v>
      </c>
    </row>
    <row r="20" spans="1:12" ht="12.75" x14ac:dyDescent="0.2">
      <c r="A20" s="62" t="s">
        <v>51</v>
      </c>
      <c r="B20" s="26">
        <v>1</v>
      </c>
      <c r="C20" s="125">
        <f t="shared" si="0"/>
        <v>0.22831050228310501</v>
      </c>
      <c r="D20" s="63">
        <v>0</v>
      </c>
      <c r="E20" s="125">
        <f t="shared" si="1"/>
        <v>0</v>
      </c>
      <c r="F20" s="26">
        <v>1</v>
      </c>
      <c r="G20" s="125">
        <f t="shared" si="2"/>
        <v>0.25641025641025639</v>
      </c>
      <c r="L20"/>
    </row>
    <row r="21" spans="1:12" ht="12.75" x14ac:dyDescent="0.2">
      <c r="A21" s="62" t="s">
        <v>44</v>
      </c>
      <c r="B21" s="26">
        <v>438</v>
      </c>
      <c r="C21" s="126">
        <f t="shared" si="0"/>
        <v>100</v>
      </c>
      <c r="D21" s="63">
        <v>48</v>
      </c>
      <c r="E21" s="126">
        <f t="shared" si="1"/>
        <v>100</v>
      </c>
      <c r="F21" s="26">
        <v>390</v>
      </c>
      <c r="G21" s="126">
        <f t="shared" si="2"/>
        <v>100</v>
      </c>
      <c r="L21"/>
    </row>
    <row r="22" spans="1:12" ht="12.75" x14ac:dyDescent="0.2">
      <c r="A22" s="62" t="s">
        <v>24</v>
      </c>
      <c r="B22" s="26">
        <v>103</v>
      </c>
      <c r="C22" s="125">
        <f t="shared" si="0"/>
        <v>23.515981735159816</v>
      </c>
      <c r="D22" s="63">
        <v>24</v>
      </c>
      <c r="E22" s="125">
        <f t="shared" si="1"/>
        <v>50</v>
      </c>
      <c r="F22" s="26">
        <v>79</v>
      </c>
      <c r="G22" s="125">
        <f t="shared" si="2"/>
        <v>20.256410256410255</v>
      </c>
      <c r="L22"/>
    </row>
    <row r="23" spans="1:12" ht="12.75" x14ac:dyDescent="0.2">
      <c r="A23" s="62" t="s">
        <v>25</v>
      </c>
      <c r="B23" s="26">
        <v>85</v>
      </c>
      <c r="C23" s="125">
        <f t="shared" si="0"/>
        <v>19.406392694063928</v>
      </c>
      <c r="D23" s="63">
        <v>6</v>
      </c>
      <c r="E23" s="125">
        <f t="shared" si="1"/>
        <v>12.5</v>
      </c>
      <c r="F23" s="26">
        <v>79</v>
      </c>
      <c r="G23" s="125">
        <f t="shared" si="2"/>
        <v>20.256410256410255</v>
      </c>
      <c r="L23"/>
    </row>
    <row r="24" spans="1:12" ht="11.25" customHeight="1" x14ac:dyDescent="0.2">
      <c r="A24" s="98"/>
      <c r="B24" s="26"/>
      <c r="C24" s="27"/>
      <c r="D24" s="63"/>
      <c r="E24" s="27"/>
      <c r="F24" s="26"/>
      <c r="G24" s="27"/>
      <c r="L24"/>
    </row>
    <row r="25" spans="1:12" ht="11.25" customHeight="1" x14ac:dyDescent="0.2">
      <c r="B25" s="148" t="s">
        <v>79</v>
      </c>
      <c r="C25" s="148"/>
      <c r="D25" s="157"/>
      <c r="E25" s="148"/>
      <c r="F25" s="148"/>
      <c r="G25" s="148"/>
      <c r="L25"/>
    </row>
    <row r="26" spans="1:12" ht="11.25" customHeight="1" x14ac:dyDescent="0.2">
      <c r="B26" s="41"/>
      <c r="C26" s="41"/>
      <c r="D26" s="65"/>
      <c r="E26" s="41"/>
      <c r="F26" s="41"/>
      <c r="G26" s="41"/>
      <c r="L26"/>
    </row>
    <row r="27" spans="1:12" ht="12.75" x14ac:dyDescent="0.2">
      <c r="A27" s="66" t="s">
        <v>26</v>
      </c>
      <c r="B27" s="46">
        <v>14</v>
      </c>
      <c r="C27" s="125">
        <f>B27*100/182</f>
        <v>7.6923076923076925</v>
      </c>
      <c r="D27" s="63">
        <v>7</v>
      </c>
      <c r="E27" s="125">
        <f>D27*100/70</f>
        <v>10</v>
      </c>
      <c r="F27" s="26">
        <v>7</v>
      </c>
      <c r="G27" s="125">
        <f>F27*100/112</f>
        <v>6.25</v>
      </c>
      <c r="L27"/>
    </row>
    <row r="28" spans="1:12" ht="12.75" x14ac:dyDescent="0.2">
      <c r="A28" s="67" t="s">
        <v>27</v>
      </c>
      <c r="B28" s="46">
        <v>10</v>
      </c>
      <c r="C28" s="125">
        <f t="shared" ref="C28:C47" si="3">B28*100/182</f>
        <v>5.4945054945054945</v>
      </c>
      <c r="D28" s="63">
        <v>5</v>
      </c>
      <c r="E28" s="125">
        <f t="shared" ref="E28:E47" si="4">D28*100/70</f>
        <v>7.1428571428571432</v>
      </c>
      <c r="F28" s="26">
        <v>5</v>
      </c>
      <c r="G28" s="125">
        <f t="shared" ref="G28:G47" si="5">F28*100/112</f>
        <v>4.4642857142857144</v>
      </c>
      <c r="L28"/>
    </row>
    <row r="29" spans="1:12" ht="12.75" x14ac:dyDescent="0.2">
      <c r="A29" s="62" t="s">
        <v>28</v>
      </c>
      <c r="B29" s="26">
        <v>69</v>
      </c>
      <c r="C29" s="125">
        <f t="shared" si="3"/>
        <v>37.912087912087912</v>
      </c>
      <c r="D29" s="63">
        <v>19</v>
      </c>
      <c r="E29" s="125">
        <f t="shared" si="4"/>
        <v>27.142857142857142</v>
      </c>
      <c r="F29" s="26">
        <v>50</v>
      </c>
      <c r="G29" s="125">
        <f t="shared" si="5"/>
        <v>44.642857142857146</v>
      </c>
      <c r="L29"/>
    </row>
    <row r="30" spans="1:12" ht="12.75" x14ac:dyDescent="0.2">
      <c r="A30" s="62" t="s">
        <v>64</v>
      </c>
      <c r="B30" s="26">
        <v>1</v>
      </c>
      <c r="C30" s="125">
        <f t="shared" si="3"/>
        <v>0.5494505494505495</v>
      </c>
      <c r="D30" s="63">
        <v>0</v>
      </c>
      <c r="E30" s="125">
        <f t="shared" si="4"/>
        <v>0</v>
      </c>
      <c r="F30" s="26">
        <v>1</v>
      </c>
      <c r="G30" s="125">
        <f t="shared" si="5"/>
        <v>0.8928571428571429</v>
      </c>
      <c r="L30"/>
    </row>
    <row r="31" spans="1:12" ht="12.75" x14ac:dyDescent="0.2">
      <c r="A31" s="62" t="s">
        <v>29</v>
      </c>
      <c r="B31" s="26">
        <v>41</v>
      </c>
      <c r="C31" s="125">
        <f t="shared" si="3"/>
        <v>22.527472527472529</v>
      </c>
      <c r="D31" s="63">
        <v>9</v>
      </c>
      <c r="E31" s="125">
        <f t="shared" si="4"/>
        <v>12.857142857142858</v>
      </c>
      <c r="F31" s="26">
        <v>32</v>
      </c>
      <c r="G31" s="125">
        <f t="shared" si="5"/>
        <v>28.571428571428573</v>
      </c>
      <c r="L31"/>
    </row>
    <row r="32" spans="1:12" ht="12.75" x14ac:dyDescent="0.2">
      <c r="A32" s="62" t="s">
        <v>47</v>
      </c>
      <c r="B32" s="26">
        <v>27</v>
      </c>
      <c r="C32" s="125">
        <f t="shared" si="3"/>
        <v>14.835164835164836</v>
      </c>
      <c r="D32" s="63">
        <v>11</v>
      </c>
      <c r="E32" s="125">
        <f t="shared" si="4"/>
        <v>15.714285714285714</v>
      </c>
      <c r="F32" s="26">
        <v>16</v>
      </c>
      <c r="G32" s="125">
        <f t="shared" si="5"/>
        <v>14.285714285714286</v>
      </c>
      <c r="L32"/>
    </row>
    <row r="33" spans="1:12" ht="12.75" x14ac:dyDescent="0.2">
      <c r="A33" s="62" t="s">
        <v>33</v>
      </c>
      <c r="B33" s="26">
        <v>4</v>
      </c>
      <c r="C33" s="125">
        <f t="shared" si="3"/>
        <v>2.197802197802198</v>
      </c>
      <c r="D33" s="63">
        <v>0</v>
      </c>
      <c r="E33" s="125">
        <f t="shared" si="4"/>
        <v>0</v>
      </c>
      <c r="F33" s="26">
        <v>4</v>
      </c>
      <c r="G33" s="125">
        <f t="shared" si="5"/>
        <v>3.5714285714285716</v>
      </c>
      <c r="L33"/>
    </row>
    <row r="34" spans="1:12" ht="12.75" x14ac:dyDescent="0.2">
      <c r="A34" s="62" t="s">
        <v>88</v>
      </c>
      <c r="B34" s="26">
        <v>23</v>
      </c>
      <c r="C34" s="125">
        <f t="shared" si="3"/>
        <v>12.637362637362637</v>
      </c>
      <c r="D34" s="63">
        <v>8</v>
      </c>
      <c r="E34" s="125">
        <f t="shared" si="4"/>
        <v>11.428571428571429</v>
      </c>
      <c r="F34" s="26">
        <v>15</v>
      </c>
      <c r="G34" s="125">
        <f t="shared" si="5"/>
        <v>13.392857142857142</v>
      </c>
      <c r="L34"/>
    </row>
    <row r="35" spans="1:12" x14ac:dyDescent="0.2">
      <c r="A35" s="62" t="s">
        <v>69</v>
      </c>
      <c r="B35" s="26">
        <v>29</v>
      </c>
      <c r="C35" s="125">
        <f t="shared" si="3"/>
        <v>15.934065934065934</v>
      </c>
      <c r="D35" s="63">
        <v>16</v>
      </c>
      <c r="E35" s="125">
        <f t="shared" si="4"/>
        <v>22.857142857142858</v>
      </c>
      <c r="F35" s="26">
        <v>13</v>
      </c>
      <c r="G35" s="125">
        <f t="shared" si="5"/>
        <v>11.607142857142858</v>
      </c>
    </row>
    <row r="36" spans="1:12" x14ac:dyDescent="0.2">
      <c r="A36" s="62" t="s">
        <v>30</v>
      </c>
      <c r="B36" s="26">
        <v>41</v>
      </c>
      <c r="C36" s="125">
        <f t="shared" si="3"/>
        <v>22.527472527472529</v>
      </c>
      <c r="D36" s="63">
        <v>17</v>
      </c>
      <c r="E36" s="125">
        <f t="shared" si="4"/>
        <v>24.285714285714285</v>
      </c>
      <c r="F36" s="26">
        <v>24</v>
      </c>
      <c r="G36" s="125">
        <f t="shared" si="5"/>
        <v>21.428571428571427</v>
      </c>
    </row>
    <row r="37" spans="1:12" x14ac:dyDescent="0.2">
      <c r="A37" s="62" t="s">
        <v>31</v>
      </c>
      <c r="B37" s="26">
        <v>3</v>
      </c>
      <c r="C37" s="125">
        <f t="shared" si="3"/>
        <v>1.6483516483516483</v>
      </c>
      <c r="D37" s="63">
        <v>2</v>
      </c>
      <c r="E37" s="125">
        <f t="shared" si="4"/>
        <v>2.8571428571428572</v>
      </c>
      <c r="F37" s="26">
        <v>1</v>
      </c>
      <c r="G37" s="125">
        <f t="shared" si="5"/>
        <v>0.8928571428571429</v>
      </c>
    </row>
    <row r="38" spans="1:12" x14ac:dyDescent="0.2">
      <c r="A38" s="62" t="s">
        <v>45</v>
      </c>
      <c r="B38" s="26">
        <v>7</v>
      </c>
      <c r="C38" s="125">
        <f t="shared" si="3"/>
        <v>3.8461538461538463</v>
      </c>
      <c r="D38" s="63">
        <v>3</v>
      </c>
      <c r="E38" s="125">
        <f t="shared" si="4"/>
        <v>4.2857142857142856</v>
      </c>
      <c r="F38" s="26">
        <v>4</v>
      </c>
      <c r="G38" s="125">
        <f t="shared" si="5"/>
        <v>3.5714285714285716</v>
      </c>
    </row>
    <row r="39" spans="1:12" x14ac:dyDescent="0.2">
      <c r="A39" s="62" t="s">
        <v>22</v>
      </c>
      <c r="B39" s="26">
        <v>28</v>
      </c>
      <c r="C39" s="125">
        <f t="shared" si="3"/>
        <v>15.384615384615385</v>
      </c>
      <c r="D39" s="63">
        <v>10</v>
      </c>
      <c r="E39" s="125">
        <f t="shared" si="4"/>
        <v>14.285714285714286</v>
      </c>
      <c r="F39" s="26">
        <v>18</v>
      </c>
      <c r="G39" s="125">
        <f t="shared" si="5"/>
        <v>16.071428571428573</v>
      </c>
    </row>
    <row r="40" spans="1:12" x14ac:dyDescent="0.2">
      <c r="A40" s="62" t="s">
        <v>23</v>
      </c>
      <c r="B40" s="26">
        <v>3</v>
      </c>
      <c r="C40" s="125">
        <f t="shared" si="3"/>
        <v>1.6483516483516483</v>
      </c>
      <c r="D40" s="63">
        <v>0</v>
      </c>
      <c r="E40" s="125">
        <f t="shared" si="4"/>
        <v>0</v>
      </c>
      <c r="F40" s="26">
        <v>3</v>
      </c>
      <c r="G40" s="125">
        <f t="shared" si="5"/>
        <v>2.6785714285714284</v>
      </c>
    </row>
    <row r="41" spans="1:12" x14ac:dyDescent="0.2">
      <c r="A41" s="62" t="s">
        <v>32</v>
      </c>
      <c r="B41" s="26">
        <v>13</v>
      </c>
      <c r="C41" s="125">
        <f t="shared" si="3"/>
        <v>7.1428571428571432</v>
      </c>
      <c r="D41" s="63">
        <v>8</v>
      </c>
      <c r="E41" s="125">
        <f t="shared" si="4"/>
        <v>11.428571428571429</v>
      </c>
      <c r="F41" s="26">
        <v>5</v>
      </c>
      <c r="G41" s="125">
        <f t="shared" si="5"/>
        <v>4.4642857142857144</v>
      </c>
    </row>
    <row r="42" spans="1:12" x14ac:dyDescent="0.2">
      <c r="A42" s="62" t="s">
        <v>50</v>
      </c>
      <c r="B42" s="26">
        <v>10</v>
      </c>
      <c r="C42" s="125">
        <f t="shared" si="3"/>
        <v>5.4945054945054945</v>
      </c>
      <c r="D42" s="63">
        <v>2</v>
      </c>
      <c r="E42" s="125">
        <f t="shared" si="4"/>
        <v>2.8571428571428572</v>
      </c>
      <c r="F42" s="26">
        <v>8</v>
      </c>
      <c r="G42" s="125">
        <f t="shared" si="5"/>
        <v>7.1428571428571432</v>
      </c>
    </row>
    <row r="43" spans="1:12" x14ac:dyDescent="0.2">
      <c r="A43" s="62" t="s">
        <v>34</v>
      </c>
      <c r="B43" s="26">
        <v>1</v>
      </c>
      <c r="C43" s="125">
        <f t="shared" si="3"/>
        <v>0.5494505494505495</v>
      </c>
      <c r="D43" s="63">
        <v>0</v>
      </c>
      <c r="E43" s="125">
        <f t="shared" si="4"/>
        <v>0</v>
      </c>
      <c r="F43" s="26">
        <v>1</v>
      </c>
      <c r="G43" s="125">
        <f t="shared" si="5"/>
        <v>0.8928571428571429</v>
      </c>
    </row>
    <row r="44" spans="1:12" x14ac:dyDescent="0.2">
      <c r="A44" s="62" t="s">
        <v>38</v>
      </c>
      <c r="B44" s="26">
        <v>3</v>
      </c>
      <c r="C44" s="125">
        <f t="shared" si="3"/>
        <v>1.6483516483516483</v>
      </c>
      <c r="D44" s="63">
        <v>0</v>
      </c>
      <c r="E44" s="125">
        <f t="shared" si="4"/>
        <v>0</v>
      </c>
      <c r="F44" s="26">
        <v>3</v>
      </c>
      <c r="G44" s="125">
        <f t="shared" si="5"/>
        <v>2.6785714285714284</v>
      </c>
    </row>
    <row r="45" spans="1:12" x14ac:dyDescent="0.2">
      <c r="A45" s="62" t="s">
        <v>24</v>
      </c>
      <c r="B45" s="26">
        <v>15</v>
      </c>
      <c r="C45" s="125">
        <f t="shared" si="3"/>
        <v>8.2417582417582409</v>
      </c>
      <c r="D45" s="63">
        <v>13</v>
      </c>
      <c r="E45" s="125">
        <f t="shared" si="4"/>
        <v>18.571428571428573</v>
      </c>
      <c r="F45" s="26">
        <v>2</v>
      </c>
      <c r="G45" s="125">
        <f t="shared" si="5"/>
        <v>1.7857142857142858</v>
      </c>
    </row>
    <row r="46" spans="1:12" x14ac:dyDescent="0.2">
      <c r="A46" s="62" t="s">
        <v>84</v>
      </c>
      <c r="B46" s="26">
        <v>1</v>
      </c>
      <c r="C46" s="125">
        <f t="shared" si="3"/>
        <v>0.5494505494505495</v>
      </c>
      <c r="D46" s="63">
        <v>0</v>
      </c>
      <c r="E46" s="125">
        <f t="shared" si="4"/>
        <v>0</v>
      </c>
      <c r="F46" s="26">
        <v>1</v>
      </c>
      <c r="G46" s="125">
        <f t="shared" si="5"/>
        <v>0.8928571428571429</v>
      </c>
    </row>
    <row r="47" spans="1:12" x14ac:dyDescent="0.2">
      <c r="A47" s="62" t="s">
        <v>85</v>
      </c>
      <c r="B47" s="26">
        <v>20</v>
      </c>
      <c r="C47" s="125">
        <f t="shared" si="3"/>
        <v>10.989010989010989</v>
      </c>
      <c r="D47" s="63">
        <v>10</v>
      </c>
      <c r="E47" s="125">
        <f t="shared" si="4"/>
        <v>14.285714285714286</v>
      </c>
      <c r="F47" s="26">
        <v>10</v>
      </c>
      <c r="G47" s="125">
        <f t="shared" si="5"/>
        <v>8.9285714285714288</v>
      </c>
    </row>
    <row r="49" spans="1:7" s="57" customFormat="1" ht="11.25" customHeight="1" x14ac:dyDescent="0.2">
      <c r="B49" s="160" t="s">
        <v>80</v>
      </c>
      <c r="C49" s="160"/>
      <c r="D49" s="160"/>
      <c r="E49" s="160"/>
      <c r="F49" s="160"/>
      <c r="G49" s="160"/>
    </row>
    <row r="50" spans="1:7" s="57" customFormat="1" ht="11.25" customHeight="1" x14ac:dyDescent="0.2">
      <c r="B50" s="68"/>
      <c r="C50" s="68"/>
      <c r="D50" s="68"/>
      <c r="E50" s="68"/>
      <c r="F50" s="68"/>
      <c r="G50" s="68"/>
    </row>
    <row r="51" spans="1:7" x14ac:dyDescent="0.2">
      <c r="A51" s="62" t="s">
        <v>35</v>
      </c>
      <c r="B51" s="26">
        <v>48</v>
      </c>
      <c r="C51" s="125">
        <f>B51*100/461</f>
        <v>10.412147505422993</v>
      </c>
      <c r="D51" s="63">
        <v>16</v>
      </c>
      <c r="E51" s="125">
        <f>D51*100/184</f>
        <v>8.695652173913043</v>
      </c>
      <c r="F51" s="26">
        <v>32</v>
      </c>
      <c r="G51" s="125">
        <f>F51*100/277</f>
        <v>11.552346570397113</v>
      </c>
    </row>
    <row r="52" spans="1:7" x14ac:dyDescent="0.2">
      <c r="A52" s="62" t="s">
        <v>27</v>
      </c>
      <c r="B52" s="26">
        <v>33</v>
      </c>
      <c r="C52" s="125">
        <f t="shared" ref="C52:C73" si="6">B52*100/461</f>
        <v>7.1583514099783079</v>
      </c>
      <c r="D52" s="63">
        <v>13</v>
      </c>
      <c r="E52" s="125">
        <f t="shared" ref="E52:E73" si="7">D52*100/184</f>
        <v>7.0652173913043477</v>
      </c>
      <c r="F52" s="26">
        <v>20</v>
      </c>
      <c r="G52" s="125">
        <f t="shared" ref="G52:G73" si="8">F52*100/277</f>
        <v>7.2202166064981945</v>
      </c>
    </row>
    <row r="53" spans="1:7" x14ac:dyDescent="0.2">
      <c r="A53" s="62" t="s">
        <v>21</v>
      </c>
      <c r="B53" s="26">
        <v>114</v>
      </c>
      <c r="C53" s="125">
        <f t="shared" si="6"/>
        <v>24.728850325379611</v>
      </c>
      <c r="D53" s="63">
        <v>29</v>
      </c>
      <c r="E53" s="125">
        <f t="shared" si="7"/>
        <v>15.760869565217391</v>
      </c>
      <c r="F53" s="26">
        <v>85</v>
      </c>
      <c r="G53" s="125">
        <f t="shared" si="8"/>
        <v>30.685920577617328</v>
      </c>
    </row>
    <row r="54" spans="1:7" x14ac:dyDescent="0.2">
      <c r="A54" s="62" t="s">
        <v>29</v>
      </c>
      <c r="B54" s="26">
        <v>99</v>
      </c>
      <c r="C54" s="125">
        <f t="shared" si="6"/>
        <v>21.475054229934923</v>
      </c>
      <c r="D54" s="63">
        <v>29</v>
      </c>
      <c r="E54" s="125">
        <f t="shared" si="7"/>
        <v>15.760869565217391</v>
      </c>
      <c r="F54" s="26">
        <v>70</v>
      </c>
      <c r="G54" s="125">
        <f t="shared" si="8"/>
        <v>25.270758122743683</v>
      </c>
    </row>
    <row r="55" spans="1:7" x14ac:dyDescent="0.2">
      <c r="A55" s="62" t="s">
        <v>47</v>
      </c>
      <c r="B55" s="26">
        <v>47</v>
      </c>
      <c r="C55" s="125">
        <f t="shared" si="6"/>
        <v>10.195227765726681</v>
      </c>
      <c r="D55" s="63">
        <v>16</v>
      </c>
      <c r="E55" s="125">
        <f t="shared" si="7"/>
        <v>8.695652173913043</v>
      </c>
      <c r="F55" s="26">
        <v>31</v>
      </c>
      <c r="G55" s="125">
        <f t="shared" si="8"/>
        <v>11.191335740072201</v>
      </c>
    </row>
    <row r="56" spans="1:7" x14ac:dyDescent="0.2">
      <c r="A56" s="62" t="s">
        <v>33</v>
      </c>
      <c r="B56" s="26">
        <v>54</v>
      </c>
      <c r="C56" s="125">
        <f t="shared" si="6"/>
        <v>11.713665943600867</v>
      </c>
      <c r="D56" s="63">
        <v>10</v>
      </c>
      <c r="E56" s="125">
        <f t="shared" si="7"/>
        <v>5.4347826086956523</v>
      </c>
      <c r="F56" s="26">
        <v>44</v>
      </c>
      <c r="G56" s="125">
        <f t="shared" si="8"/>
        <v>15.884476534296029</v>
      </c>
    </row>
    <row r="57" spans="1:7" ht="22.5" x14ac:dyDescent="0.2">
      <c r="A57" s="62" t="s">
        <v>116</v>
      </c>
      <c r="B57" s="26">
        <v>52</v>
      </c>
      <c r="C57" s="125">
        <f t="shared" si="6"/>
        <v>11.279826464208243</v>
      </c>
      <c r="D57" s="63">
        <v>20</v>
      </c>
      <c r="E57" s="125">
        <f t="shared" si="7"/>
        <v>10.869565217391305</v>
      </c>
      <c r="F57" s="26">
        <v>32</v>
      </c>
      <c r="G57" s="125">
        <f t="shared" si="8"/>
        <v>11.552346570397113</v>
      </c>
    </row>
    <row r="58" spans="1:7" x14ac:dyDescent="0.2">
      <c r="A58" s="62" t="s">
        <v>70</v>
      </c>
      <c r="B58" s="26">
        <v>51</v>
      </c>
      <c r="C58" s="125">
        <f t="shared" si="6"/>
        <v>11.062906724511931</v>
      </c>
      <c r="D58" s="63">
        <v>21</v>
      </c>
      <c r="E58" s="125">
        <f t="shared" si="7"/>
        <v>11.413043478260869</v>
      </c>
      <c r="F58" s="26">
        <v>30</v>
      </c>
      <c r="G58" s="125">
        <f t="shared" si="8"/>
        <v>10.830324909747292</v>
      </c>
    </row>
    <row r="59" spans="1:7" x14ac:dyDescent="0.2">
      <c r="A59" s="62" t="s">
        <v>36</v>
      </c>
      <c r="B59" s="26">
        <v>79</v>
      </c>
      <c r="C59" s="125">
        <f t="shared" si="6"/>
        <v>17.136659436008678</v>
      </c>
      <c r="D59" s="63">
        <v>47</v>
      </c>
      <c r="E59" s="125">
        <f t="shared" si="7"/>
        <v>25.543478260869566</v>
      </c>
      <c r="F59" s="26">
        <v>32</v>
      </c>
      <c r="G59" s="125">
        <f t="shared" si="8"/>
        <v>11.552346570397113</v>
      </c>
    </row>
    <row r="60" spans="1:7" x14ac:dyDescent="0.2">
      <c r="A60" s="62" t="s">
        <v>86</v>
      </c>
      <c r="B60" s="26">
        <v>1</v>
      </c>
      <c r="C60" s="125">
        <f t="shared" si="6"/>
        <v>0.21691973969631237</v>
      </c>
      <c r="D60" s="63">
        <v>0</v>
      </c>
      <c r="E60" s="125">
        <f t="shared" si="7"/>
        <v>0</v>
      </c>
      <c r="F60" s="26">
        <v>1</v>
      </c>
      <c r="G60" s="125">
        <f t="shared" si="8"/>
        <v>0.36101083032490977</v>
      </c>
    </row>
    <row r="61" spans="1:7" x14ac:dyDescent="0.2">
      <c r="A61" s="62" t="s">
        <v>31</v>
      </c>
      <c r="B61" s="26">
        <v>17</v>
      </c>
      <c r="C61" s="125">
        <f t="shared" si="6"/>
        <v>3.6876355748373104</v>
      </c>
      <c r="D61" s="63">
        <v>15</v>
      </c>
      <c r="E61" s="125">
        <f t="shared" si="7"/>
        <v>8.1521739130434785</v>
      </c>
      <c r="F61" s="26">
        <v>2</v>
      </c>
      <c r="G61" s="125">
        <f t="shared" si="8"/>
        <v>0.72202166064981954</v>
      </c>
    </row>
    <row r="62" spans="1:7" x14ac:dyDescent="0.2">
      <c r="A62" s="62" t="s">
        <v>87</v>
      </c>
      <c r="B62" s="26">
        <v>2</v>
      </c>
      <c r="C62" s="125">
        <f t="shared" si="6"/>
        <v>0.43383947939262474</v>
      </c>
      <c r="D62" s="63">
        <v>0</v>
      </c>
      <c r="E62" s="125">
        <f t="shared" si="7"/>
        <v>0</v>
      </c>
      <c r="F62" s="26">
        <v>2</v>
      </c>
      <c r="G62" s="125">
        <f t="shared" si="8"/>
        <v>0.72202166064981954</v>
      </c>
    </row>
    <row r="63" spans="1:7" x14ac:dyDescent="0.2">
      <c r="A63" s="62" t="s">
        <v>45</v>
      </c>
      <c r="B63" s="26">
        <v>31</v>
      </c>
      <c r="C63" s="125">
        <f t="shared" si="6"/>
        <v>6.7245119305856829</v>
      </c>
      <c r="D63" s="63">
        <v>6</v>
      </c>
      <c r="E63" s="125">
        <f t="shared" si="7"/>
        <v>3.2608695652173911</v>
      </c>
      <c r="F63" s="26">
        <v>25</v>
      </c>
      <c r="G63" s="125">
        <f t="shared" si="8"/>
        <v>9.025270758122744</v>
      </c>
    </row>
    <row r="64" spans="1:7" x14ac:dyDescent="0.2">
      <c r="A64" s="62" t="s">
        <v>37</v>
      </c>
      <c r="B64" s="26">
        <v>21</v>
      </c>
      <c r="C64" s="125">
        <f t="shared" si="6"/>
        <v>4.5553145336225596</v>
      </c>
      <c r="D64" s="63">
        <v>7</v>
      </c>
      <c r="E64" s="125">
        <f t="shared" si="7"/>
        <v>3.8043478260869565</v>
      </c>
      <c r="F64" s="26">
        <v>14</v>
      </c>
      <c r="G64" s="125">
        <f t="shared" si="8"/>
        <v>5.0541516245487363</v>
      </c>
    </row>
    <row r="65" spans="1:7" x14ac:dyDescent="0.2">
      <c r="A65" s="62" t="s">
        <v>22</v>
      </c>
      <c r="B65" s="26">
        <v>82</v>
      </c>
      <c r="C65" s="125">
        <f t="shared" si="6"/>
        <v>17.787418655097614</v>
      </c>
      <c r="D65" s="63">
        <v>42</v>
      </c>
      <c r="E65" s="125">
        <f t="shared" si="7"/>
        <v>22.826086956521738</v>
      </c>
      <c r="F65" s="26">
        <v>40</v>
      </c>
      <c r="G65" s="125">
        <f t="shared" si="8"/>
        <v>14.440433212996389</v>
      </c>
    </row>
    <row r="66" spans="1:7" x14ac:dyDescent="0.2">
      <c r="A66" s="62" t="s">
        <v>23</v>
      </c>
      <c r="B66" s="26">
        <v>26</v>
      </c>
      <c r="C66" s="125">
        <f t="shared" si="6"/>
        <v>5.6399132321041217</v>
      </c>
      <c r="D66" s="63">
        <v>16</v>
      </c>
      <c r="E66" s="125">
        <f t="shared" si="7"/>
        <v>8.695652173913043</v>
      </c>
      <c r="F66" s="26">
        <v>10</v>
      </c>
      <c r="G66" s="125">
        <f t="shared" si="8"/>
        <v>3.6101083032490973</v>
      </c>
    </row>
    <row r="67" spans="1:7" x14ac:dyDescent="0.2">
      <c r="A67" s="62" t="s">
        <v>32</v>
      </c>
      <c r="B67" s="26">
        <v>40</v>
      </c>
      <c r="C67" s="125">
        <f t="shared" si="6"/>
        <v>8.676789587852495</v>
      </c>
      <c r="D67" s="63">
        <v>25</v>
      </c>
      <c r="E67" s="125">
        <f t="shared" si="7"/>
        <v>13.586956521739131</v>
      </c>
      <c r="F67" s="26">
        <v>15</v>
      </c>
      <c r="G67" s="125">
        <f t="shared" si="8"/>
        <v>5.4151624548736459</v>
      </c>
    </row>
    <row r="68" spans="1:7" x14ac:dyDescent="0.2">
      <c r="A68" s="62" t="s">
        <v>50</v>
      </c>
      <c r="B68" s="26">
        <v>24</v>
      </c>
      <c r="C68" s="125">
        <f t="shared" si="6"/>
        <v>5.2060737527114966</v>
      </c>
      <c r="D68" s="63">
        <v>9</v>
      </c>
      <c r="E68" s="125">
        <f t="shared" si="7"/>
        <v>4.8913043478260869</v>
      </c>
      <c r="F68" s="26">
        <v>15</v>
      </c>
      <c r="G68" s="125">
        <f t="shared" si="8"/>
        <v>5.4151624548736459</v>
      </c>
    </row>
    <row r="69" spans="1:7" x14ac:dyDescent="0.2">
      <c r="A69" s="62" t="s">
        <v>51</v>
      </c>
      <c r="B69" s="26">
        <v>2</v>
      </c>
      <c r="C69" s="125">
        <f t="shared" si="6"/>
        <v>0.43383947939262474</v>
      </c>
      <c r="D69" s="63">
        <v>1</v>
      </c>
      <c r="E69" s="125">
        <f t="shared" si="7"/>
        <v>0.54347826086956519</v>
      </c>
      <c r="F69" s="26">
        <v>1</v>
      </c>
      <c r="G69" s="125">
        <f t="shared" si="8"/>
        <v>0.36101083032490977</v>
      </c>
    </row>
    <row r="70" spans="1:7" x14ac:dyDescent="0.2">
      <c r="A70" s="62" t="s">
        <v>34</v>
      </c>
      <c r="B70" s="26">
        <v>17</v>
      </c>
      <c r="C70" s="125">
        <f t="shared" si="6"/>
        <v>3.6876355748373104</v>
      </c>
      <c r="D70" s="63">
        <v>4</v>
      </c>
      <c r="E70" s="125">
        <f t="shared" si="7"/>
        <v>2.1739130434782608</v>
      </c>
      <c r="F70" s="26">
        <v>13</v>
      </c>
      <c r="G70" s="125">
        <f t="shared" si="8"/>
        <v>4.6931407942238268</v>
      </c>
    </row>
    <row r="71" spans="1:7" x14ac:dyDescent="0.2">
      <c r="A71" s="62" t="s">
        <v>56</v>
      </c>
      <c r="B71" s="26">
        <v>2</v>
      </c>
      <c r="C71" s="125">
        <f t="shared" si="6"/>
        <v>0.43383947939262474</v>
      </c>
      <c r="D71" s="63">
        <v>2</v>
      </c>
      <c r="E71" s="125">
        <f t="shared" si="7"/>
        <v>1.0869565217391304</v>
      </c>
      <c r="F71" s="26">
        <v>0</v>
      </c>
      <c r="G71" s="125">
        <f t="shared" si="8"/>
        <v>0</v>
      </c>
    </row>
    <row r="72" spans="1:7" x14ac:dyDescent="0.2">
      <c r="A72" s="71" t="s">
        <v>38</v>
      </c>
      <c r="B72" s="26">
        <v>23</v>
      </c>
      <c r="C72" s="125">
        <f t="shared" si="6"/>
        <v>4.9891540130151846</v>
      </c>
      <c r="D72" s="63">
        <v>2</v>
      </c>
      <c r="E72" s="125">
        <f t="shared" si="7"/>
        <v>1.0869565217391304</v>
      </c>
      <c r="F72" s="26">
        <v>21</v>
      </c>
      <c r="G72" s="125">
        <f t="shared" si="8"/>
        <v>7.581227436823105</v>
      </c>
    </row>
    <row r="73" spans="1:7" x14ac:dyDescent="0.2">
      <c r="A73" s="62" t="s">
        <v>24</v>
      </c>
      <c r="B73" s="26">
        <v>55</v>
      </c>
      <c r="C73" s="125">
        <f t="shared" si="6"/>
        <v>11.93058568329718</v>
      </c>
      <c r="D73" s="63">
        <v>36</v>
      </c>
      <c r="E73" s="125">
        <f t="shared" si="7"/>
        <v>19.565217391304348</v>
      </c>
      <c r="F73" s="26">
        <v>19</v>
      </c>
      <c r="G73" s="125">
        <f t="shared" si="8"/>
        <v>6.859205776173285</v>
      </c>
    </row>
    <row r="74" spans="1:7" ht="11.25" customHeight="1" x14ac:dyDescent="0.2">
      <c r="A74" s="97"/>
      <c r="B74" s="26"/>
      <c r="C74" s="69"/>
      <c r="D74" s="63"/>
      <c r="E74" s="69"/>
      <c r="F74" s="26"/>
      <c r="G74" s="70"/>
    </row>
    <row r="75" spans="1:7" s="57" customFormat="1" ht="11.25" customHeight="1" x14ac:dyDescent="0.2">
      <c r="A75" s="72"/>
      <c r="B75" s="148" t="s">
        <v>72</v>
      </c>
      <c r="C75" s="157"/>
      <c r="D75" s="157"/>
      <c r="E75" s="148"/>
      <c r="F75" s="157"/>
      <c r="G75" s="157"/>
    </row>
    <row r="76" spans="1:7" s="57" customFormat="1" ht="11.25" customHeight="1" x14ac:dyDescent="0.2">
      <c r="A76" s="72"/>
      <c r="B76" s="41"/>
      <c r="C76" s="65"/>
      <c r="D76" s="65"/>
      <c r="E76" s="41"/>
      <c r="F76" s="65"/>
      <c r="G76" s="65"/>
    </row>
    <row r="77" spans="1:7" x14ac:dyDescent="0.2">
      <c r="A77" s="64" t="s">
        <v>39</v>
      </c>
      <c r="B77" s="26">
        <v>43</v>
      </c>
      <c r="C77" s="125">
        <f>B77*100/82</f>
        <v>52.439024390243901</v>
      </c>
      <c r="D77" s="63">
        <v>7</v>
      </c>
      <c r="E77" s="125">
        <f>D77*100/15</f>
        <v>46.666666666666664</v>
      </c>
      <c r="F77" s="26">
        <v>36</v>
      </c>
      <c r="G77" s="125">
        <f>F77*100/67</f>
        <v>53.731343283582092</v>
      </c>
    </row>
    <row r="78" spans="1:7" x14ac:dyDescent="0.2">
      <c r="A78" s="62" t="s">
        <v>65</v>
      </c>
      <c r="B78" s="26">
        <v>47</v>
      </c>
      <c r="C78" s="125">
        <f t="shared" ref="C78:C96" si="9">B78*100/82</f>
        <v>57.31707317073171</v>
      </c>
      <c r="D78" s="63">
        <v>7</v>
      </c>
      <c r="E78" s="125">
        <f t="shared" ref="E78:E96" si="10">D78*100/15</f>
        <v>46.666666666666664</v>
      </c>
      <c r="F78" s="26">
        <v>40</v>
      </c>
      <c r="G78" s="125">
        <f t="shared" ref="G78:G96" si="11">F78*100/67</f>
        <v>59.701492537313435</v>
      </c>
    </row>
    <row r="79" spans="1:7" x14ac:dyDescent="0.2">
      <c r="A79" s="64" t="s">
        <v>48</v>
      </c>
      <c r="B79" s="26">
        <v>20</v>
      </c>
      <c r="C79" s="125">
        <f t="shared" si="9"/>
        <v>24.390243902439025</v>
      </c>
      <c r="D79" s="63">
        <v>8</v>
      </c>
      <c r="E79" s="125">
        <f t="shared" si="10"/>
        <v>53.333333333333336</v>
      </c>
      <c r="F79" s="26">
        <v>12</v>
      </c>
      <c r="G79" s="125">
        <f t="shared" si="11"/>
        <v>17.910447761194028</v>
      </c>
    </row>
    <row r="80" spans="1:7" x14ac:dyDescent="0.2">
      <c r="A80" s="64" t="s">
        <v>66</v>
      </c>
      <c r="B80" s="26">
        <v>12</v>
      </c>
      <c r="C80" s="125">
        <f t="shared" si="9"/>
        <v>14.634146341463415</v>
      </c>
      <c r="D80" s="63">
        <v>1</v>
      </c>
      <c r="E80" s="125">
        <f t="shared" si="10"/>
        <v>6.666666666666667</v>
      </c>
      <c r="F80" s="26">
        <v>11</v>
      </c>
      <c r="G80" s="125">
        <f t="shared" si="11"/>
        <v>16.417910447761194</v>
      </c>
    </row>
    <row r="81" spans="1:7" x14ac:dyDescent="0.2">
      <c r="A81" s="64" t="s">
        <v>67</v>
      </c>
      <c r="B81" s="26">
        <v>40</v>
      </c>
      <c r="C81" s="125">
        <f t="shared" si="9"/>
        <v>48.780487804878049</v>
      </c>
      <c r="D81" s="63">
        <v>7</v>
      </c>
      <c r="E81" s="125">
        <f t="shared" si="10"/>
        <v>46.666666666666664</v>
      </c>
      <c r="F81" s="26">
        <v>33</v>
      </c>
      <c r="G81" s="125">
        <f t="shared" si="11"/>
        <v>49.253731343283583</v>
      </c>
    </row>
    <row r="82" spans="1:7" x14ac:dyDescent="0.2">
      <c r="A82" s="64" t="s">
        <v>20</v>
      </c>
      <c r="B82" s="26">
        <v>33</v>
      </c>
      <c r="C82" s="125">
        <f t="shared" si="9"/>
        <v>40.243902439024389</v>
      </c>
      <c r="D82" s="63">
        <v>3</v>
      </c>
      <c r="E82" s="125">
        <f t="shared" si="10"/>
        <v>20</v>
      </c>
      <c r="F82" s="26">
        <v>30</v>
      </c>
      <c r="G82" s="125">
        <f t="shared" si="11"/>
        <v>44.776119402985074</v>
      </c>
    </row>
    <row r="83" spans="1:7" x14ac:dyDescent="0.2">
      <c r="A83" s="64" t="s">
        <v>35</v>
      </c>
      <c r="B83" s="26">
        <v>1</v>
      </c>
      <c r="C83" s="125">
        <f t="shared" si="9"/>
        <v>1.2195121951219512</v>
      </c>
      <c r="D83" s="63">
        <v>1</v>
      </c>
      <c r="E83" s="125">
        <f t="shared" si="10"/>
        <v>6.666666666666667</v>
      </c>
      <c r="F83" s="26">
        <v>0</v>
      </c>
      <c r="G83" s="125">
        <f t="shared" si="11"/>
        <v>0</v>
      </c>
    </row>
    <row r="84" spans="1:7" x14ac:dyDescent="0.2">
      <c r="A84" s="64" t="s">
        <v>21</v>
      </c>
      <c r="B84" s="26">
        <v>20</v>
      </c>
      <c r="C84" s="125">
        <f t="shared" si="9"/>
        <v>24.390243902439025</v>
      </c>
      <c r="D84" s="63">
        <v>3</v>
      </c>
      <c r="E84" s="125">
        <f t="shared" si="10"/>
        <v>20</v>
      </c>
      <c r="F84" s="26">
        <v>17</v>
      </c>
      <c r="G84" s="125">
        <f t="shared" si="11"/>
        <v>25.373134328358208</v>
      </c>
    </row>
    <row r="85" spans="1:7" x14ac:dyDescent="0.2">
      <c r="A85" s="64" t="s">
        <v>29</v>
      </c>
      <c r="B85" s="26">
        <v>2</v>
      </c>
      <c r="C85" s="125">
        <f t="shared" si="9"/>
        <v>2.4390243902439024</v>
      </c>
      <c r="D85" s="63">
        <v>0</v>
      </c>
      <c r="E85" s="125">
        <f t="shared" si="10"/>
        <v>0</v>
      </c>
      <c r="F85" s="26">
        <v>2</v>
      </c>
      <c r="G85" s="125">
        <f t="shared" si="11"/>
        <v>2.9850746268656718</v>
      </c>
    </row>
    <row r="86" spans="1:7" x14ac:dyDescent="0.2">
      <c r="A86" s="64" t="s">
        <v>47</v>
      </c>
      <c r="B86" s="26">
        <v>2</v>
      </c>
      <c r="C86" s="125">
        <f t="shared" si="9"/>
        <v>2.4390243902439024</v>
      </c>
      <c r="D86" s="63">
        <v>0</v>
      </c>
      <c r="E86" s="125">
        <f t="shared" si="10"/>
        <v>0</v>
      </c>
      <c r="F86" s="26">
        <v>2</v>
      </c>
      <c r="G86" s="125">
        <f t="shared" si="11"/>
        <v>2.9850746268656718</v>
      </c>
    </row>
    <row r="87" spans="1:7" x14ac:dyDescent="0.2">
      <c r="A87" s="64" t="s">
        <v>33</v>
      </c>
      <c r="B87" s="26">
        <v>1</v>
      </c>
      <c r="C87" s="125">
        <f t="shared" si="9"/>
        <v>1.2195121951219512</v>
      </c>
      <c r="D87" s="63">
        <v>0</v>
      </c>
      <c r="E87" s="125">
        <f t="shared" si="10"/>
        <v>0</v>
      </c>
      <c r="F87" s="26">
        <v>1</v>
      </c>
      <c r="G87" s="125">
        <f t="shared" si="11"/>
        <v>1.4925373134328359</v>
      </c>
    </row>
    <row r="88" spans="1:7" x14ac:dyDescent="0.2">
      <c r="A88" s="64" t="s">
        <v>115</v>
      </c>
      <c r="B88" s="26">
        <v>1</v>
      </c>
      <c r="C88" s="125">
        <f t="shared" si="9"/>
        <v>1.2195121951219512</v>
      </c>
      <c r="D88" s="63">
        <v>0</v>
      </c>
      <c r="E88" s="125">
        <f t="shared" si="10"/>
        <v>0</v>
      </c>
      <c r="F88" s="26">
        <v>1</v>
      </c>
      <c r="G88" s="125">
        <f t="shared" si="11"/>
        <v>1.4925373134328359</v>
      </c>
    </row>
    <row r="89" spans="1:7" x14ac:dyDescent="0.2">
      <c r="A89" s="64" t="s">
        <v>36</v>
      </c>
      <c r="B89" s="26">
        <v>2</v>
      </c>
      <c r="C89" s="125">
        <f t="shared" si="9"/>
        <v>2.4390243902439024</v>
      </c>
      <c r="D89" s="63">
        <v>0</v>
      </c>
      <c r="E89" s="125">
        <f t="shared" si="10"/>
        <v>0</v>
      </c>
      <c r="F89" s="26">
        <v>2</v>
      </c>
      <c r="G89" s="125">
        <f t="shared" si="11"/>
        <v>2.9850746268656718</v>
      </c>
    </row>
    <row r="90" spans="1:7" x14ac:dyDescent="0.2">
      <c r="A90" s="64" t="s">
        <v>45</v>
      </c>
      <c r="B90" s="26">
        <v>1</v>
      </c>
      <c r="C90" s="125">
        <f t="shared" si="9"/>
        <v>1.2195121951219512</v>
      </c>
      <c r="D90" s="63">
        <v>0</v>
      </c>
      <c r="E90" s="125">
        <f t="shared" si="10"/>
        <v>0</v>
      </c>
      <c r="F90" s="26">
        <v>1</v>
      </c>
      <c r="G90" s="125">
        <f t="shared" si="11"/>
        <v>1.4925373134328359</v>
      </c>
    </row>
    <row r="91" spans="1:7" x14ac:dyDescent="0.2">
      <c r="A91" s="64" t="s">
        <v>22</v>
      </c>
      <c r="B91" s="26">
        <v>9</v>
      </c>
      <c r="C91" s="125">
        <f t="shared" si="9"/>
        <v>10.975609756097562</v>
      </c>
      <c r="D91" s="63">
        <v>3</v>
      </c>
      <c r="E91" s="125">
        <f t="shared" si="10"/>
        <v>20</v>
      </c>
      <c r="F91" s="26">
        <v>6</v>
      </c>
      <c r="G91" s="125">
        <f t="shared" si="11"/>
        <v>8.9552238805970141</v>
      </c>
    </row>
    <row r="92" spans="1:7" x14ac:dyDescent="0.2">
      <c r="A92" s="64" t="s">
        <v>23</v>
      </c>
      <c r="B92" s="26">
        <v>1</v>
      </c>
      <c r="C92" s="125">
        <f t="shared" si="9"/>
        <v>1.2195121951219512</v>
      </c>
      <c r="D92" s="63">
        <v>1</v>
      </c>
      <c r="E92" s="125">
        <f t="shared" si="10"/>
        <v>6.666666666666667</v>
      </c>
      <c r="F92" s="26">
        <v>0</v>
      </c>
      <c r="G92" s="125">
        <f t="shared" si="11"/>
        <v>0</v>
      </c>
    </row>
    <row r="93" spans="1:7" x14ac:dyDescent="0.2">
      <c r="A93" s="64" t="s">
        <v>50</v>
      </c>
      <c r="B93" s="26">
        <v>1</v>
      </c>
      <c r="C93" s="125">
        <f t="shared" si="9"/>
        <v>1.2195121951219512</v>
      </c>
      <c r="D93" s="63">
        <v>1</v>
      </c>
      <c r="E93" s="125">
        <f t="shared" si="10"/>
        <v>6.666666666666667</v>
      </c>
      <c r="F93" s="26">
        <v>0</v>
      </c>
      <c r="G93" s="125">
        <f t="shared" si="11"/>
        <v>0</v>
      </c>
    </row>
    <row r="94" spans="1:7" x14ac:dyDescent="0.2">
      <c r="A94" s="64" t="s">
        <v>117</v>
      </c>
      <c r="B94" s="26">
        <v>1</v>
      </c>
      <c r="C94" s="125">
        <f t="shared" si="9"/>
        <v>1.2195121951219512</v>
      </c>
      <c r="D94" s="63">
        <v>0</v>
      </c>
      <c r="E94" s="125">
        <f t="shared" si="10"/>
        <v>0</v>
      </c>
      <c r="F94" s="26">
        <v>1</v>
      </c>
      <c r="G94" s="125">
        <f t="shared" si="11"/>
        <v>1.4925373134328359</v>
      </c>
    </row>
    <row r="95" spans="1:7" x14ac:dyDescent="0.2">
      <c r="A95" s="64" t="s">
        <v>24</v>
      </c>
      <c r="B95" s="26">
        <v>6</v>
      </c>
      <c r="C95" s="125">
        <f t="shared" si="9"/>
        <v>7.3170731707317076</v>
      </c>
      <c r="D95" s="63">
        <v>3</v>
      </c>
      <c r="E95" s="125">
        <f t="shared" si="10"/>
        <v>20</v>
      </c>
      <c r="F95" s="26">
        <v>3</v>
      </c>
      <c r="G95" s="125">
        <f t="shared" si="11"/>
        <v>4.4776119402985071</v>
      </c>
    </row>
    <row r="96" spans="1:7" x14ac:dyDescent="0.2">
      <c r="A96" s="64" t="s">
        <v>85</v>
      </c>
      <c r="B96" s="26">
        <v>2</v>
      </c>
      <c r="C96" s="125">
        <f t="shared" si="9"/>
        <v>2.4390243902439024</v>
      </c>
      <c r="D96" s="63">
        <v>0</v>
      </c>
      <c r="E96" s="125">
        <f t="shared" si="10"/>
        <v>0</v>
      </c>
      <c r="F96" s="26">
        <v>2</v>
      </c>
      <c r="G96" s="125">
        <f t="shared" si="11"/>
        <v>2.9850746268656718</v>
      </c>
    </row>
    <row r="97" spans="1:7" ht="11.25" customHeight="1" x14ac:dyDescent="0.2">
      <c r="A97" s="88"/>
      <c r="B97" s="88"/>
      <c r="C97" s="88"/>
      <c r="D97" s="88"/>
      <c r="E97" s="88"/>
      <c r="F97" s="88"/>
      <c r="G97" s="88"/>
    </row>
    <row r="98" spans="1:7" s="57" customFormat="1" ht="11.25" customHeight="1" x14ac:dyDescent="0.2">
      <c r="B98" s="148" t="s">
        <v>81</v>
      </c>
      <c r="C98" s="157"/>
      <c r="D98" s="157"/>
      <c r="E98" s="148"/>
      <c r="F98" s="157"/>
      <c r="G98" s="157"/>
    </row>
    <row r="99" spans="1:7" s="57" customFormat="1" ht="11.25" customHeight="1" x14ac:dyDescent="0.2">
      <c r="B99" s="41"/>
      <c r="C99" s="65"/>
      <c r="D99" s="65"/>
      <c r="E99" s="41"/>
      <c r="F99" s="65"/>
      <c r="G99" s="65"/>
    </row>
    <row r="100" spans="1:7" x14ac:dyDescent="0.2">
      <c r="A100" s="74" t="s">
        <v>118</v>
      </c>
      <c r="B100" s="26">
        <v>3</v>
      </c>
      <c r="C100" s="125">
        <f>B100*100/102</f>
        <v>2.9411764705882355</v>
      </c>
      <c r="D100" s="73">
        <v>0</v>
      </c>
      <c r="E100" s="125">
        <f>D100*100/32</f>
        <v>0</v>
      </c>
      <c r="F100" s="26">
        <v>3</v>
      </c>
      <c r="G100" s="125">
        <f>F100*100/70</f>
        <v>4.2857142857142856</v>
      </c>
    </row>
    <row r="101" spans="1:7" x14ac:dyDescent="0.2">
      <c r="A101" s="62" t="s">
        <v>35</v>
      </c>
      <c r="B101" s="26">
        <v>1</v>
      </c>
      <c r="C101" s="125">
        <f t="shared" ref="C101:C124" si="12">B101*100/102</f>
        <v>0.98039215686274506</v>
      </c>
      <c r="D101" s="63">
        <v>0</v>
      </c>
      <c r="E101" s="125">
        <f t="shared" ref="E101:E124" si="13">D101*100/32</f>
        <v>0</v>
      </c>
      <c r="F101" s="26">
        <v>1</v>
      </c>
      <c r="G101" s="125">
        <f t="shared" ref="G101:G124" si="14">F101*100/70</f>
        <v>1.4285714285714286</v>
      </c>
    </row>
    <row r="102" spans="1:7" x14ac:dyDescent="0.2">
      <c r="A102" s="74" t="s">
        <v>27</v>
      </c>
      <c r="B102" s="26">
        <v>4</v>
      </c>
      <c r="C102" s="125">
        <f t="shared" si="12"/>
        <v>3.9215686274509802</v>
      </c>
      <c r="D102" s="63">
        <v>1</v>
      </c>
      <c r="E102" s="125">
        <f t="shared" si="13"/>
        <v>3.125</v>
      </c>
      <c r="F102" s="26">
        <v>3</v>
      </c>
      <c r="G102" s="125">
        <f t="shared" si="14"/>
        <v>4.2857142857142856</v>
      </c>
    </row>
    <row r="103" spans="1:7" x14ac:dyDescent="0.2">
      <c r="A103" s="62" t="s">
        <v>21</v>
      </c>
      <c r="B103" s="26">
        <v>14</v>
      </c>
      <c r="C103" s="125">
        <f t="shared" si="12"/>
        <v>13.725490196078431</v>
      </c>
      <c r="D103" s="63">
        <v>2</v>
      </c>
      <c r="E103" s="125">
        <f t="shared" si="13"/>
        <v>6.25</v>
      </c>
      <c r="F103" s="26">
        <v>12</v>
      </c>
      <c r="G103" s="125">
        <f t="shared" si="14"/>
        <v>17.142857142857142</v>
      </c>
    </row>
    <row r="104" spans="1:7" x14ac:dyDescent="0.2">
      <c r="A104" s="62" t="s">
        <v>64</v>
      </c>
      <c r="B104" s="26">
        <v>3</v>
      </c>
      <c r="C104" s="125">
        <f t="shared" si="12"/>
        <v>2.9411764705882355</v>
      </c>
      <c r="D104" s="63">
        <v>0</v>
      </c>
      <c r="E104" s="125">
        <f t="shared" si="13"/>
        <v>0</v>
      </c>
      <c r="F104" s="26">
        <v>3</v>
      </c>
      <c r="G104" s="125">
        <f t="shared" si="14"/>
        <v>4.2857142857142856</v>
      </c>
    </row>
    <row r="105" spans="1:7" x14ac:dyDescent="0.2">
      <c r="A105" s="62" t="s">
        <v>119</v>
      </c>
      <c r="B105" s="26">
        <v>8</v>
      </c>
      <c r="C105" s="125">
        <f t="shared" si="12"/>
        <v>7.8431372549019605</v>
      </c>
      <c r="D105" s="63">
        <v>7</v>
      </c>
      <c r="E105" s="125">
        <f t="shared" si="13"/>
        <v>21.875</v>
      </c>
      <c r="F105" s="26">
        <v>1</v>
      </c>
      <c r="G105" s="125">
        <f t="shared" si="14"/>
        <v>1.4285714285714286</v>
      </c>
    </row>
    <row r="106" spans="1:7" x14ac:dyDescent="0.2">
      <c r="A106" s="62" t="s">
        <v>29</v>
      </c>
      <c r="B106" s="26">
        <v>8</v>
      </c>
      <c r="C106" s="125">
        <f t="shared" si="12"/>
        <v>7.8431372549019605</v>
      </c>
      <c r="D106" s="63">
        <v>1</v>
      </c>
      <c r="E106" s="125">
        <f t="shared" si="13"/>
        <v>3.125</v>
      </c>
      <c r="F106" s="26">
        <v>7</v>
      </c>
      <c r="G106" s="125">
        <f t="shared" si="14"/>
        <v>10</v>
      </c>
    </row>
    <row r="107" spans="1:7" x14ac:dyDescent="0.2">
      <c r="A107" s="62" t="s">
        <v>47</v>
      </c>
      <c r="B107" s="26">
        <v>7</v>
      </c>
      <c r="C107" s="125">
        <f t="shared" si="12"/>
        <v>6.8627450980392153</v>
      </c>
      <c r="D107" s="63">
        <v>0</v>
      </c>
      <c r="E107" s="125">
        <f t="shared" si="13"/>
        <v>0</v>
      </c>
      <c r="F107" s="26">
        <v>7</v>
      </c>
      <c r="G107" s="125">
        <f t="shared" si="14"/>
        <v>10</v>
      </c>
    </row>
    <row r="108" spans="1:7" ht="22.5" x14ac:dyDescent="0.2">
      <c r="A108" s="62" t="s">
        <v>71</v>
      </c>
      <c r="B108" s="26">
        <v>2</v>
      </c>
      <c r="C108" s="125">
        <f t="shared" si="12"/>
        <v>1.9607843137254901</v>
      </c>
      <c r="D108" s="73">
        <v>0</v>
      </c>
      <c r="E108" s="125">
        <f t="shared" si="13"/>
        <v>0</v>
      </c>
      <c r="F108" s="26">
        <v>2</v>
      </c>
      <c r="G108" s="125">
        <f t="shared" si="14"/>
        <v>2.8571428571428572</v>
      </c>
    </row>
    <row r="109" spans="1:7" x14ac:dyDescent="0.2">
      <c r="A109" s="64" t="s">
        <v>33</v>
      </c>
      <c r="B109" s="26">
        <v>2</v>
      </c>
      <c r="C109" s="125">
        <f t="shared" si="12"/>
        <v>1.9607843137254901</v>
      </c>
      <c r="D109" s="73">
        <v>0</v>
      </c>
      <c r="E109" s="125">
        <f t="shared" si="13"/>
        <v>0</v>
      </c>
      <c r="F109" s="26">
        <v>2</v>
      </c>
      <c r="G109" s="125">
        <f t="shared" si="14"/>
        <v>2.8571428571428572</v>
      </c>
    </row>
    <row r="110" spans="1:7" ht="22.5" x14ac:dyDescent="0.2">
      <c r="A110" s="62" t="s">
        <v>116</v>
      </c>
      <c r="B110" s="26">
        <v>10</v>
      </c>
      <c r="C110" s="125">
        <f t="shared" si="12"/>
        <v>9.8039215686274517</v>
      </c>
      <c r="D110" s="73">
        <v>5</v>
      </c>
      <c r="E110" s="125">
        <f t="shared" si="13"/>
        <v>15.625</v>
      </c>
      <c r="F110" s="26">
        <v>5</v>
      </c>
      <c r="G110" s="125">
        <f t="shared" si="14"/>
        <v>7.1428571428571432</v>
      </c>
    </row>
    <row r="111" spans="1:7" x14ac:dyDescent="0.2">
      <c r="A111" s="64" t="s">
        <v>36</v>
      </c>
      <c r="B111" s="26">
        <v>12</v>
      </c>
      <c r="C111" s="125">
        <f t="shared" si="12"/>
        <v>11.764705882352942</v>
      </c>
      <c r="D111" s="73">
        <v>7</v>
      </c>
      <c r="E111" s="125">
        <f t="shared" si="13"/>
        <v>21.875</v>
      </c>
      <c r="F111" s="26">
        <v>5</v>
      </c>
      <c r="G111" s="125">
        <f t="shared" si="14"/>
        <v>7.1428571428571432</v>
      </c>
    </row>
    <row r="112" spans="1:7" x14ac:dyDescent="0.2">
      <c r="A112" s="64" t="s">
        <v>89</v>
      </c>
      <c r="B112" s="26">
        <v>36</v>
      </c>
      <c r="C112" s="125">
        <f t="shared" si="12"/>
        <v>35.294117647058826</v>
      </c>
      <c r="D112" s="73">
        <v>4</v>
      </c>
      <c r="E112" s="125">
        <f t="shared" si="13"/>
        <v>12.5</v>
      </c>
      <c r="F112" s="26">
        <v>32</v>
      </c>
      <c r="G112" s="125">
        <f t="shared" si="14"/>
        <v>45.714285714285715</v>
      </c>
    </row>
    <row r="113" spans="1:7" x14ac:dyDescent="0.2">
      <c r="A113" s="64" t="s">
        <v>90</v>
      </c>
      <c r="B113" s="26">
        <v>1</v>
      </c>
      <c r="C113" s="125">
        <f t="shared" si="12"/>
        <v>0.98039215686274506</v>
      </c>
      <c r="D113" s="73">
        <v>1</v>
      </c>
      <c r="E113" s="125">
        <f t="shared" si="13"/>
        <v>3.125</v>
      </c>
      <c r="F113" s="26">
        <v>0</v>
      </c>
      <c r="G113" s="125">
        <f t="shared" si="14"/>
        <v>0</v>
      </c>
    </row>
    <row r="114" spans="1:7" x14ac:dyDescent="0.2">
      <c r="A114" s="64" t="s">
        <v>31</v>
      </c>
      <c r="B114" s="26">
        <v>3</v>
      </c>
      <c r="C114" s="125">
        <f t="shared" si="12"/>
        <v>2.9411764705882355</v>
      </c>
      <c r="D114" s="73">
        <v>2</v>
      </c>
      <c r="E114" s="125">
        <f t="shared" si="13"/>
        <v>6.25</v>
      </c>
      <c r="F114" s="26">
        <v>1</v>
      </c>
      <c r="G114" s="125">
        <f t="shared" si="14"/>
        <v>1.4285714285714286</v>
      </c>
    </row>
    <row r="115" spans="1:7" x14ac:dyDescent="0.2">
      <c r="A115" s="64" t="s">
        <v>91</v>
      </c>
      <c r="B115" s="26">
        <v>5</v>
      </c>
      <c r="C115" s="125">
        <f t="shared" si="12"/>
        <v>4.9019607843137258</v>
      </c>
      <c r="D115" s="73">
        <v>3</v>
      </c>
      <c r="E115" s="125">
        <f t="shared" si="13"/>
        <v>9.375</v>
      </c>
      <c r="F115" s="26">
        <v>2</v>
      </c>
      <c r="G115" s="125">
        <f t="shared" si="14"/>
        <v>2.8571428571428572</v>
      </c>
    </row>
    <row r="116" spans="1:7" ht="22.5" x14ac:dyDescent="0.2">
      <c r="A116" s="62" t="s">
        <v>122</v>
      </c>
      <c r="B116" s="26">
        <v>11</v>
      </c>
      <c r="C116" s="125">
        <f t="shared" si="12"/>
        <v>10.784313725490197</v>
      </c>
      <c r="D116" s="73">
        <v>3</v>
      </c>
      <c r="E116" s="125">
        <f t="shared" si="13"/>
        <v>9.375</v>
      </c>
      <c r="F116" s="26">
        <v>8</v>
      </c>
      <c r="G116" s="125">
        <f t="shared" si="14"/>
        <v>11.428571428571429</v>
      </c>
    </row>
    <row r="117" spans="1:7" x14ac:dyDescent="0.2">
      <c r="A117" s="64" t="s">
        <v>22</v>
      </c>
      <c r="B117" s="26">
        <v>4</v>
      </c>
      <c r="C117" s="125">
        <f t="shared" si="12"/>
        <v>3.9215686274509802</v>
      </c>
      <c r="D117" s="73">
        <v>0</v>
      </c>
      <c r="E117" s="125">
        <f t="shared" si="13"/>
        <v>0</v>
      </c>
      <c r="F117" s="26">
        <v>4</v>
      </c>
      <c r="G117" s="125">
        <f t="shared" si="14"/>
        <v>5.7142857142857144</v>
      </c>
    </row>
    <row r="118" spans="1:7" x14ac:dyDescent="0.2">
      <c r="A118" s="64" t="s">
        <v>52</v>
      </c>
      <c r="B118" s="26">
        <v>19</v>
      </c>
      <c r="C118" s="125">
        <f t="shared" si="12"/>
        <v>18.627450980392158</v>
      </c>
      <c r="D118" s="73">
        <v>14</v>
      </c>
      <c r="E118" s="125">
        <f t="shared" si="13"/>
        <v>43.75</v>
      </c>
      <c r="F118" s="26">
        <v>5</v>
      </c>
      <c r="G118" s="125">
        <f t="shared" si="14"/>
        <v>7.1428571428571432</v>
      </c>
    </row>
    <row r="119" spans="1:7" x14ac:dyDescent="0.2">
      <c r="A119" s="64" t="s">
        <v>32</v>
      </c>
      <c r="B119" s="26">
        <v>5</v>
      </c>
      <c r="C119" s="125">
        <f t="shared" si="12"/>
        <v>4.9019607843137258</v>
      </c>
      <c r="D119" s="73">
        <v>2</v>
      </c>
      <c r="E119" s="125">
        <f t="shared" si="13"/>
        <v>6.25</v>
      </c>
      <c r="F119" s="26">
        <v>3</v>
      </c>
      <c r="G119" s="125">
        <f t="shared" si="14"/>
        <v>4.2857142857142856</v>
      </c>
    </row>
    <row r="120" spans="1:7" x14ac:dyDescent="0.2">
      <c r="A120" s="64" t="s">
        <v>120</v>
      </c>
      <c r="B120" s="26">
        <v>3</v>
      </c>
      <c r="C120" s="125">
        <f t="shared" si="12"/>
        <v>2.9411764705882355</v>
      </c>
      <c r="D120" s="73">
        <v>0</v>
      </c>
      <c r="E120" s="125">
        <f t="shared" si="13"/>
        <v>0</v>
      </c>
      <c r="F120" s="26">
        <v>3</v>
      </c>
      <c r="G120" s="125">
        <f t="shared" si="14"/>
        <v>4.2857142857142856</v>
      </c>
    </row>
    <row r="121" spans="1:7" x14ac:dyDescent="0.2">
      <c r="A121" s="64" t="s">
        <v>42</v>
      </c>
      <c r="B121" s="26">
        <v>16</v>
      </c>
      <c r="C121" s="125">
        <f t="shared" si="12"/>
        <v>15.686274509803921</v>
      </c>
      <c r="D121" s="63">
        <v>1</v>
      </c>
      <c r="E121" s="125">
        <f t="shared" si="13"/>
        <v>3.125</v>
      </c>
      <c r="F121" s="26">
        <v>15</v>
      </c>
      <c r="G121" s="125">
        <f t="shared" si="14"/>
        <v>21.428571428571427</v>
      </c>
    </row>
    <row r="122" spans="1:7" x14ac:dyDescent="0.2">
      <c r="A122" s="74" t="s">
        <v>24</v>
      </c>
      <c r="B122" s="26">
        <v>4</v>
      </c>
      <c r="C122" s="125">
        <f t="shared" si="12"/>
        <v>3.9215686274509802</v>
      </c>
      <c r="D122" s="73">
        <v>2</v>
      </c>
      <c r="E122" s="125">
        <f t="shared" si="13"/>
        <v>6.25</v>
      </c>
      <c r="F122" s="26">
        <v>2</v>
      </c>
      <c r="G122" s="125">
        <f t="shared" si="14"/>
        <v>2.8571428571428572</v>
      </c>
    </row>
    <row r="123" spans="1:7" x14ac:dyDescent="0.2">
      <c r="A123" s="64" t="s">
        <v>121</v>
      </c>
      <c r="B123" s="26">
        <v>1</v>
      </c>
      <c r="C123" s="125">
        <f t="shared" si="12"/>
        <v>0.98039215686274506</v>
      </c>
      <c r="D123" s="63">
        <v>0</v>
      </c>
      <c r="E123" s="125">
        <f t="shared" si="13"/>
        <v>0</v>
      </c>
      <c r="F123" s="26">
        <v>1</v>
      </c>
      <c r="G123" s="125">
        <f t="shared" si="14"/>
        <v>1.4285714285714286</v>
      </c>
    </row>
    <row r="124" spans="1:7" x14ac:dyDescent="0.2">
      <c r="A124" s="75" t="s">
        <v>62</v>
      </c>
      <c r="B124" s="26">
        <v>22</v>
      </c>
      <c r="C124" s="125">
        <f t="shared" si="12"/>
        <v>21.568627450980394</v>
      </c>
      <c r="D124" s="63">
        <v>9</v>
      </c>
      <c r="E124" s="125">
        <f t="shared" si="13"/>
        <v>28.125</v>
      </c>
      <c r="F124" s="26">
        <v>13</v>
      </c>
      <c r="G124" s="125">
        <f t="shared" si="14"/>
        <v>18.571428571428573</v>
      </c>
    </row>
    <row r="125" spans="1:7" s="98" customFormat="1" ht="11.25" customHeight="1" x14ac:dyDescent="0.2">
      <c r="A125" s="112"/>
      <c r="B125" s="107"/>
      <c r="C125" s="108"/>
      <c r="D125" s="113"/>
      <c r="E125" s="108"/>
      <c r="F125" s="107"/>
      <c r="G125" s="108"/>
    </row>
    <row r="126" spans="1:7" ht="11.25" customHeight="1" x14ac:dyDescent="0.2">
      <c r="E126" s="27"/>
    </row>
  </sheetData>
  <sortState ref="A111:L133">
    <sortCondition ref="A111"/>
  </sortState>
  <mergeCells count="12">
    <mergeCell ref="B98:G98"/>
    <mergeCell ref="B10:G10"/>
    <mergeCell ref="B25:G25"/>
    <mergeCell ref="B49:G49"/>
    <mergeCell ref="B75:G75"/>
    <mergeCell ref="A3:G3"/>
    <mergeCell ref="A6:A8"/>
    <mergeCell ref="B6:C7"/>
    <mergeCell ref="D6:E6"/>
    <mergeCell ref="F6:G6"/>
    <mergeCell ref="D7:G7"/>
    <mergeCell ref="A4:E4"/>
  </mergeCells>
  <phoneticPr fontId="4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Footer>&amp;C&amp;"Arial,Standard"&amp;6© Statistisches Landesamt des Freistaates Sachsen | B III 2 - j/20</oddFooter>
  </headerFooter>
  <rowBreaks count="2" manualBreakCount="2">
    <brk id="57" max="6" man="1"/>
    <brk id="11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15</vt:i4>
      </vt:variant>
    </vt:vector>
  </HeadingPairs>
  <TitlesOfParts>
    <vt:vector size="2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'T1'!Drucktitel</vt:lpstr>
      <vt:lpstr>'T2'!Drucktitel</vt:lpstr>
      <vt:lpstr>'T4'!Drucktitel</vt:lpstr>
      <vt:lpstr>'T5'!Drucktitel</vt:lpstr>
      <vt:lpstr>Inhalt!Print_Area</vt:lpstr>
      <vt:lpstr>'T1'!Print_Area</vt:lpstr>
      <vt:lpstr>'T2'!Print_Area</vt:lpstr>
      <vt:lpstr>'T3'!Print_Area</vt:lpstr>
      <vt:lpstr>'T4'!Print_Area</vt:lpstr>
      <vt:lpstr>'T5'!Print_Area</vt:lpstr>
      <vt:lpstr>'T6'!Print_Area</vt:lpstr>
      <vt:lpstr>'T1'!Print_Titles</vt:lpstr>
      <vt:lpstr>'T2'!Print_Titles</vt:lpstr>
      <vt:lpstr>'T4'!Print_Titles</vt:lpstr>
      <vt:lpstr>'T5'!Print_Titles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Lehrerausbildung</dc:title>
  <dc:subject>Lehrerausbildung</dc:subject>
  <dc:creator>Statistisches Landesamt des Freistaates Sachsen</dc:creator>
  <cp:keywords>Teilnehmer, Absolventen, Erster Staatsprüfung, bestandene Staatsprüfung, Art des Lehramtes</cp:keywords>
  <dc:description>B III 2 - j/20</dc:description>
  <cp:lastModifiedBy>Statistisches Landesamt des Freistaates Sachsen</cp:lastModifiedBy>
  <cp:lastPrinted>2021-05-12T06:03:16Z</cp:lastPrinted>
  <dcterms:created xsi:type="dcterms:W3CDTF">2002-04-04T06:10:11Z</dcterms:created>
  <dcterms:modified xsi:type="dcterms:W3CDTF">2021-05-17T08:53:57Z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-1688908309</vt:i4>
  </property>
  <property fmtid="{D5CDD505-2E9C-101B-9397-08002B2CF9AE}" pid="3" name="_NewReviewCycle">
    <vt:lpwstr/>
  </property>
  <property fmtid="{D5CDD505-2E9C-101B-9397-08002B2CF9AE}" pid="4" name="_EmailSubject">
    <vt:lpwstr>Berichte</vt:lpwstr>
  </property>
  <property fmtid="{D5CDD505-2E9C-101B-9397-08002B2CF9AE}" pid="5" name="_AuthorEmail">
    <vt:lpwstr>Anja.Buettner-Nobis@statistik.sachsen.de</vt:lpwstr>
  </property>
  <property fmtid="{D5CDD505-2E9C-101B-9397-08002B2CF9AE}" pid="6" name="_AuthorEmailDisplayName">
    <vt:lpwstr>Büttner-Nobis, Anja - StaLa</vt:lpwstr>
  </property>
  <property fmtid="{D5CDD505-2E9C-101B-9397-08002B2CF9AE}" pid="7" name="_ReviewingToolsShownOnce">
    <vt:lpwstr/>
  </property>
</Properties>
</file>