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385" yWindow="105" windowWidth="14430" windowHeight="12315" tabRatio="866"/>
  </bookViews>
  <sheets>
    <sheet name="Titel" sheetId="85" r:id="rId1"/>
    <sheet name="Impressum" sheetId="84" r:id="rId2"/>
    <sheet name="Inhalt" sheetId="78" r:id="rId3"/>
    <sheet name="Teil I" sheetId="3" r:id="rId4"/>
    <sheet name="1" sheetId="4" r:id="rId5"/>
    <sheet name="2" sheetId="5" r:id="rId6"/>
    <sheet name="3" sheetId="6" r:id="rId7"/>
    <sheet name="4" sheetId="7" r:id="rId8"/>
    <sheet name="5" sheetId="8" r:id="rId9"/>
    <sheet name="6" sheetId="9" r:id="rId10"/>
    <sheet name="Teil II" sheetId="32" r:id="rId11"/>
    <sheet name="7" sheetId="33" r:id="rId12"/>
    <sheet name="7.1" sheetId="52" r:id="rId13"/>
    <sheet name="7.2" sheetId="53" r:id="rId14"/>
    <sheet name="8" sheetId="34" r:id="rId15"/>
    <sheet name="9" sheetId="35" r:id="rId16"/>
    <sheet name="9.1" sheetId="57" r:id="rId17"/>
    <sheet name="9.2" sheetId="56" r:id="rId18"/>
    <sheet name="10" sheetId="36" r:id="rId19"/>
    <sheet name="11" sheetId="37" r:id="rId20"/>
    <sheet name="11.1" sheetId="58" r:id="rId21"/>
    <sheet name="11.2" sheetId="59" r:id="rId22"/>
    <sheet name="12" sheetId="63" r:id="rId23"/>
    <sheet name="13" sheetId="43" r:id="rId24"/>
    <sheet name="14" sheetId="83" r:id="rId25"/>
    <sheet name="15" sheetId="38" r:id="rId26"/>
    <sheet name="16" sheetId="44" r:id="rId27"/>
    <sheet name="17" sheetId="47" r:id="rId28"/>
    <sheet name="18" sheetId="65" r:id="rId29"/>
    <sheet name="19" sheetId="48" r:id="rId30"/>
    <sheet name="19.1" sheetId="71" r:id="rId31"/>
    <sheet name="19.2" sheetId="70" r:id="rId32"/>
  </sheets>
  <definedNames>
    <definedName name="_xlnm.Database" localSheetId="24">#REF!</definedName>
    <definedName name="_xlnm.Database">#REF!</definedName>
    <definedName name="_xlnm.Print_Titles" localSheetId="4">'1'!$2:$2</definedName>
    <definedName name="_xlnm.Print_Titles" localSheetId="18">'10'!$2:$3</definedName>
    <definedName name="_xlnm.Print_Titles" localSheetId="19">'11'!$2:$3</definedName>
    <definedName name="_xlnm.Print_Titles" localSheetId="20">'11.1'!$2:$3</definedName>
    <definedName name="_xlnm.Print_Titles" localSheetId="21">'11.2'!$2:$3</definedName>
    <definedName name="_xlnm.Print_Titles" localSheetId="7">'4'!$2:$3</definedName>
    <definedName name="_xlnm.Print_Titles" localSheetId="14">'8'!$2:$4</definedName>
    <definedName name="WordDatei">"I:\ABLAGEN\S2\S21\AB-21_Bildung\Uebergreifendes\Berichte\ABS\2015-16\00 - Gesamt\2015-16-Gesamtbericht-Vorbemerkungen.doc"</definedName>
  </definedNames>
  <calcPr calcId="145621"/>
</workbook>
</file>

<file path=xl/calcChain.xml><?xml version="1.0" encoding="utf-8"?>
<calcChain xmlns="http://schemas.openxmlformats.org/spreadsheetml/2006/main">
  <c r="I68" i="7" l="1"/>
  <c r="C64" i="7"/>
  <c r="B64" i="7" s="1"/>
  <c r="B68" i="7"/>
  <c r="C65" i="7"/>
  <c r="C67" i="7"/>
  <c r="C68" i="7"/>
  <c r="C69" i="7"/>
  <c r="C71" i="7"/>
  <c r="C72" i="7"/>
  <c r="E6" i="83" l="1"/>
  <c r="I5" i="83"/>
  <c r="I6" i="83"/>
  <c r="I7" i="83"/>
  <c r="I8" i="83"/>
  <c r="I9" i="83"/>
  <c r="I10" i="83"/>
  <c r="I11" i="83"/>
  <c r="I13" i="83"/>
  <c r="I12" i="83"/>
  <c r="I14" i="83"/>
  <c r="I15" i="83"/>
  <c r="I16" i="83"/>
  <c r="I4" i="83"/>
  <c r="C5" i="83"/>
  <c r="C6" i="83"/>
  <c r="C7" i="83"/>
  <c r="C8" i="83"/>
  <c r="C9" i="83"/>
  <c r="C10" i="83"/>
  <c r="C11" i="83"/>
  <c r="C13" i="83"/>
  <c r="C12" i="83"/>
  <c r="C14" i="83"/>
  <c r="B14" i="83" s="1"/>
  <c r="C15" i="83"/>
  <c r="C16" i="83"/>
  <c r="B16" i="83" s="1"/>
  <c r="C4" i="83"/>
  <c r="B5" i="83" l="1"/>
  <c r="B12" i="83"/>
  <c r="B10" i="83"/>
  <c r="B13" i="83"/>
  <c r="B9" i="83"/>
  <c r="B8" i="83"/>
  <c r="B6" i="83"/>
  <c r="B15" i="83"/>
  <c r="B7" i="83"/>
  <c r="B11" i="83"/>
  <c r="B4" i="83"/>
  <c r="J21" i="48"/>
  <c r="I15" i="48"/>
  <c r="L13" i="48"/>
  <c r="G13" i="48"/>
  <c r="F13" i="48"/>
  <c r="H8" i="48"/>
  <c r="L7" i="48"/>
  <c r="H6" i="48"/>
  <c r="I22" i="48"/>
  <c r="E21" i="48"/>
  <c r="H13" i="48"/>
  <c r="D13" i="48"/>
  <c r="F6" i="48"/>
  <c r="L6" i="48"/>
  <c r="D7" i="48"/>
  <c r="G7" i="48"/>
  <c r="H7" i="48"/>
  <c r="J7" i="48"/>
  <c r="K7" i="48"/>
  <c r="D8" i="48"/>
  <c r="G8" i="48"/>
  <c r="J8" i="48"/>
  <c r="K8" i="48"/>
  <c r="L8" i="48"/>
  <c r="E9" i="48"/>
  <c r="F9" i="48"/>
  <c r="H9" i="48"/>
  <c r="L9" i="48"/>
  <c r="D10" i="48"/>
  <c r="E10" i="48"/>
  <c r="H10" i="48"/>
  <c r="J10" i="48"/>
  <c r="F11" i="48"/>
  <c r="G11" i="48"/>
  <c r="K11" i="48"/>
  <c r="L27" i="48"/>
  <c r="K27" i="48"/>
  <c r="J27" i="48"/>
  <c r="I27" i="48"/>
  <c r="H27" i="48"/>
  <c r="G27" i="48"/>
  <c r="F27" i="48"/>
  <c r="E27" i="48"/>
  <c r="D27" i="48"/>
  <c r="L26" i="48"/>
  <c r="K26" i="48"/>
  <c r="J26" i="48"/>
  <c r="I26" i="48"/>
  <c r="H26" i="48"/>
  <c r="G26" i="48"/>
  <c r="F26" i="48"/>
  <c r="E26" i="48"/>
  <c r="D26" i="48"/>
  <c r="C26" i="48"/>
  <c r="L25" i="48"/>
  <c r="K25" i="48"/>
  <c r="J25" i="48"/>
  <c r="H25" i="48"/>
  <c r="G25" i="48"/>
  <c r="F25" i="48"/>
  <c r="E25" i="48"/>
  <c r="D25" i="48"/>
  <c r="L24" i="48"/>
  <c r="K24" i="48"/>
  <c r="J24" i="48"/>
  <c r="H24" i="48"/>
  <c r="G24" i="48"/>
  <c r="F24" i="48"/>
  <c r="E24" i="48"/>
  <c r="D24" i="48"/>
  <c r="L23" i="48"/>
  <c r="K23" i="48"/>
  <c r="J23" i="48"/>
  <c r="H23" i="48"/>
  <c r="G23" i="48"/>
  <c r="F23" i="48"/>
  <c r="E23" i="48"/>
  <c r="D23" i="48"/>
  <c r="L22" i="48"/>
  <c r="K22" i="48"/>
  <c r="J22" i="48"/>
  <c r="H22" i="48"/>
  <c r="G22" i="48"/>
  <c r="F22" i="48"/>
  <c r="E22" i="48"/>
  <c r="D22" i="48"/>
  <c r="K21" i="48"/>
  <c r="G21" i="48"/>
  <c r="F21" i="48"/>
  <c r="L19" i="48"/>
  <c r="K19" i="48"/>
  <c r="J19" i="48"/>
  <c r="I19" i="48"/>
  <c r="H19" i="48"/>
  <c r="G19" i="48"/>
  <c r="F19" i="48"/>
  <c r="E19" i="48"/>
  <c r="D19" i="48"/>
  <c r="L18" i="48"/>
  <c r="K18" i="48"/>
  <c r="J18" i="48"/>
  <c r="H18" i="48"/>
  <c r="G18" i="48"/>
  <c r="F18" i="48"/>
  <c r="E18" i="48"/>
  <c r="D18" i="48"/>
  <c r="L17" i="48"/>
  <c r="K17" i="48"/>
  <c r="J17" i="48"/>
  <c r="H17" i="48"/>
  <c r="G17" i="48"/>
  <c r="F17" i="48"/>
  <c r="E17" i="48"/>
  <c r="D17" i="48"/>
  <c r="L16" i="48"/>
  <c r="K16" i="48"/>
  <c r="J16" i="48"/>
  <c r="H16" i="48"/>
  <c r="G16" i="48"/>
  <c r="F16" i="48"/>
  <c r="E16" i="48"/>
  <c r="D16" i="48"/>
  <c r="L15" i="48"/>
  <c r="K15" i="48"/>
  <c r="J15" i="48"/>
  <c r="H15" i="48"/>
  <c r="G15" i="48"/>
  <c r="F15" i="48"/>
  <c r="E15" i="48"/>
  <c r="D15" i="48"/>
  <c r="L14" i="48"/>
  <c r="K14" i="48"/>
  <c r="J14" i="48"/>
  <c r="H14" i="48"/>
  <c r="G14" i="48"/>
  <c r="F14" i="48"/>
  <c r="E14" i="48"/>
  <c r="D14" i="48"/>
  <c r="J13" i="48"/>
  <c r="D40" i="65"/>
  <c r="E40" i="65"/>
  <c r="F40" i="65"/>
  <c r="G40" i="65"/>
  <c r="H40" i="65"/>
  <c r="D41" i="65"/>
  <c r="E41" i="65"/>
  <c r="F41" i="65"/>
  <c r="G41" i="65"/>
  <c r="H41" i="65"/>
  <c r="D42" i="65"/>
  <c r="E42" i="65"/>
  <c r="F42" i="65"/>
  <c r="G42" i="65"/>
  <c r="H42" i="65"/>
  <c r="C5" i="65"/>
  <c r="C6" i="65"/>
  <c r="C7" i="65"/>
  <c r="C8" i="65"/>
  <c r="C9" i="65"/>
  <c r="C10" i="65"/>
  <c r="C11" i="65"/>
  <c r="C12" i="65"/>
  <c r="C13" i="65"/>
  <c r="C14" i="65"/>
  <c r="C15" i="65"/>
  <c r="C16" i="65"/>
  <c r="C17" i="65"/>
  <c r="C18" i="65"/>
  <c r="C19" i="65"/>
  <c r="C20" i="65"/>
  <c r="C21" i="65"/>
  <c r="C22" i="65"/>
  <c r="C23" i="65"/>
  <c r="C24" i="65"/>
  <c r="C25" i="65"/>
  <c r="C26" i="65"/>
  <c r="C27" i="65"/>
  <c r="C28" i="65"/>
  <c r="C29" i="65"/>
  <c r="C30" i="65"/>
  <c r="C31" i="65"/>
  <c r="C32" i="65"/>
  <c r="C33" i="65"/>
  <c r="C34" i="65"/>
  <c r="C35" i="65"/>
  <c r="C36" i="65"/>
  <c r="C37" i="65"/>
  <c r="C40" i="65" s="1"/>
  <c r="C38" i="65"/>
  <c r="C41" i="65" s="1"/>
  <c r="C39" i="65"/>
  <c r="C42" i="65" s="1"/>
  <c r="C4" i="65"/>
  <c r="C14" i="44"/>
  <c r="E5" i="44"/>
  <c r="C5" i="44" s="1"/>
  <c r="D5" i="44"/>
  <c r="C31" i="44"/>
  <c r="C32" i="44"/>
  <c r="C33" i="44"/>
  <c r="C34" i="44"/>
  <c r="C35" i="44"/>
  <c r="C36" i="44"/>
  <c r="C37" i="44"/>
  <c r="C38" i="44"/>
  <c r="C30" i="44"/>
  <c r="C17" i="44"/>
  <c r="C18" i="44"/>
  <c r="C19" i="44"/>
  <c r="C20" i="44"/>
  <c r="C21" i="44"/>
  <c r="C22" i="44"/>
  <c r="C23" i="44"/>
  <c r="C24" i="44"/>
  <c r="C25" i="44"/>
  <c r="C26" i="44"/>
  <c r="C27" i="44"/>
  <c r="C28" i="44"/>
  <c r="C16" i="44"/>
  <c r="C6" i="44"/>
  <c r="C7" i="44"/>
  <c r="C8" i="44"/>
  <c r="C9" i="44"/>
  <c r="C10" i="44"/>
  <c r="C11" i="44"/>
  <c r="C12" i="44"/>
  <c r="C13" i="44"/>
  <c r="D25" i="38"/>
  <c r="E25" i="38"/>
  <c r="F25" i="38"/>
  <c r="G25" i="38"/>
  <c r="D26" i="38"/>
  <c r="E26" i="38"/>
  <c r="F26" i="38"/>
  <c r="G26" i="38"/>
  <c r="D27" i="38"/>
  <c r="E27" i="38"/>
  <c r="F27" i="38"/>
  <c r="G27" i="38"/>
  <c r="C5" i="38"/>
  <c r="C26" i="38" s="1"/>
  <c r="C6" i="38"/>
  <c r="C7" i="38"/>
  <c r="C8" i="38"/>
  <c r="C9" i="38"/>
  <c r="C27" i="38" s="1"/>
  <c r="C10" i="38"/>
  <c r="C11" i="38"/>
  <c r="C12" i="38"/>
  <c r="C13" i="38"/>
  <c r="C14" i="38"/>
  <c r="C15" i="38"/>
  <c r="C16" i="38"/>
  <c r="C17" i="38"/>
  <c r="C18" i="38"/>
  <c r="C19" i="38"/>
  <c r="C20" i="38"/>
  <c r="C21" i="38"/>
  <c r="C22" i="38"/>
  <c r="C23" i="38"/>
  <c r="C24" i="38"/>
  <c r="C4" i="38"/>
  <c r="C25" i="38" s="1"/>
  <c r="D25" i="43"/>
  <c r="E25" i="43"/>
  <c r="F25" i="43"/>
  <c r="G25" i="43"/>
  <c r="D26" i="43"/>
  <c r="E26" i="43"/>
  <c r="F26" i="43"/>
  <c r="G26" i="43"/>
  <c r="D27" i="43"/>
  <c r="E27" i="43"/>
  <c r="F27" i="43"/>
  <c r="G27" i="43"/>
  <c r="C26" i="43"/>
  <c r="C27" i="43"/>
  <c r="C25" i="43"/>
  <c r="I17" i="48" l="1"/>
  <c r="I16" i="48"/>
  <c r="K9" i="48"/>
  <c r="F8" i="48"/>
  <c r="B16" i="48"/>
  <c r="K10" i="48"/>
  <c r="J11" i="48"/>
  <c r="B6" i="48"/>
  <c r="I23" i="48"/>
  <c r="I10" i="48"/>
  <c r="J6" i="48"/>
  <c r="L5" i="48"/>
  <c r="B10" i="48"/>
  <c r="C25" i="48"/>
  <c r="B25" i="48"/>
  <c r="D9" i="48"/>
  <c r="F10" i="48"/>
  <c r="G5" i="48"/>
  <c r="F7" i="48"/>
  <c r="D6" i="48"/>
  <c r="C19" i="48"/>
  <c r="I8" i="48"/>
  <c r="E8" i="48"/>
  <c r="C22" i="48"/>
  <c r="D11" i="48"/>
  <c r="I6" i="48"/>
  <c r="K5" i="48"/>
  <c r="L11" i="48"/>
  <c r="I18" i="48"/>
  <c r="K13" i="48"/>
  <c r="H11" i="48"/>
  <c r="C18" i="48"/>
  <c r="C10" i="48"/>
  <c r="C14" i="48"/>
  <c r="G6" i="48"/>
  <c r="C6" i="48"/>
  <c r="B15" i="48"/>
  <c r="C15" i="48"/>
  <c r="J5" i="48"/>
  <c r="J9" i="48"/>
  <c r="I25" i="48"/>
  <c r="F5" i="48"/>
  <c r="I11" i="48"/>
  <c r="E11" i="48"/>
  <c r="G9" i="48"/>
  <c r="I7" i="48"/>
  <c r="E7" i="48"/>
  <c r="E6" i="48"/>
  <c r="H5" i="48"/>
  <c r="B22" i="48"/>
  <c r="C7" i="48"/>
  <c r="C24" i="48"/>
  <c r="B27" i="48"/>
  <c r="I21" i="48"/>
  <c r="L10" i="48"/>
  <c r="G10" i="48"/>
  <c r="K6" i="48"/>
  <c r="B26" i="48"/>
  <c r="C27" i="48"/>
  <c r="H21" i="48"/>
  <c r="B23" i="48"/>
  <c r="I24" i="48"/>
  <c r="C11" i="48"/>
  <c r="D21" i="48"/>
  <c r="L21" i="48"/>
  <c r="C23" i="48"/>
  <c r="I13" i="48"/>
  <c r="E13" i="48"/>
  <c r="I14" i="48"/>
  <c r="B17" i="48"/>
  <c r="B14" i="48"/>
  <c r="C17" i="48"/>
  <c r="C16" i="48"/>
  <c r="B18" i="48"/>
  <c r="B5" i="63"/>
  <c r="B6" i="63"/>
  <c r="B7" i="63"/>
  <c r="B8" i="63"/>
  <c r="B9" i="63"/>
  <c r="B10" i="63"/>
  <c r="B11" i="63"/>
  <c r="B12" i="63"/>
  <c r="B13" i="63"/>
  <c r="B14" i="63"/>
  <c r="B15" i="63"/>
  <c r="B16" i="63"/>
  <c r="B17" i="63"/>
  <c r="B18" i="63"/>
  <c r="B19" i="63"/>
  <c r="B20" i="63"/>
  <c r="B21" i="63"/>
  <c r="B22" i="63"/>
  <c r="B23" i="63"/>
  <c r="B24" i="63"/>
  <c r="B25" i="63"/>
  <c r="B26" i="63"/>
  <c r="B27" i="63"/>
  <c r="B28" i="63"/>
  <c r="B29" i="63"/>
  <c r="B30" i="63"/>
  <c r="B31" i="63"/>
  <c r="B32" i="63"/>
  <c r="B33" i="63"/>
  <c r="B34" i="63"/>
  <c r="B35" i="63"/>
  <c r="B36" i="63"/>
  <c r="B37" i="63"/>
  <c r="B38" i="63"/>
  <c r="B39" i="63"/>
  <c r="B40" i="63"/>
  <c r="B41" i="63"/>
  <c r="B42" i="63"/>
  <c r="B43" i="63"/>
  <c r="B44" i="63"/>
  <c r="B45" i="63"/>
  <c r="B46" i="63"/>
  <c r="B47" i="63"/>
  <c r="B48" i="63"/>
  <c r="B49" i="63"/>
  <c r="B50" i="63"/>
  <c r="B51" i="63"/>
  <c r="B4" i="63"/>
  <c r="B111" i="59"/>
  <c r="C111" i="59"/>
  <c r="D111" i="59"/>
  <c r="E111" i="59"/>
  <c r="F111" i="59"/>
  <c r="G111" i="59"/>
  <c r="H111" i="59"/>
  <c r="I111" i="59"/>
  <c r="B112" i="59"/>
  <c r="C112" i="59"/>
  <c r="D112" i="59"/>
  <c r="E112" i="59"/>
  <c r="F112" i="59"/>
  <c r="G112" i="59"/>
  <c r="H112" i="59"/>
  <c r="I112" i="59"/>
  <c r="B113" i="59"/>
  <c r="C113" i="59"/>
  <c r="D113" i="59"/>
  <c r="E113" i="59"/>
  <c r="F113" i="59"/>
  <c r="G113" i="59"/>
  <c r="H113" i="59"/>
  <c r="I113" i="59"/>
  <c r="B114" i="59"/>
  <c r="C114" i="59"/>
  <c r="D114" i="59"/>
  <c r="E114" i="59"/>
  <c r="F114" i="59"/>
  <c r="G114" i="59"/>
  <c r="H114" i="59"/>
  <c r="I114" i="59"/>
  <c r="B115" i="59"/>
  <c r="C115" i="59"/>
  <c r="D115" i="59"/>
  <c r="E115" i="59"/>
  <c r="F115" i="59"/>
  <c r="G115" i="59"/>
  <c r="H115" i="59"/>
  <c r="I115" i="59"/>
  <c r="B116" i="59"/>
  <c r="C116" i="59"/>
  <c r="D116" i="59"/>
  <c r="E116" i="59"/>
  <c r="F116" i="59"/>
  <c r="G116" i="59"/>
  <c r="H116" i="59"/>
  <c r="I116" i="59"/>
  <c r="B117" i="59"/>
  <c r="C117" i="59"/>
  <c r="D117" i="59"/>
  <c r="E117" i="59"/>
  <c r="F117" i="59"/>
  <c r="G117" i="59"/>
  <c r="H117" i="59"/>
  <c r="I117" i="59"/>
  <c r="B118" i="59"/>
  <c r="C118" i="59"/>
  <c r="D118" i="59"/>
  <c r="E118" i="59"/>
  <c r="F118" i="59"/>
  <c r="G118" i="59"/>
  <c r="H118" i="59"/>
  <c r="I118" i="59"/>
  <c r="B119" i="59"/>
  <c r="C119" i="59"/>
  <c r="D119" i="59"/>
  <c r="E119" i="59"/>
  <c r="F119" i="59"/>
  <c r="G119" i="59"/>
  <c r="H119" i="59"/>
  <c r="I119" i="59"/>
  <c r="B120" i="59"/>
  <c r="C120" i="59"/>
  <c r="D120" i="59"/>
  <c r="E120" i="59"/>
  <c r="F120" i="59"/>
  <c r="G120" i="59"/>
  <c r="H120" i="59"/>
  <c r="I120" i="59"/>
  <c r="B121" i="59"/>
  <c r="C121" i="59"/>
  <c r="D121" i="59"/>
  <c r="E121" i="59"/>
  <c r="F121" i="59"/>
  <c r="G121" i="59"/>
  <c r="H121" i="59"/>
  <c r="I121" i="59"/>
  <c r="B122" i="59"/>
  <c r="C122" i="59"/>
  <c r="D122" i="59"/>
  <c r="E122" i="59"/>
  <c r="F122" i="59"/>
  <c r="G122" i="59"/>
  <c r="H122" i="59"/>
  <c r="I122" i="59"/>
  <c r="B123" i="59"/>
  <c r="C123" i="59"/>
  <c r="D123" i="59"/>
  <c r="E123" i="59"/>
  <c r="F123" i="59"/>
  <c r="G123" i="59"/>
  <c r="H123" i="59"/>
  <c r="I123" i="59"/>
  <c r="C110" i="59"/>
  <c r="D110" i="59"/>
  <c r="E110" i="59"/>
  <c r="F110" i="59"/>
  <c r="G110" i="59"/>
  <c r="H110" i="59"/>
  <c r="I110" i="59"/>
  <c r="B110" i="59"/>
  <c r="B21" i="59"/>
  <c r="C21" i="59"/>
  <c r="D21" i="59"/>
  <c r="E21" i="59"/>
  <c r="F21" i="59"/>
  <c r="G21" i="59"/>
  <c r="H21" i="59"/>
  <c r="I21" i="59"/>
  <c r="B22" i="59"/>
  <c r="C22" i="59"/>
  <c r="D22" i="59"/>
  <c r="E22" i="59"/>
  <c r="F22" i="59"/>
  <c r="G22" i="59"/>
  <c r="H22" i="59"/>
  <c r="I22" i="59"/>
  <c r="B23" i="59"/>
  <c r="C23" i="59"/>
  <c r="D23" i="59"/>
  <c r="E23" i="59"/>
  <c r="F23" i="59"/>
  <c r="G23" i="59"/>
  <c r="H23" i="59"/>
  <c r="I23" i="59"/>
  <c r="B24" i="59"/>
  <c r="C24" i="59"/>
  <c r="D24" i="59"/>
  <c r="E24" i="59"/>
  <c r="F24" i="59"/>
  <c r="G24" i="59"/>
  <c r="H24" i="59"/>
  <c r="I24" i="59"/>
  <c r="B25" i="59"/>
  <c r="C25" i="59"/>
  <c r="D25" i="59"/>
  <c r="E25" i="59"/>
  <c r="F25" i="59"/>
  <c r="G25" i="59"/>
  <c r="H25" i="59"/>
  <c r="I25" i="59"/>
  <c r="B26" i="59"/>
  <c r="C26" i="59"/>
  <c r="D26" i="59"/>
  <c r="E26" i="59"/>
  <c r="F26" i="59"/>
  <c r="G26" i="59"/>
  <c r="H26" i="59"/>
  <c r="I26" i="59"/>
  <c r="B27" i="59"/>
  <c r="C27" i="59"/>
  <c r="D27" i="59"/>
  <c r="E27" i="59"/>
  <c r="F27" i="59"/>
  <c r="G27" i="59"/>
  <c r="H27" i="59"/>
  <c r="I27" i="59"/>
  <c r="B28" i="59"/>
  <c r="C28" i="59"/>
  <c r="D28" i="59"/>
  <c r="E28" i="59"/>
  <c r="F28" i="59"/>
  <c r="G28" i="59"/>
  <c r="H28" i="59"/>
  <c r="I28" i="59"/>
  <c r="B29" i="59"/>
  <c r="C29" i="59"/>
  <c r="D29" i="59"/>
  <c r="E29" i="59"/>
  <c r="F29" i="59"/>
  <c r="G29" i="59"/>
  <c r="H29" i="59"/>
  <c r="I29" i="59"/>
  <c r="B30" i="59"/>
  <c r="C30" i="59"/>
  <c r="D30" i="59"/>
  <c r="E30" i="59"/>
  <c r="F30" i="59"/>
  <c r="G30" i="59"/>
  <c r="H30" i="59"/>
  <c r="I30" i="59"/>
  <c r="B31" i="59"/>
  <c r="C31" i="59"/>
  <c r="D31" i="59"/>
  <c r="E31" i="59"/>
  <c r="F31" i="59"/>
  <c r="G31" i="59"/>
  <c r="H31" i="59"/>
  <c r="I31" i="59"/>
  <c r="B32" i="59"/>
  <c r="C32" i="59"/>
  <c r="D32" i="59"/>
  <c r="E32" i="59"/>
  <c r="F32" i="59"/>
  <c r="G32" i="59"/>
  <c r="H32" i="59"/>
  <c r="I32" i="59"/>
  <c r="B33" i="59"/>
  <c r="C33" i="59"/>
  <c r="D33" i="59"/>
  <c r="E33" i="59"/>
  <c r="F33" i="59"/>
  <c r="G33" i="59"/>
  <c r="H33" i="59"/>
  <c r="I33" i="59"/>
  <c r="C20" i="59"/>
  <c r="D20" i="59"/>
  <c r="E20" i="59"/>
  <c r="F20" i="59"/>
  <c r="G20" i="59"/>
  <c r="H20" i="59"/>
  <c r="I20" i="59"/>
  <c r="B20" i="59"/>
  <c r="B6" i="59"/>
  <c r="C6" i="59"/>
  <c r="D6" i="59"/>
  <c r="E6" i="59"/>
  <c r="F6" i="59"/>
  <c r="G6" i="59"/>
  <c r="H6" i="59"/>
  <c r="I6" i="59"/>
  <c r="B7" i="59"/>
  <c r="C7" i="59"/>
  <c r="D7" i="59"/>
  <c r="E7" i="59"/>
  <c r="F7" i="59"/>
  <c r="G7" i="59"/>
  <c r="H7" i="59"/>
  <c r="I7" i="59"/>
  <c r="B8" i="59"/>
  <c r="C8" i="59"/>
  <c r="D8" i="59"/>
  <c r="E8" i="59"/>
  <c r="F8" i="59"/>
  <c r="G8" i="59"/>
  <c r="H8" i="59"/>
  <c r="I8" i="59"/>
  <c r="B9" i="59"/>
  <c r="C9" i="59"/>
  <c r="D9" i="59"/>
  <c r="E9" i="59"/>
  <c r="F9" i="59"/>
  <c r="G9" i="59"/>
  <c r="H9" i="59"/>
  <c r="I9" i="59"/>
  <c r="B10" i="59"/>
  <c r="C10" i="59"/>
  <c r="D10" i="59"/>
  <c r="E10" i="59"/>
  <c r="F10" i="59"/>
  <c r="G10" i="59"/>
  <c r="H10" i="59"/>
  <c r="I10" i="59"/>
  <c r="B11" i="59"/>
  <c r="C11" i="59"/>
  <c r="D11" i="59"/>
  <c r="E11" i="59"/>
  <c r="F11" i="59"/>
  <c r="G11" i="59"/>
  <c r="H11" i="59"/>
  <c r="I11" i="59"/>
  <c r="B12" i="59"/>
  <c r="C12" i="59"/>
  <c r="D12" i="59"/>
  <c r="E12" i="59"/>
  <c r="F12" i="59"/>
  <c r="G12" i="59"/>
  <c r="H12" i="59"/>
  <c r="I12" i="59"/>
  <c r="B13" i="59"/>
  <c r="C13" i="59"/>
  <c r="D13" i="59"/>
  <c r="E13" i="59"/>
  <c r="F13" i="59"/>
  <c r="G13" i="59"/>
  <c r="H13" i="59"/>
  <c r="I13" i="59"/>
  <c r="B14" i="59"/>
  <c r="C14" i="59"/>
  <c r="D14" i="59"/>
  <c r="E14" i="59"/>
  <c r="F14" i="59"/>
  <c r="G14" i="59"/>
  <c r="H14" i="59"/>
  <c r="I14" i="59"/>
  <c r="B15" i="59"/>
  <c r="C15" i="59"/>
  <c r="D15" i="59"/>
  <c r="E15" i="59"/>
  <c r="F15" i="59"/>
  <c r="G15" i="59"/>
  <c r="H15" i="59"/>
  <c r="I15" i="59"/>
  <c r="B16" i="59"/>
  <c r="C16" i="59"/>
  <c r="D16" i="59"/>
  <c r="E16" i="59"/>
  <c r="F16" i="59"/>
  <c r="G16" i="59"/>
  <c r="H16" i="59"/>
  <c r="I16" i="59"/>
  <c r="B17" i="59"/>
  <c r="C17" i="59"/>
  <c r="D17" i="59"/>
  <c r="E17" i="59"/>
  <c r="F17" i="59"/>
  <c r="G17" i="59"/>
  <c r="H17" i="59"/>
  <c r="I17" i="59"/>
  <c r="B18" i="59"/>
  <c r="C18" i="59"/>
  <c r="D18" i="59"/>
  <c r="E18" i="59"/>
  <c r="F18" i="59"/>
  <c r="G18" i="59"/>
  <c r="H18" i="59"/>
  <c r="I18" i="59"/>
  <c r="C5" i="59"/>
  <c r="D5" i="59"/>
  <c r="E5" i="59"/>
  <c r="F5" i="59"/>
  <c r="G5" i="59"/>
  <c r="H5" i="59"/>
  <c r="I5" i="59"/>
  <c r="B5" i="59"/>
  <c r="B96" i="58"/>
  <c r="C96" i="58"/>
  <c r="D96" i="58"/>
  <c r="D111" i="37" s="1"/>
  <c r="E96" i="58"/>
  <c r="F96" i="58"/>
  <c r="G96" i="58"/>
  <c r="H96" i="58"/>
  <c r="H111" i="37" s="1"/>
  <c r="I96" i="58"/>
  <c r="B97" i="58"/>
  <c r="C97" i="58"/>
  <c r="D97" i="58"/>
  <c r="D112" i="37" s="1"/>
  <c r="E97" i="58"/>
  <c r="F97" i="58"/>
  <c r="F112" i="37" s="1"/>
  <c r="G97" i="58"/>
  <c r="H97" i="58"/>
  <c r="H112" i="37" s="1"/>
  <c r="I97" i="58"/>
  <c r="B98" i="58"/>
  <c r="C98" i="58"/>
  <c r="D98" i="58"/>
  <c r="D113" i="37" s="1"/>
  <c r="E98" i="58"/>
  <c r="F98" i="58"/>
  <c r="F113" i="37" s="1"/>
  <c r="G98" i="58"/>
  <c r="H98" i="58"/>
  <c r="H113" i="37" s="1"/>
  <c r="I98" i="58"/>
  <c r="B99" i="58"/>
  <c r="B114" i="37" s="1"/>
  <c r="C99" i="58"/>
  <c r="D99" i="58"/>
  <c r="D114" i="37" s="1"/>
  <c r="E99" i="58"/>
  <c r="F99" i="58"/>
  <c r="G99" i="58"/>
  <c r="H99" i="58"/>
  <c r="H114" i="37" s="1"/>
  <c r="I99" i="58"/>
  <c r="B100" i="58"/>
  <c r="C100" i="58"/>
  <c r="D100" i="58"/>
  <c r="D115" i="37" s="1"/>
  <c r="E100" i="58"/>
  <c r="F100" i="58"/>
  <c r="G100" i="58"/>
  <c r="H100" i="58"/>
  <c r="H115" i="37" s="1"/>
  <c r="I100" i="58"/>
  <c r="B101" i="58"/>
  <c r="C101" i="58"/>
  <c r="D101" i="58"/>
  <c r="D116" i="37" s="1"/>
  <c r="E101" i="58"/>
  <c r="F101" i="58"/>
  <c r="F116" i="37" s="1"/>
  <c r="G101" i="58"/>
  <c r="H101" i="58"/>
  <c r="H116" i="37" s="1"/>
  <c r="I101" i="58"/>
  <c r="B102" i="58"/>
  <c r="C102" i="58"/>
  <c r="D102" i="58"/>
  <c r="D117" i="37" s="1"/>
  <c r="E102" i="58"/>
  <c r="F102" i="58"/>
  <c r="F117" i="37" s="1"/>
  <c r="G102" i="58"/>
  <c r="H102" i="58"/>
  <c r="H117" i="37" s="1"/>
  <c r="I102" i="58"/>
  <c r="B103" i="58"/>
  <c r="B118" i="37" s="1"/>
  <c r="C103" i="58"/>
  <c r="D103" i="58"/>
  <c r="D118" i="37" s="1"/>
  <c r="E103" i="58"/>
  <c r="F103" i="58"/>
  <c r="G103" i="58"/>
  <c r="H103" i="58"/>
  <c r="H118" i="37" s="1"/>
  <c r="I103" i="58"/>
  <c r="B104" i="58"/>
  <c r="C104" i="58"/>
  <c r="D104" i="58"/>
  <c r="D119" i="37" s="1"/>
  <c r="E104" i="58"/>
  <c r="F104" i="58"/>
  <c r="F119" i="37" s="1"/>
  <c r="G104" i="58"/>
  <c r="H104" i="58"/>
  <c r="H119" i="37" s="1"/>
  <c r="I104" i="58"/>
  <c r="B105" i="58"/>
  <c r="B120" i="37" s="1"/>
  <c r="C105" i="58"/>
  <c r="D105" i="58"/>
  <c r="D120" i="37" s="1"/>
  <c r="E105" i="58"/>
  <c r="F105" i="58"/>
  <c r="F120" i="37" s="1"/>
  <c r="G105" i="58"/>
  <c r="H105" i="58"/>
  <c r="H120" i="37" s="1"/>
  <c r="I105" i="58"/>
  <c r="B106" i="58"/>
  <c r="C106" i="58"/>
  <c r="D106" i="58"/>
  <c r="D121" i="37" s="1"/>
  <c r="E106" i="58"/>
  <c r="F106" i="58"/>
  <c r="G106" i="58"/>
  <c r="H106" i="58"/>
  <c r="H121" i="37" s="1"/>
  <c r="I106" i="58"/>
  <c r="B107" i="58"/>
  <c r="B122" i="37" s="1"/>
  <c r="C107" i="58"/>
  <c r="D107" i="58"/>
  <c r="D122" i="37" s="1"/>
  <c r="E107" i="58"/>
  <c r="F107" i="58"/>
  <c r="F122" i="37" s="1"/>
  <c r="G107" i="58"/>
  <c r="H107" i="58"/>
  <c r="H122" i="37" s="1"/>
  <c r="I107" i="58"/>
  <c r="B108" i="58"/>
  <c r="C108" i="58"/>
  <c r="D108" i="58"/>
  <c r="D123" i="37" s="1"/>
  <c r="E108" i="58"/>
  <c r="F108" i="58"/>
  <c r="F123" i="37" s="1"/>
  <c r="G108" i="58"/>
  <c r="H108" i="58"/>
  <c r="H123" i="37" s="1"/>
  <c r="I108" i="58"/>
  <c r="C95" i="58"/>
  <c r="D95" i="58"/>
  <c r="D110" i="37" s="1"/>
  <c r="E95" i="58"/>
  <c r="F95" i="58"/>
  <c r="F110" i="37" s="1"/>
  <c r="G95" i="58"/>
  <c r="G110" i="37" s="1"/>
  <c r="H95" i="58"/>
  <c r="H110" i="37" s="1"/>
  <c r="I95" i="58"/>
  <c r="B95" i="58"/>
  <c r="B110" i="37" s="1"/>
  <c r="B21" i="58"/>
  <c r="C21" i="58"/>
  <c r="C6" i="58" s="1"/>
  <c r="D21" i="58"/>
  <c r="D21" i="37" s="1"/>
  <c r="E21" i="58"/>
  <c r="E21" i="37" s="1"/>
  <c r="F21" i="58"/>
  <c r="G21" i="58"/>
  <c r="G6" i="58" s="1"/>
  <c r="H21" i="58"/>
  <c r="H21" i="37" s="1"/>
  <c r="I21" i="58"/>
  <c r="I21" i="37" s="1"/>
  <c r="B22" i="58"/>
  <c r="C22" i="58"/>
  <c r="C7" i="58" s="1"/>
  <c r="D22" i="58"/>
  <c r="D22" i="37" s="1"/>
  <c r="E22" i="58"/>
  <c r="E22" i="37" s="1"/>
  <c r="F22" i="58"/>
  <c r="F7" i="58" s="1"/>
  <c r="F7" i="37" s="1"/>
  <c r="G22" i="58"/>
  <c r="G22" i="37" s="1"/>
  <c r="H22" i="58"/>
  <c r="H22" i="37" s="1"/>
  <c r="I22" i="58"/>
  <c r="I22" i="37" s="1"/>
  <c r="B23" i="58"/>
  <c r="C23" i="58"/>
  <c r="C8" i="58" s="1"/>
  <c r="D23" i="58"/>
  <c r="D23" i="37" s="1"/>
  <c r="E23" i="58"/>
  <c r="E23" i="37" s="1"/>
  <c r="F23" i="58"/>
  <c r="F8" i="58" s="1"/>
  <c r="F8" i="37" s="1"/>
  <c r="G23" i="58"/>
  <c r="G8" i="58" s="1"/>
  <c r="H23" i="58"/>
  <c r="H23" i="37" s="1"/>
  <c r="I23" i="58"/>
  <c r="I23" i="37" s="1"/>
  <c r="B24" i="58"/>
  <c r="C24" i="58"/>
  <c r="C9" i="58" s="1"/>
  <c r="D24" i="58"/>
  <c r="D24" i="37" s="1"/>
  <c r="E24" i="58"/>
  <c r="E24" i="37" s="1"/>
  <c r="F24" i="58"/>
  <c r="G24" i="58"/>
  <c r="G9" i="58" s="1"/>
  <c r="H24" i="58"/>
  <c r="H24" i="37" s="1"/>
  <c r="I24" i="58"/>
  <c r="I24" i="37" s="1"/>
  <c r="B25" i="58"/>
  <c r="B10" i="58" s="1"/>
  <c r="C25" i="58"/>
  <c r="C10" i="58" s="1"/>
  <c r="D25" i="58"/>
  <c r="D25" i="37" s="1"/>
  <c r="E25" i="58"/>
  <c r="E25" i="37" s="1"/>
  <c r="F25" i="58"/>
  <c r="G25" i="58"/>
  <c r="G10" i="58" s="1"/>
  <c r="G10" i="37" s="1"/>
  <c r="H25" i="58"/>
  <c r="H25" i="37" s="1"/>
  <c r="I25" i="58"/>
  <c r="I25" i="37" s="1"/>
  <c r="B26" i="58"/>
  <c r="B11" i="58" s="1"/>
  <c r="B11" i="37" s="1"/>
  <c r="C26" i="58"/>
  <c r="C11" i="58" s="1"/>
  <c r="D26" i="58"/>
  <c r="D26" i="37" s="1"/>
  <c r="E26" i="58"/>
  <c r="E26" i="37" s="1"/>
  <c r="F26" i="58"/>
  <c r="F26" i="37" s="1"/>
  <c r="G26" i="58"/>
  <c r="G26" i="37" s="1"/>
  <c r="H26" i="58"/>
  <c r="H26" i="37" s="1"/>
  <c r="I26" i="58"/>
  <c r="I26" i="37" s="1"/>
  <c r="B27" i="58"/>
  <c r="C27" i="58"/>
  <c r="C27" i="37" s="1"/>
  <c r="D27" i="58"/>
  <c r="D27" i="37" s="1"/>
  <c r="E27" i="58"/>
  <c r="E27" i="37" s="1"/>
  <c r="F27" i="58"/>
  <c r="F12" i="58" s="1"/>
  <c r="G27" i="58"/>
  <c r="G27" i="37" s="1"/>
  <c r="H27" i="58"/>
  <c r="H27" i="37" s="1"/>
  <c r="I27" i="58"/>
  <c r="I27" i="37" s="1"/>
  <c r="B28" i="58"/>
  <c r="C28" i="58"/>
  <c r="C28" i="37" s="1"/>
  <c r="D28" i="58"/>
  <c r="D28" i="37" s="1"/>
  <c r="E28" i="58"/>
  <c r="E28" i="37" s="1"/>
  <c r="F28" i="58"/>
  <c r="F13" i="58" s="1"/>
  <c r="F13" i="37" s="1"/>
  <c r="G28" i="58"/>
  <c r="G13" i="58" s="1"/>
  <c r="G13" i="37" s="1"/>
  <c r="H28" i="58"/>
  <c r="H28" i="37" s="1"/>
  <c r="I28" i="58"/>
  <c r="I28" i="37" s="1"/>
  <c r="B29" i="58"/>
  <c r="B14" i="58" s="1"/>
  <c r="C29" i="58"/>
  <c r="C29" i="37" s="1"/>
  <c r="D29" i="58"/>
  <c r="D29" i="37" s="1"/>
  <c r="E29" i="58"/>
  <c r="E29" i="37" s="1"/>
  <c r="F29" i="58"/>
  <c r="G29" i="58"/>
  <c r="G29" i="37" s="1"/>
  <c r="H29" i="58"/>
  <c r="H29" i="37" s="1"/>
  <c r="I29" i="58"/>
  <c r="I29" i="37" s="1"/>
  <c r="B30" i="58"/>
  <c r="C30" i="58"/>
  <c r="C30" i="37" s="1"/>
  <c r="D30" i="58"/>
  <c r="D30" i="37" s="1"/>
  <c r="E30" i="58"/>
  <c r="E30" i="37" s="1"/>
  <c r="F30" i="58"/>
  <c r="F30" i="37" s="1"/>
  <c r="G30" i="58"/>
  <c r="G30" i="37" s="1"/>
  <c r="H30" i="58"/>
  <c r="H30" i="37" s="1"/>
  <c r="I30" i="58"/>
  <c r="I30" i="37" s="1"/>
  <c r="B31" i="58"/>
  <c r="B16" i="58" s="1"/>
  <c r="C31" i="58"/>
  <c r="C31" i="37" s="1"/>
  <c r="D31" i="58"/>
  <c r="D31" i="37" s="1"/>
  <c r="E31" i="58"/>
  <c r="E31" i="37" s="1"/>
  <c r="F31" i="58"/>
  <c r="F31" i="37" s="1"/>
  <c r="G31" i="58"/>
  <c r="G31" i="37" s="1"/>
  <c r="H31" i="58"/>
  <c r="H31" i="37" s="1"/>
  <c r="I31" i="58"/>
  <c r="I31" i="37" s="1"/>
  <c r="B32" i="58"/>
  <c r="C32" i="58"/>
  <c r="C32" i="37" s="1"/>
  <c r="D32" i="58"/>
  <c r="D32" i="37" s="1"/>
  <c r="E32" i="58"/>
  <c r="E32" i="37" s="1"/>
  <c r="F32" i="58"/>
  <c r="F17" i="58" s="1"/>
  <c r="F17" i="37" s="1"/>
  <c r="G32" i="58"/>
  <c r="G32" i="37" s="1"/>
  <c r="H32" i="58"/>
  <c r="H32" i="37" s="1"/>
  <c r="I32" i="58"/>
  <c r="I32" i="37" s="1"/>
  <c r="B33" i="58"/>
  <c r="B18" i="58" s="1"/>
  <c r="C33" i="58"/>
  <c r="D33" i="58"/>
  <c r="D33" i="37" s="1"/>
  <c r="E33" i="58"/>
  <c r="E33" i="37" s="1"/>
  <c r="F33" i="58"/>
  <c r="F33" i="37" s="1"/>
  <c r="G33" i="58"/>
  <c r="G33" i="37" s="1"/>
  <c r="H33" i="58"/>
  <c r="H33" i="37" s="1"/>
  <c r="I33" i="58"/>
  <c r="I33" i="37" s="1"/>
  <c r="C20" i="58"/>
  <c r="D20" i="58"/>
  <c r="D20" i="37" s="1"/>
  <c r="E20" i="58"/>
  <c r="E20" i="37" s="1"/>
  <c r="F20" i="58"/>
  <c r="F5" i="58" s="1"/>
  <c r="G20" i="58"/>
  <c r="G5" i="58" s="1"/>
  <c r="G5" i="37" s="1"/>
  <c r="H20" i="58"/>
  <c r="H5" i="58" s="1"/>
  <c r="I20" i="58"/>
  <c r="I20" i="37" s="1"/>
  <c r="B81" i="37"/>
  <c r="C81" i="37"/>
  <c r="D81" i="37"/>
  <c r="E81" i="37"/>
  <c r="F81" i="37"/>
  <c r="G81" i="37"/>
  <c r="H81" i="37"/>
  <c r="I81" i="37"/>
  <c r="B82" i="37"/>
  <c r="C82" i="37"/>
  <c r="D82" i="37"/>
  <c r="E82" i="37"/>
  <c r="F82" i="37"/>
  <c r="G82" i="37"/>
  <c r="H82" i="37"/>
  <c r="I82" i="37"/>
  <c r="B83" i="37"/>
  <c r="C83" i="37"/>
  <c r="D83" i="37"/>
  <c r="E83" i="37"/>
  <c r="F83" i="37"/>
  <c r="G83" i="37"/>
  <c r="H83" i="37"/>
  <c r="I83" i="37"/>
  <c r="B84" i="37"/>
  <c r="C84" i="37"/>
  <c r="D84" i="37"/>
  <c r="E84" i="37"/>
  <c r="F84" i="37"/>
  <c r="G84" i="37"/>
  <c r="H84" i="37"/>
  <c r="I84" i="37"/>
  <c r="B85" i="37"/>
  <c r="C85" i="37"/>
  <c r="D85" i="37"/>
  <c r="E85" i="37"/>
  <c r="F85" i="37"/>
  <c r="G85" i="37"/>
  <c r="H85" i="37"/>
  <c r="I85" i="37"/>
  <c r="B86" i="37"/>
  <c r="C86" i="37"/>
  <c r="D86" i="37"/>
  <c r="E86" i="37"/>
  <c r="F86" i="37"/>
  <c r="G86" i="37"/>
  <c r="H86" i="37"/>
  <c r="I86" i="37"/>
  <c r="B87" i="37"/>
  <c r="C87" i="37"/>
  <c r="D87" i="37"/>
  <c r="E87" i="37"/>
  <c r="F87" i="37"/>
  <c r="G87" i="37"/>
  <c r="H87" i="37"/>
  <c r="I87" i="37"/>
  <c r="B88" i="37"/>
  <c r="C88" i="37"/>
  <c r="D88" i="37"/>
  <c r="E88" i="37"/>
  <c r="F88" i="37"/>
  <c r="G88" i="37"/>
  <c r="H88" i="37"/>
  <c r="I88" i="37"/>
  <c r="B89" i="37"/>
  <c r="C89" i="37"/>
  <c r="D89" i="37"/>
  <c r="E89" i="37"/>
  <c r="F89" i="37"/>
  <c r="G89" i="37"/>
  <c r="H89" i="37"/>
  <c r="I89" i="37"/>
  <c r="B90" i="37"/>
  <c r="C90" i="37"/>
  <c r="D90" i="37"/>
  <c r="E90" i="37"/>
  <c r="F90" i="37"/>
  <c r="G90" i="37"/>
  <c r="H90" i="37"/>
  <c r="I90" i="37"/>
  <c r="B91" i="37"/>
  <c r="C91" i="37"/>
  <c r="D91" i="37"/>
  <c r="E91" i="37"/>
  <c r="F91" i="37"/>
  <c r="G91" i="37"/>
  <c r="H91" i="37"/>
  <c r="I91" i="37"/>
  <c r="B92" i="37"/>
  <c r="C92" i="37"/>
  <c r="D92" i="37"/>
  <c r="E92" i="37"/>
  <c r="F92" i="37"/>
  <c r="G92" i="37"/>
  <c r="H92" i="37"/>
  <c r="I92" i="37"/>
  <c r="B93" i="37"/>
  <c r="C93" i="37"/>
  <c r="D93" i="37"/>
  <c r="E93" i="37"/>
  <c r="F93" i="37"/>
  <c r="G93" i="37"/>
  <c r="H93" i="37"/>
  <c r="I93" i="37"/>
  <c r="C80" i="37"/>
  <c r="D80" i="37"/>
  <c r="E80" i="37"/>
  <c r="F80" i="37"/>
  <c r="G80" i="37"/>
  <c r="H80" i="37"/>
  <c r="I80" i="37"/>
  <c r="B80" i="37"/>
  <c r="B66" i="37"/>
  <c r="C66" i="37"/>
  <c r="D66" i="37"/>
  <c r="E66" i="37"/>
  <c r="F66" i="37"/>
  <c r="G66" i="37"/>
  <c r="H66" i="37"/>
  <c r="I66" i="37"/>
  <c r="B67" i="37"/>
  <c r="C67" i="37"/>
  <c r="D67" i="37"/>
  <c r="E67" i="37"/>
  <c r="F67" i="37"/>
  <c r="G67" i="37"/>
  <c r="H67" i="37"/>
  <c r="I67" i="37"/>
  <c r="B68" i="37"/>
  <c r="C68" i="37"/>
  <c r="D68" i="37"/>
  <c r="E68" i="37"/>
  <c r="F68" i="37"/>
  <c r="G68" i="37"/>
  <c r="H68" i="37"/>
  <c r="I68" i="37"/>
  <c r="B69" i="37"/>
  <c r="C69" i="37"/>
  <c r="D69" i="37"/>
  <c r="E69" i="37"/>
  <c r="F69" i="37"/>
  <c r="G69" i="37"/>
  <c r="H69" i="37"/>
  <c r="I69" i="37"/>
  <c r="B70" i="37"/>
  <c r="C70" i="37"/>
  <c r="D70" i="37"/>
  <c r="E70" i="37"/>
  <c r="F70" i="37"/>
  <c r="G70" i="37"/>
  <c r="H70" i="37"/>
  <c r="I70" i="37"/>
  <c r="B71" i="37"/>
  <c r="C71" i="37"/>
  <c r="D71" i="37"/>
  <c r="E71" i="37"/>
  <c r="F71" i="37"/>
  <c r="G71" i="37"/>
  <c r="H71" i="37"/>
  <c r="I71" i="37"/>
  <c r="B72" i="37"/>
  <c r="C72" i="37"/>
  <c r="D72" i="37"/>
  <c r="E72" i="37"/>
  <c r="F72" i="37"/>
  <c r="G72" i="37"/>
  <c r="H72" i="37"/>
  <c r="I72" i="37"/>
  <c r="B73" i="37"/>
  <c r="C73" i="37"/>
  <c r="D73" i="37"/>
  <c r="E73" i="37"/>
  <c r="F73" i="37"/>
  <c r="G73" i="37"/>
  <c r="H73" i="37"/>
  <c r="I73" i="37"/>
  <c r="B74" i="37"/>
  <c r="C74" i="37"/>
  <c r="D74" i="37"/>
  <c r="E74" i="37"/>
  <c r="F74" i="37"/>
  <c r="G74" i="37"/>
  <c r="H74" i="37"/>
  <c r="I74" i="37"/>
  <c r="B75" i="37"/>
  <c r="C75" i="37"/>
  <c r="D75" i="37"/>
  <c r="E75" i="37"/>
  <c r="F75" i="37"/>
  <c r="G75" i="37"/>
  <c r="H75" i="37"/>
  <c r="I75" i="37"/>
  <c r="B76" i="37"/>
  <c r="C76" i="37"/>
  <c r="D76" i="37"/>
  <c r="E76" i="37"/>
  <c r="F76" i="37"/>
  <c r="G76" i="37"/>
  <c r="H76" i="37"/>
  <c r="I76" i="37"/>
  <c r="B77" i="37"/>
  <c r="C77" i="37"/>
  <c r="D77" i="37"/>
  <c r="E77" i="37"/>
  <c r="F77" i="37"/>
  <c r="G77" i="37"/>
  <c r="H77" i="37"/>
  <c r="I77" i="37"/>
  <c r="B78" i="37"/>
  <c r="C78" i="37"/>
  <c r="D78" i="37"/>
  <c r="E78" i="37"/>
  <c r="F78" i="37"/>
  <c r="G78" i="37"/>
  <c r="H78" i="37"/>
  <c r="I78" i="37"/>
  <c r="C65" i="37"/>
  <c r="D65" i="37"/>
  <c r="E65" i="37"/>
  <c r="F65" i="37"/>
  <c r="G65" i="37"/>
  <c r="H65" i="37"/>
  <c r="I65" i="37"/>
  <c r="B65" i="37"/>
  <c r="I63" i="37"/>
  <c r="H63" i="37"/>
  <c r="G63" i="37"/>
  <c r="F63" i="37"/>
  <c r="E63" i="37"/>
  <c r="D63" i="37"/>
  <c r="C63" i="37"/>
  <c r="B63" i="37"/>
  <c r="I62" i="37"/>
  <c r="H62" i="37"/>
  <c r="G62" i="37"/>
  <c r="F62" i="37"/>
  <c r="E62" i="37"/>
  <c r="D62" i="37"/>
  <c r="C62" i="37"/>
  <c r="B62" i="37"/>
  <c r="I61" i="37"/>
  <c r="H61" i="37"/>
  <c r="G61" i="37"/>
  <c r="F61" i="37"/>
  <c r="E61" i="37"/>
  <c r="D61" i="37"/>
  <c r="C61" i="37"/>
  <c r="B61" i="37"/>
  <c r="I60" i="37"/>
  <c r="H60" i="37"/>
  <c r="G60" i="37"/>
  <c r="F60" i="37"/>
  <c r="E60" i="37"/>
  <c r="D60" i="37"/>
  <c r="C60" i="37"/>
  <c r="B60" i="37"/>
  <c r="I59" i="37"/>
  <c r="H59" i="37"/>
  <c r="G59" i="37"/>
  <c r="F59" i="37"/>
  <c r="E59" i="37"/>
  <c r="D59" i="37"/>
  <c r="C59" i="37"/>
  <c r="B59" i="37"/>
  <c r="I58" i="37"/>
  <c r="H58" i="37"/>
  <c r="G58" i="37"/>
  <c r="F58" i="37"/>
  <c r="E58" i="37"/>
  <c r="D58" i="37"/>
  <c r="C58" i="37"/>
  <c r="B58" i="37"/>
  <c r="I57" i="37"/>
  <c r="H57" i="37"/>
  <c r="G57" i="37"/>
  <c r="F57" i="37"/>
  <c r="E57" i="37"/>
  <c r="D57" i="37"/>
  <c r="C57" i="37"/>
  <c r="B57" i="37"/>
  <c r="I56" i="37"/>
  <c r="H56" i="37"/>
  <c r="G56" i="37"/>
  <c r="F56" i="37"/>
  <c r="E56" i="37"/>
  <c r="D56" i="37"/>
  <c r="C56" i="37"/>
  <c r="B56" i="37"/>
  <c r="I55" i="37"/>
  <c r="H55" i="37"/>
  <c r="G55" i="37"/>
  <c r="F55" i="37"/>
  <c r="E55" i="37"/>
  <c r="D55" i="37"/>
  <c r="C55" i="37"/>
  <c r="B55" i="37"/>
  <c r="I54" i="37"/>
  <c r="H54" i="37"/>
  <c r="G54" i="37"/>
  <c r="F54" i="37"/>
  <c r="E54" i="37"/>
  <c r="D54" i="37"/>
  <c r="C54" i="37"/>
  <c r="B54" i="37"/>
  <c r="I53" i="37"/>
  <c r="H53" i="37"/>
  <c r="G53" i="37"/>
  <c r="F53" i="37"/>
  <c r="E53" i="37"/>
  <c r="D53" i="37"/>
  <c r="C53" i="37"/>
  <c r="B53" i="37"/>
  <c r="I52" i="37"/>
  <c r="H52" i="37"/>
  <c r="G52" i="37"/>
  <c r="F52" i="37"/>
  <c r="E52" i="37"/>
  <c r="D52" i="37"/>
  <c r="C52" i="37"/>
  <c r="B52" i="37"/>
  <c r="I51" i="37"/>
  <c r="H51" i="37"/>
  <c r="G51" i="37"/>
  <c r="F51" i="37"/>
  <c r="E51" i="37"/>
  <c r="D51" i="37"/>
  <c r="C51" i="37"/>
  <c r="B51" i="37"/>
  <c r="I50" i="37"/>
  <c r="H50" i="37"/>
  <c r="G50" i="37"/>
  <c r="F50" i="37"/>
  <c r="E50" i="37"/>
  <c r="D50" i="37"/>
  <c r="C50" i="37"/>
  <c r="B50" i="37"/>
  <c r="B36" i="37"/>
  <c r="C36" i="37"/>
  <c r="D36" i="37"/>
  <c r="E36" i="37"/>
  <c r="F36" i="37"/>
  <c r="G36" i="37"/>
  <c r="H36" i="37"/>
  <c r="I36" i="37"/>
  <c r="B37" i="37"/>
  <c r="C37" i="37"/>
  <c r="D37" i="37"/>
  <c r="E37" i="37"/>
  <c r="F37" i="37"/>
  <c r="G37" i="37"/>
  <c r="H37" i="37"/>
  <c r="I37" i="37"/>
  <c r="B38" i="37"/>
  <c r="C38" i="37"/>
  <c r="D38" i="37"/>
  <c r="E38" i="37"/>
  <c r="F38" i="37"/>
  <c r="G38" i="37"/>
  <c r="H38" i="37"/>
  <c r="I38" i="37"/>
  <c r="B39" i="37"/>
  <c r="C39" i="37"/>
  <c r="D39" i="37"/>
  <c r="E39" i="37"/>
  <c r="F39" i="37"/>
  <c r="G39" i="37"/>
  <c r="H39" i="37"/>
  <c r="I39" i="37"/>
  <c r="B40" i="37"/>
  <c r="C40" i="37"/>
  <c r="D40" i="37"/>
  <c r="E40" i="37"/>
  <c r="F40" i="37"/>
  <c r="G40" i="37"/>
  <c r="H40" i="37"/>
  <c r="I40" i="37"/>
  <c r="B41" i="37"/>
  <c r="C41" i="37"/>
  <c r="D41" i="37"/>
  <c r="E41" i="37"/>
  <c r="F41" i="37"/>
  <c r="G41" i="37"/>
  <c r="H41" i="37"/>
  <c r="I41" i="37"/>
  <c r="B42" i="37"/>
  <c r="C42" i="37"/>
  <c r="D42" i="37"/>
  <c r="E42" i="37"/>
  <c r="F42" i="37"/>
  <c r="G42" i="37"/>
  <c r="H42" i="37"/>
  <c r="I42" i="37"/>
  <c r="B43" i="37"/>
  <c r="C43" i="37"/>
  <c r="D43" i="37"/>
  <c r="E43" i="37"/>
  <c r="F43" i="37"/>
  <c r="G43" i="37"/>
  <c r="H43" i="37"/>
  <c r="I43" i="37"/>
  <c r="B44" i="37"/>
  <c r="C44" i="37"/>
  <c r="D44" i="37"/>
  <c r="E44" i="37"/>
  <c r="F44" i="37"/>
  <c r="G44" i="37"/>
  <c r="H44" i="37"/>
  <c r="I44" i="37"/>
  <c r="B45" i="37"/>
  <c r="C45" i="37"/>
  <c r="D45" i="37"/>
  <c r="E45" i="37"/>
  <c r="F45" i="37"/>
  <c r="G45" i="37"/>
  <c r="H45" i="37"/>
  <c r="I45" i="37"/>
  <c r="B46" i="37"/>
  <c r="C46" i="37"/>
  <c r="D46" i="37"/>
  <c r="E46" i="37"/>
  <c r="F46" i="37"/>
  <c r="G46" i="37"/>
  <c r="H46" i="37"/>
  <c r="I46" i="37"/>
  <c r="B47" i="37"/>
  <c r="C47" i="37"/>
  <c r="D47" i="37"/>
  <c r="E47" i="37"/>
  <c r="F47" i="37"/>
  <c r="G47" i="37"/>
  <c r="H47" i="37"/>
  <c r="I47" i="37"/>
  <c r="B48" i="37"/>
  <c r="C48" i="37"/>
  <c r="D48" i="37"/>
  <c r="E48" i="37"/>
  <c r="F48" i="37"/>
  <c r="G48" i="37"/>
  <c r="H48" i="37"/>
  <c r="I48" i="37"/>
  <c r="C35" i="37"/>
  <c r="D35" i="37"/>
  <c r="E35" i="37"/>
  <c r="F35" i="37"/>
  <c r="G35" i="37"/>
  <c r="H35" i="37"/>
  <c r="I35" i="37"/>
  <c r="B35" i="37"/>
  <c r="B156" i="37"/>
  <c r="C156" i="37"/>
  <c r="D156" i="37"/>
  <c r="E156" i="37"/>
  <c r="F156" i="37"/>
  <c r="G156" i="37"/>
  <c r="H156" i="37"/>
  <c r="I156" i="37"/>
  <c r="B157" i="37"/>
  <c r="C157" i="37"/>
  <c r="D157" i="37"/>
  <c r="E157" i="37"/>
  <c r="F157" i="37"/>
  <c r="G157" i="37"/>
  <c r="H157" i="37"/>
  <c r="I157" i="37"/>
  <c r="B158" i="37"/>
  <c r="C158" i="37"/>
  <c r="D158" i="37"/>
  <c r="E158" i="37"/>
  <c r="F158" i="37"/>
  <c r="G158" i="37"/>
  <c r="H158" i="37"/>
  <c r="I158" i="37"/>
  <c r="B159" i="37"/>
  <c r="C159" i="37"/>
  <c r="D159" i="37"/>
  <c r="E159" i="37"/>
  <c r="F159" i="37"/>
  <c r="G159" i="37"/>
  <c r="H159" i="37"/>
  <c r="I159" i="37"/>
  <c r="B160" i="37"/>
  <c r="C160" i="37"/>
  <c r="D160" i="37"/>
  <c r="E160" i="37"/>
  <c r="F160" i="37"/>
  <c r="G160" i="37"/>
  <c r="H160" i="37"/>
  <c r="I160" i="37"/>
  <c r="B161" i="37"/>
  <c r="C161" i="37"/>
  <c r="D161" i="37"/>
  <c r="E161" i="37"/>
  <c r="F161" i="37"/>
  <c r="G161" i="37"/>
  <c r="H161" i="37"/>
  <c r="I161" i="37"/>
  <c r="B162" i="37"/>
  <c r="C162" i="37"/>
  <c r="D162" i="37"/>
  <c r="E162" i="37"/>
  <c r="F162" i="37"/>
  <c r="G162" i="37"/>
  <c r="H162" i="37"/>
  <c r="I162" i="37"/>
  <c r="B163" i="37"/>
  <c r="C163" i="37"/>
  <c r="D163" i="37"/>
  <c r="E163" i="37"/>
  <c r="F163" i="37"/>
  <c r="G163" i="37"/>
  <c r="H163" i="37"/>
  <c r="I163" i="37"/>
  <c r="B164" i="37"/>
  <c r="C164" i="37"/>
  <c r="D164" i="37"/>
  <c r="E164" i="37"/>
  <c r="F164" i="37"/>
  <c r="G164" i="37"/>
  <c r="H164" i="37"/>
  <c r="I164" i="37"/>
  <c r="B165" i="37"/>
  <c r="C165" i="37"/>
  <c r="D165" i="37"/>
  <c r="E165" i="37"/>
  <c r="F165" i="37"/>
  <c r="G165" i="37"/>
  <c r="H165" i="37"/>
  <c r="I165" i="37"/>
  <c r="B166" i="37"/>
  <c r="C166" i="37"/>
  <c r="D166" i="37"/>
  <c r="E166" i="37"/>
  <c r="F166" i="37"/>
  <c r="G166" i="37"/>
  <c r="H166" i="37"/>
  <c r="I166" i="37"/>
  <c r="B167" i="37"/>
  <c r="C167" i="37"/>
  <c r="D167" i="37"/>
  <c r="E167" i="37"/>
  <c r="F167" i="37"/>
  <c r="G167" i="37"/>
  <c r="H167" i="37"/>
  <c r="I167" i="37"/>
  <c r="B168" i="37"/>
  <c r="C168" i="37"/>
  <c r="D168" i="37"/>
  <c r="E168" i="37"/>
  <c r="F168" i="37"/>
  <c r="G168" i="37"/>
  <c r="H168" i="37"/>
  <c r="I168" i="37"/>
  <c r="C155" i="37"/>
  <c r="D155" i="37"/>
  <c r="E155" i="37"/>
  <c r="F155" i="37"/>
  <c r="G155" i="37"/>
  <c r="H155" i="37"/>
  <c r="I155" i="37"/>
  <c r="B155" i="37"/>
  <c r="B141" i="37"/>
  <c r="C141" i="37"/>
  <c r="D141" i="37"/>
  <c r="E141" i="37"/>
  <c r="F141" i="37"/>
  <c r="G141" i="37"/>
  <c r="H141" i="37"/>
  <c r="I141" i="37"/>
  <c r="B142" i="37"/>
  <c r="C142" i="37"/>
  <c r="D142" i="37"/>
  <c r="E142" i="37"/>
  <c r="F142" i="37"/>
  <c r="G142" i="37"/>
  <c r="H142" i="37"/>
  <c r="I142" i="37"/>
  <c r="B143" i="37"/>
  <c r="C143" i="37"/>
  <c r="D143" i="37"/>
  <c r="E143" i="37"/>
  <c r="F143" i="37"/>
  <c r="G143" i="37"/>
  <c r="H143" i="37"/>
  <c r="I143" i="37"/>
  <c r="B144" i="37"/>
  <c r="C144" i="37"/>
  <c r="D144" i="37"/>
  <c r="E144" i="37"/>
  <c r="F144" i="37"/>
  <c r="G144" i="37"/>
  <c r="H144" i="37"/>
  <c r="I144" i="37"/>
  <c r="B145" i="37"/>
  <c r="C145" i="37"/>
  <c r="D145" i="37"/>
  <c r="E145" i="37"/>
  <c r="F145" i="37"/>
  <c r="G145" i="37"/>
  <c r="H145" i="37"/>
  <c r="I145" i="37"/>
  <c r="B146" i="37"/>
  <c r="C146" i="37"/>
  <c r="D146" i="37"/>
  <c r="E146" i="37"/>
  <c r="F146" i="37"/>
  <c r="G146" i="37"/>
  <c r="H146" i="37"/>
  <c r="I146" i="37"/>
  <c r="B147" i="37"/>
  <c r="C147" i="37"/>
  <c r="D147" i="37"/>
  <c r="E147" i="37"/>
  <c r="F147" i="37"/>
  <c r="G147" i="37"/>
  <c r="H147" i="37"/>
  <c r="I147" i="37"/>
  <c r="B148" i="37"/>
  <c r="C148" i="37"/>
  <c r="D148" i="37"/>
  <c r="E148" i="37"/>
  <c r="F148" i="37"/>
  <c r="G148" i="37"/>
  <c r="H148" i="37"/>
  <c r="I148" i="37"/>
  <c r="B149" i="37"/>
  <c r="C149" i="37"/>
  <c r="D149" i="37"/>
  <c r="E149" i="37"/>
  <c r="F149" i="37"/>
  <c r="G149" i="37"/>
  <c r="H149" i="37"/>
  <c r="I149" i="37"/>
  <c r="B150" i="37"/>
  <c r="C150" i="37"/>
  <c r="D150" i="37"/>
  <c r="E150" i="37"/>
  <c r="F150" i="37"/>
  <c r="G150" i="37"/>
  <c r="H150" i="37"/>
  <c r="I150" i="37"/>
  <c r="B151" i="37"/>
  <c r="C151" i="37"/>
  <c r="D151" i="37"/>
  <c r="E151" i="37"/>
  <c r="F151" i="37"/>
  <c r="G151" i="37"/>
  <c r="H151" i="37"/>
  <c r="I151" i="37"/>
  <c r="B152" i="37"/>
  <c r="C152" i="37"/>
  <c r="D152" i="37"/>
  <c r="E152" i="37"/>
  <c r="F152" i="37"/>
  <c r="G152" i="37"/>
  <c r="H152" i="37"/>
  <c r="I152" i="37"/>
  <c r="B153" i="37"/>
  <c r="C153" i="37"/>
  <c r="D153" i="37"/>
  <c r="E153" i="37"/>
  <c r="F153" i="37"/>
  <c r="G153" i="37"/>
  <c r="H153" i="37"/>
  <c r="I153" i="37"/>
  <c r="C140" i="37"/>
  <c r="D140" i="37"/>
  <c r="E140" i="37"/>
  <c r="F140" i="37"/>
  <c r="G140" i="37"/>
  <c r="H140" i="37"/>
  <c r="I140" i="37"/>
  <c r="B140" i="37"/>
  <c r="B126" i="37"/>
  <c r="C126" i="37"/>
  <c r="D126" i="37"/>
  <c r="E126" i="37"/>
  <c r="F126" i="37"/>
  <c r="G126" i="37"/>
  <c r="H126" i="37"/>
  <c r="I126" i="37"/>
  <c r="B127" i="37"/>
  <c r="C127" i="37"/>
  <c r="D127" i="37"/>
  <c r="E127" i="37"/>
  <c r="F127" i="37"/>
  <c r="G127" i="37"/>
  <c r="H127" i="37"/>
  <c r="I127" i="37"/>
  <c r="B128" i="37"/>
  <c r="C128" i="37"/>
  <c r="D128" i="37"/>
  <c r="E128" i="37"/>
  <c r="F128" i="37"/>
  <c r="G128" i="37"/>
  <c r="H128" i="37"/>
  <c r="I128" i="37"/>
  <c r="B129" i="37"/>
  <c r="C129" i="37"/>
  <c r="D129" i="37"/>
  <c r="E129" i="37"/>
  <c r="F129" i="37"/>
  <c r="G129" i="37"/>
  <c r="H129" i="37"/>
  <c r="I129" i="37"/>
  <c r="B130" i="37"/>
  <c r="C130" i="37"/>
  <c r="D130" i="37"/>
  <c r="E130" i="37"/>
  <c r="F130" i="37"/>
  <c r="G130" i="37"/>
  <c r="H130" i="37"/>
  <c r="I130" i="37"/>
  <c r="B131" i="37"/>
  <c r="C131" i="37"/>
  <c r="D131" i="37"/>
  <c r="E131" i="37"/>
  <c r="F131" i="37"/>
  <c r="G131" i="37"/>
  <c r="H131" i="37"/>
  <c r="I131" i="37"/>
  <c r="B132" i="37"/>
  <c r="C132" i="37"/>
  <c r="D132" i="37"/>
  <c r="E132" i="37"/>
  <c r="F132" i="37"/>
  <c r="G132" i="37"/>
  <c r="H132" i="37"/>
  <c r="I132" i="37"/>
  <c r="B133" i="37"/>
  <c r="C133" i="37"/>
  <c r="D133" i="37"/>
  <c r="E133" i="37"/>
  <c r="F133" i="37"/>
  <c r="G133" i="37"/>
  <c r="H133" i="37"/>
  <c r="I133" i="37"/>
  <c r="B134" i="37"/>
  <c r="C134" i="37"/>
  <c r="D134" i="37"/>
  <c r="E134" i="37"/>
  <c r="F134" i="37"/>
  <c r="G134" i="37"/>
  <c r="H134" i="37"/>
  <c r="I134" i="37"/>
  <c r="B135" i="37"/>
  <c r="C135" i="37"/>
  <c r="D135" i="37"/>
  <c r="E135" i="37"/>
  <c r="F135" i="37"/>
  <c r="G135" i="37"/>
  <c r="H135" i="37"/>
  <c r="I135" i="37"/>
  <c r="B136" i="37"/>
  <c r="C136" i="37"/>
  <c r="D136" i="37"/>
  <c r="E136" i="37"/>
  <c r="F136" i="37"/>
  <c r="G136" i="37"/>
  <c r="H136" i="37"/>
  <c r="I136" i="37"/>
  <c r="B137" i="37"/>
  <c r="C137" i="37"/>
  <c r="D137" i="37"/>
  <c r="E137" i="37"/>
  <c r="F137" i="37"/>
  <c r="G137" i="37"/>
  <c r="H137" i="37"/>
  <c r="I137" i="37"/>
  <c r="B138" i="37"/>
  <c r="C138" i="37"/>
  <c r="D138" i="37"/>
  <c r="E138" i="37"/>
  <c r="F138" i="37"/>
  <c r="G138" i="37"/>
  <c r="H138" i="37"/>
  <c r="I138" i="37"/>
  <c r="C125" i="37"/>
  <c r="D125" i="37"/>
  <c r="E125" i="37"/>
  <c r="F125" i="37"/>
  <c r="G125" i="37"/>
  <c r="H125" i="37"/>
  <c r="I125" i="37"/>
  <c r="B125" i="37"/>
  <c r="B111" i="37"/>
  <c r="F111" i="37"/>
  <c r="B112" i="37"/>
  <c r="B113" i="37"/>
  <c r="F114" i="37"/>
  <c r="B115" i="37"/>
  <c r="B116" i="37"/>
  <c r="B117" i="37"/>
  <c r="F118" i="37"/>
  <c r="B119" i="37"/>
  <c r="B121" i="37"/>
  <c r="F121" i="37"/>
  <c r="B123" i="37"/>
  <c r="C110" i="37"/>
  <c r="E110" i="37"/>
  <c r="I110" i="37"/>
  <c r="B96" i="37"/>
  <c r="C96" i="37"/>
  <c r="D96" i="37"/>
  <c r="E96" i="37"/>
  <c r="F96" i="37"/>
  <c r="G96" i="37"/>
  <c r="H96" i="37"/>
  <c r="I96" i="37"/>
  <c r="B97" i="37"/>
  <c r="C97" i="37"/>
  <c r="D97" i="37"/>
  <c r="E97" i="37"/>
  <c r="F97" i="37"/>
  <c r="G97" i="37"/>
  <c r="H97" i="37"/>
  <c r="I97" i="37"/>
  <c r="B98" i="37"/>
  <c r="C98" i="37"/>
  <c r="D98" i="37"/>
  <c r="E98" i="37"/>
  <c r="F98" i="37"/>
  <c r="G98" i="37"/>
  <c r="H98" i="37"/>
  <c r="I98" i="37"/>
  <c r="B99" i="37"/>
  <c r="C99" i="37"/>
  <c r="D99" i="37"/>
  <c r="E99" i="37"/>
  <c r="F99" i="37"/>
  <c r="G99" i="37"/>
  <c r="H99" i="37"/>
  <c r="I99" i="37"/>
  <c r="B100" i="37"/>
  <c r="C100" i="37"/>
  <c r="D100" i="37"/>
  <c r="E100" i="37"/>
  <c r="F100" i="37"/>
  <c r="G100" i="37"/>
  <c r="H100" i="37"/>
  <c r="I100" i="37"/>
  <c r="B101" i="37"/>
  <c r="C101" i="37"/>
  <c r="D101" i="37"/>
  <c r="E101" i="37"/>
  <c r="F101" i="37"/>
  <c r="G101" i="37"/>
  <c r="H101" i="37"/>
  <c r="I101" i="37"/>
  <c r="B102" i="37"/>
  <c r="C102" i="37"/>
  <c r="D102" i="37"/>
  <c r="E102" i="37"/>
  <c r="F102" i="37"/>
  <c r="G102" i="37"/>
  <c r="H102" i="37"/>
  <c r="I102" i="37"/>
  <c r="B103" i="37"/>
  <c r="C103" i="37"/>
  <c r="D103" i="37"/>
  <c r="E103" i="37"/>
  <c r="F103" i="37"/>
  <c r="G103" i="37"/>
  <c r="H103" i="37"/>
  <c r="I103" i="37"/>
  <c r="B104" i="37"/>
  <c r="C104" i="37"/>
  <c r="D104" i="37"/>
  <c r="E104" i="37"/>
  <c r="F104" i="37"/>
  <c r="G104" i="37"/>
  <c r="H104" i="37"/>
  <c r="I104" i="37"/>
  <c r="B105" i="37"/>
  <c r="C105" i="37"/>
  <c r="D105" i="37"/>
  <c r="E105" i="37"/>
  <c r="F105" i="37"/>
  <c r="G105" i="37"/>
  <c r="H105" i="37"/>
  <c r="I105" i="37"/>
  <c r="B106" i="37"/>
  <c r="C106" i="37"/>
  <c r="D106" i="37"/>
  <c r="E106" i="37"/>
  <c r="F106" i="37"/>
  <c r="G106" i="37"/>
  <c r="H106" i="37"/>
  <c r="I106" i="37"/>
  <c r="B107" i="37"/>
  <c r="C107" i="37"/>
  <c r="D107" i="37"/>
  <c r="E107" i="37"/>
  <c r="F107" i="37"/>
  <c r="G107" i="37"/>
  <c r="H107" i="37"/>
  <c r="I107" i="37"/>
  <c r="B108" i="37"/>
  <c r="C108" i="37"/>
  <c r="D108" i="37"/>
  <c r="E108" i="37"/>
  <c r="F108" i="37"/>
  <c r="G108" i="37"/>
  <c r="H108" i="37"/>
  <c r="I108" i="37"/>
  <c r="C95" i="37"/>
  <c r="D95" i="37"/>
  <c r="E95" i="37"/>
  <c r="F95" i="37"/>
  <c r="G95" i="37"/>
  <c r="H95" i="37"/>
  <c r="I95" i="37"/>
  <c r="B95" i="37"/>
  <c r="B20" i="58"/>
  <c r="B6" i="58"/>
  <c r="B7" i="58"/>
  <c r="B7" i="37" s="1"/>
  <c r="H7" i="58"/>
  <c r="B8" i="58"/>
  <c r="B9" i="58"/>
  <c r="B9" i="37" s="1"/>
  <c r="D11" i="58"/>
  <c r="B12" i="58"/>
  <c r="H12" i="58"/>
  <c r="H12" i="37" s="1"/>
  <c r="B13" i="58"/>
  <c r="B13" i="37" s="1"/>
  <c r="D13" i="58"/>
  <c r="C14" i="58"/>
  <c r="B15" i="58"/>
  <c r="B15" i="37" s="1"/>
  <c r="C15" i="58"/>
  <c r="C16" i="58"/>
  <c r="B17" i="58"/>
  <c r="B17" i="37" s="1"/>
  <c r="C17" i="58"/>
  <c r="C18" i="58"/>
  <c r="C5" i="58"/>
  <c r="C5" i="37" s="1"/>
  <c r="C33" i="37"/>
  <c r="F29" i="37"/>
  <c r="F28" i="37"/>
  <c r="F25" i="37"/>
  <c r="F24" i="37"/>
  <c r="F23" i="37"/>
  <c r="F21" i="37"/>
  <c r="H20" i="37"/>
  <c r="G20" i="37"/>
  <c r="C20" i="37"/>
  <c r="F21" i="56"/>
  <c r="E21" i="56"/>
  <c r="D21" i="56"/>
  <c r="F20" i="56"/>
  <c r="E20" i="56"/>
  <c r="D20" i="56"/>
  <c r="D20" i="35" s="1"/>
  <c r="F19" i="56"/>
  <c r="E19" i="56"/>
  <c r="D19" i="56"/>
  <c r="C18" i="56"/>
  <c r="C17" i="56"/>
  <c r="C16" i="56"/>
  <c r="C15" i="56"/>
  <c r="C14" i="56"/>
  <c r="C13" i="56"/>
  <c r="C12" i="56"/>
  <c r="C11" i="56"/>
  <c r="C10" i="56"/>
  <c r="C9" i="56"/>
  <c r="C8" i="56"/>
  <c r="C7" i="56"/>
  <c r="C6" i="56"/>
  <c r="C21" i="56" s="1"/>
  <c r="C5" i="56"/>
  <c r="C20" i="56" s="1"/>
  <c r="C4" i="56"/>
  <c r="C5" i="57"/>
  <c r="C5" i="35" s="1"/>
  <c r="C6" i="57"/>
  <c r="C7" i="57"/>
  <c r="C8" i="57"/>
  <c r="C9" i="57"/>
  <c r="C9" i="35" s="1"/>
  <c r="C10" i="57"/>
  <c r="C11" i="57"/>
  <c r="C11" i="35" s="1"/>
  <c r="C12" i="57"/>
  <c r="C13" i="57"/>
  <c r="C14" i="57"/>
  <c r="C15" i="57"/>
  <c r="C16" i="57"/>
  <c r="C19" i="57" s="1"/>
  <c r="C17" i="57"/>
  <c r="C17" i="35" s="1"/>
  <c r="C18" i="57"/>
  <c r="C4" i="57"/>
  <c r="C4" i="35" s="1"/>
  <c r="D19" i="57"/>
  <c r="E19" i="57"/>
  <c r="F19" i="57"/>
  <c r="D20" i="57"/>
  <c r="E20" i="57"/>
  <c r="F20" i="57"/>
  <c r="F20" i="35" s="1"/>
  <c r="D21" i="57"/>
  <c r="E21" i="57"/>
  <c r="F21" i="57"/>
  <c r="F21" i="35" s="1"/>
  <c r="D5" i="35"/>
  <c r="E5" i="35"/>
  <c r="F5" i="35"/>
  <c r="D6" i="35"/>
  <c r="E6" i="35"/>
  <c r="F6" i="35"/>
  <c r="D7" i="35"/>
  <c r="E7" i="35"/>
  <c r="F7" i="35"/>
  <c r="D8" i="35"/>
  <c r="E8" i="35"/>
  <c r="F8" i="35"/>
  <c r="D9" i="35"/>
  <c r="E9" i="35"/>
  <c r="F9" i="35"/>
  <c r="D10" i="35"/>
  <c r="E10" i="35"/>
  <c r="F10" i="35"/>
  <c r="D11" i="35"/>
  <c r="E11" i="35"/>
  <c r="F11" i="35"/>
  <c r="D12" i="35"/>
  <c r="E12" i="35"/>
  <c r="F12" i="35"/>
  <c r="D13" i="35"/>
  <c r="E13" i="35"/>
  <c r="F13" i="35"/>
  <c r="D14" i="35"/>
  <c r="E14" i="35"/>
  <c r="F14" i="35"/>
  <c r="C15" i="35"/>
  <c r="D15" i="35"/>
  <c r="E15" i="35"/>
  <c r="F15" i="35"/>
  <c r="D16" i="35"/>
  <c r="E16" i="35"/>
  <c r="F16" i="35"/>
  <c r="D17" i="35"/>
  <c r="E17" i="35"/>
  <c r="F17" i="35"/>
  <c r="D18" i="35"/>
  <c r="E18" i="35"/>
  <c r="F18" i="35"/>
  <c r="D21" i="35"/>
  <c r="D4" i="35"/>
  <c r="E4" i="35"/>
  <c r="F4" i="35"/>
  <c r="L30" i="53"/>
  <c r="K30" i="53"/>
  <c r="I30" i="53"/>
  <c r="H30" i="53"/>
  <c r="G30" i="53"/>
  <c r="F30" i="53"/>
  <c r="E30" i="53"/>
  <c r="D30" i="53"/>
  <c r="C30" i="53"/>
  <c r="L29" i="53"/>
  <c r="K29" i="53"/>
  <c r="I29" i="53"/>
  <c r="H29" i="53"/>
  <c r="G29" i="53"/>
  <c r="F29" i="53"/>
  <c r="E29" i="53"/>
  <c r="D29" i="53"/>
  <c r="C29" i="53"/>
  <c r="L28" i="53"/>
  <c r="K28" i="53"/>
  <c r="I28" i="53"/>
  <c r="H28" i="53"/>
  <c r="G28" i="53"/>
  <c r="F28" i="53"/>
  <c r="E28" i="53"/>
  <c r="D28" i="53"/>
  <c r="C28" i="53"/>
  <c r="D28" i="52"/>
  <c r="E28" i="52"/>
  <c r="F28" i="52"/>
  <c r="G28" i="52"/>
  <c r="H28" i="52"/>
  <c r="I28" i="52"/>
  <c r="J28" i="52"/>
  <c r="K28" i="52"/>
  <c r="L28" i="52"/>
  <c r="D29" i="52"/>
  <c r="E29" i="52"/>
  <c r="F29" i="52"/>
  <c r="G29" i="52"/>
  <c r="H29" i="52"/>
  <c r="I29" i="52"/>
  <c r="J29" i="52"/>
  <c r="K29" i="52"/>
  <c r="L29" i="52"/>
  <c r="D30" i="52"/>
  <c r="E30" i="52"/>
  <c r="F30" i="52"/>
  <c r="G30" i="52"/>
  <c r="H30" i="52"/>
  <c r="I30" i="52"/>
  <c r="J30" i="52"/>
  <c r="K30" i="52"/>
  <c r="L30" i="52"/>
  <c r="C29" i="52"/>
  <c r="C30" i="52"/>
  <c r="C28" i="52"/>
  <c r="B48" i="34"/>
  <c r="B47" i="34"/>
  <c r="B46" i="34"/>
  <c r="B45" i="34"/>
  <c r="B44" i="34"/>
  <c r="B43" i="34"/>
  <c r="B42" i="34"/>
  <c r="B41" i="34"/>
  <c r="B40" i="34"/>
  <c r="B39" i="34"/>
  <c r="B38" i="34"/>
  <c r="B37" i="34"/>
  <c r="B36" i="34"/>
  <c r="B22" i="34"/>
  <c r="B23" i="34"/>
  <c r="B24" i="34"/>
  <c r="B25" i="34"/>
  <c r="B26" i="34"/>
  <c r="B27" i="34"/>
  <c r="B28" i="34"/>
  <c r="B29" i="34"/>
  <c r="B30" i="34"/>
  <c r="B31" i="34"/>
  <c r="B32" i="34"/>
  <c r="B33" i="34"/>
  <c r="B21" i="34"/>
  <c r="I49" i="34"/>
  <c r="H49" i="34"/>
  <c r="G49" i="34"/>
  <c r="G19" i="34" s="1"/>
  <c r="F49" i="34"/>
  <c r="E49" i="34"/>
  <c r="D49" i="34"/>
  <c r="D19" i="34" s="1"/>
  <c r="C49" i="34"/>
  <c r="F19" i="34"/>
  <c r="C7" i="34"/>
  <c r="D7" i="34"/>
  <c r="E7" i="34"/>
  <c r="F7" i="34"/>
  <c r="G7" i="34"/>
  <c r="H7" i="34"/>
  <c r="I7" i="34"/>
  <c r="C8" i="34"/>
  <c r="D8" i="34"/>
  <c r="E8" i="34"/>
  <c r="F8" i="34"/>
  <c r="G8" i="34"/>
  <c r="H8" i="34"/>
  <c r="I8" i="34"/>
  <c r="C9" i="34"/>
  <c r="D9" i="34"/>
  <c r="E9" i="34"/>
  <c r="F9" i="34"/>
  <c r="G9" i="34"/>
  <c r="H9" i="34"/>
  <c r="I9" i="34"/>
  <c r="C10" i="34"/>
  <c r="D10" i="34"/>
  <c r="E10" i="34"/>
  <c r="F10" i="34"/>
  <c r="G10" i="34"/>
  <c r="H10" i="34"/>
  <c r="I10" i="34"/>
  <c r="C11" i="34"/>
  <c r="D11" i="34"/>
  <c r="E11" i="34"/>
  <c r="F11" i="34"/>
  <c r="G11" i="34"/>
  <c r="H11" i="34"/>
  <c r="I11" i="34"/>
  <c r="C12" i="34"/>
  <c r="D12" i="34"/>
  <c r="E12" i="34"/>
  <c r="F12" i="34"/>
  <c r="G12" i="34"/>
  <c r="H12" i="34"/>
  <c r="I12" i="34"/>
  <c r="C13" i="34"/>
  <c r="D13" i="34"/>
  <c r="E13" i="34"/>
  <c r="F13" i="34"/>
  <c r="G13" i="34"/>
  <c r="H13" i="34"/>
  <c r="I13" i="34"/>
  <c r="C14" i="34"/>
  <c r="D14" i="34"/>
  <c r="E14" i="34"/>
  <c r="F14" i="34"/>
  <c r="G14" i="34"/>
  <c r="H14" i="34"/>
  <c r="I14" i="34"/>
  <c r="C15" i="34"/>
  <c r="D15" i="34"/>
  <c r="E15" i="34"/>
  <c r="F15" i="34"/>
  <c r="G15" i="34"/>
  <c r="H15" i="34"/>
  <c r="I15" i="34"/>
  <c r="C16" i="34"/>
  <c r="D16" i="34"/>
  <c r="E16" i="34"/>
  <c r="F16" i="34"/>
  <c r="G16" i="34"/>
  <c r="H16" i="34"/>
  <c r="I16" i="34"/>
  <c r="C17" i="34"/>
  <c r="D17" i="34"/>
  <c r="E17" i="34"/>
  <c r="F17" i="34"/>
  <c r="G17" i="34"/>
  <c r="H17" i="34"/>
  <c r="I17" i="34"/>
  <c r="C18" i="34"/>
  <c r="D18" i="34"/>
  <c r="E18" i="34"/>
  <c r="F18" i="34"/>
  <c r="G18" i="34"/>
  <c r="H18" i="34"/>
  <c r="I18" i="34"/>
  <c r="C19" i="34"/>
  <c r="H19" i="34"/>
  <c r="C6" i="34"/>
  <c r="D6" i="34"/>
  <c r="E6" i="34"/>
  <c r="F6" i="34"/>
  <c r="G6" i="34"/>
  <c r="H6" i="34"/>
  <c r="I6" i="34"/>
  <c r="I27" i="53"/>
  <c r="I27" i="33" s="1"/>
  <c r="D27" i="53"/>
  <c r="I26" i="53"/>
  <c r="D26" i="53"/>
  <c r="I25" i="53"/>
  <c r="C25" i="53" s="1"/>
  <c r="D25" i="53"/>
  <c r="I24" i="53"/>
  <c r="D24" i="53"/>
  <c r="I23" i="53"/>
  <c r="D23" i="53"/>
  <c r="I22" i="53"/>
  <c r="D22" i="53"/>
  <c r="C22" i="53" s="1"/>
  <c r="I21" i="53"/>
  <c r="C21" i="53" s="1"/>
  <c r="D21" i="53"/>
  <c r="I20" i="53"/>
  <c r="C20" i="53" s="1"/>
  <c r="D20" i="53"/>
  <c r="I19" i="53"/>
  <c r="D19" i="53"/>
  <c r="I18" i="53"/>
  <c r="D18" i="53"/>
  <c r="C18" i="53" s="1"/>
  <c r="I17" i="53"/>
  <c r="C17" i="53" s="1"/>
  <c r="D17" i="53"/>
  <c r="I16" i="53"/>
  <c r="C16" i="53" s="1"/>
  <c r="D16" i="53"/>
  <c r="I15" i="53"/>
  <c r="D15" i="53"/>
  <c r="I14" i="53"/>
  <c r="D14" i="53"/>
  <c r="C14" i="53"/>
  <c r="I13" i="53"/>
  <c r="C13" i="53" s="1"/>
  <c r="D13" i="53"/>
  <c r="I12" i="53"/>
  <c r="D12" i="53"/>
  <c r="I11" i="53"/>
  <c r="D11" i="53"/>
  <c r="C11" i="53" s="1"/>
  <c r="I10" i="53"/>
  <c r="D10" i="53"/>
  <c r="C10" i="53" s="1"/>
  <c r="I9" i="53"/>
  <c r="D9" i="53"/>
  <c r="D9" i="33" s="1"/>
  <c r="I8" i="53"/>
  <c r="D8" i="53"/>
  <c r="I7" i="53"/>
  <c r="D7" i="53"/>
  <c r="C7" i="53" s="1"/>
  <c r="I6" i="53"/>
  <c r="D6" i="53"/>
  <c r="C6" i="53" s="1"/>
  <c r="I5" i="53"/>
  <c r="C5" i="53" s="1"/>
  <c r="D5" i="53"/>
  <c r="I4" i="53"/>
  <c r="C4" i="53" s="1"/>
  <c r="D4" i="53"/>
  <c r="C6" i="52"/>
  <c r="C20" i="52"/>
  <c r="D4" i="52"/>
  <c r="C4" i="52" s="1"/>
  <c r="D5" i="52"/>
  <c r="C5" i="52" s="1"/>
  <c r="D6" i="52"/>
  <c r="D7" i="52"/>
  <c r="C7" i="52" s="1"/>
  <c r="D8" i="52"/>
  <c r="D9" i="52"/>
  <c r="D10" i="52"/>
  <c r="C10" i="52" s="1"/>
  <c r="D11" i="52"/>
  <c r="C11" i="52" s="1"/>
  <c r="D12" i="52"/>
  <c r="C12" i="52" s="1"/>
  <c r="D13" i="52"/>
  <c r="D14" i="52"/>
  <c r="C14" i="52" s="1"/>
  <c r="D15" i="52"/>
  <c r="D16" i="52"/>
  <c r="D16" i="33" s="1"/>
  <c r="D17" i="52"/>
  <c r="C17" i="52" s="1"/>
  <c r="D18" i="52"/>
  <c r="C18" i="52" s="1"/>
  <c r="D19" i="52"/>
  <c r="D20" i="52"/>
  <c r="D21" i="52"/>
  <c r="D21" i="33" s="1"/>
  <c r="D22" i="52"/>
  <c r="D22" i="33" s="1"/>
  <c r="D23" i="52"/>
  <c r="D24" i="52"/>
  <c r="D24" i="33" s="1"/>
  <c r="D25" i="52"/>
  <c r="D26" i="52"/>
  <c r="D27" i="52"/>
  <c r="C27" i="52" s="1"/>
  <c r="I5" i="52"/>
  <c r="I6" i="52"/>
  <c r="I7" i="52"/>
  <c r="I8" i="52"/>
  <c r="I9" i="52"/>
  <c r="I9" i="33" s="1"/>
  <c r="I10" i="52"/>
  <c r="I10" i="33" s="1"/>
  <c r="I11" i="52"/>
  <c r="I12" i="52"/>
  <c r="I13" i="52"/>
  <c r="I14" i="52"/>
  <c r="I15" i="52"/>
  <c r="I16" i="52"/>
  <c r="I17" i="52"/>
  <c r="I17" i="33" s="1"/>
  <c r="I18" i="52"/>
  <c r="I18" i="33" s="1"/>
  <c r="I19" i="52"/>
  <c r="I20" i="52"/>
  <c r="I21" i="52"/>
  <c r="C21" i="52" s="1"/>
  <c r="I22" i="52"/>
  <c r="I23" i="52"/>
  <c r="I23" i="33" s="1"/>
  <c r="I24" i="52"/>
  <c r="I25" i="52"/>
  <c r="I26" i="52"/>
  <c r="I26" i="33" s="1"/>
  <c r="I27" i="52"/>
  <c r="I4" i="52"/>
  <c r="D13" i="33"/>
  <c r="D17" i="33"/>
  <c r="D20" i="33"/>
  <c r="E4" i="33"/>
  <c r="F4" i="33"/>
  <c r="G4" i="33"/>
  <c r="H4" i="33"/>
  <c r="J4" i="33"/>
  <c r="K4" i="33"/>
  <c r="L4" i="33"/>
  <c r="E5" i="33"/>
  <c r="F5" i="33"/>
  <c r="G5" i="33"/>
  <c r="H5" i="33"/>
  <c r="I5" i="33"/>
  <c r="J5" i="33"/>
  <c r="K5" i="33"/>
  <c r="L5" i="33"/>
  <c r="E6" i="33"/>
  <c r="F6" i="33"/>
  <c r="G6" i="33"/>
  <c r="H6" i="33"/>
  <c r="I6" i="33"/>
  <c r="J6" i="33"/>
  <c r="K6" i="33"/>
  <c r="L6" i="33"/>
  <c r="E7" i="33"/>
  <c r="F7" i="33"/>
  <c r="G7" i="33"/>
  <c r="H7" i="33"/>
  <c r="I7" i="33"/>
  <c r="J7" i="33"/>
  <c r="K7" i="33"/>
  <c r="L7" i="33"/>
  <c r="E8" i="33"/>
  <c r="F8" i="33"/>
  <c r="G8" i="33"/>
  <c r="H8" i="33"/>
  <c r="J8" i="33"/>
  <c r="K8" i="33"/>
  <c r="L8" i="33"/>
  <c r="E9" i="33"/>
  <c r="F9" i="33"/>
  <c r="G9" i="33"/>
  <c r="H9" i="33"/>
  <c r="J9" i="33"/>
  <c r="K9" i="33"/>
  <c r="L9" i="33"/>
  <c r="E10" i="33"/>
  <c r="F10" i="33"/>
  <c r="G10" i="33"/>
  <c r="H10" i="33"/>
  <c r="J10" i="33"/>
  <c r="K10" i="33"/>
  <c r="L10" i="33"/>
  <c r="E11" i="33"/>
  <c r="F11" i="33"/>
  <c r="G11" i="33"/>
  <c r="H11" i="33"/>
  <c r="I11" i="33"/>
  <c r="J11" i="33"/>
  <c r="K11" i="33"/>
  <c r="L11" i="33"/>
  <c r="E12" i="33"/>
  <c r="F12" i="33"/>
  <c r="G12" i="33"/>
  <c r="H12" i="33"/>
  <c r="J12" i="33"/>
  <c r="K12" i="33"/>
  <c r="L12" i="33"/>
  <c r="E13" i="33"/>
  <c r="F13" i="33"/>
  <c r="G13" i="33"/>
  <c r="H13" i="33"/>
  <c r="J13" i="33"/>
  <c r="K13" i="33"/>
  <c r="L13" i="33"/>
  <c r="D14" i="33"/>
  <c r="E14" i="33"/>
  <c r="F14" i="33"/>
  <c r="G14" i="33"/>
  <c r="H14" i="33"/>
  <c r="I14" i="33"/>
  <c r="J14" i="33"/>
  <c r="K14" i="33"/>
  <c r="L14" i="33"/>
  <c r="E15" i="33"/>
  <c r="F15" i="33"/>
  <c r="G15" i="33"/>
  <c r="H15" i="33"/>
  <c r="I15" i="33"/>
  <c r="J15" i="33"/>
  <c r="K15" i="33"/>
  <c r="L15" i="33"/>
  <c r="E16" i="33"/>
  <c r="F16" i="33"/>
  <c r="G16" i="33"/>
  <c r="H16" i="33"/>
  <c r="J16" i="33"/>
  <c r="K16" i="33"/>
  <c r="L16" i="33"/>
  <c r="E17" i="33"/>
  <c r="F17" i="33"/>
  <c r="G17" i="33"/>
  <c r="H17" i="33"/>
  <c r="J17" i="33"/>
  <c r="K17" i="33"/>
  <c r="L17" i="33"/>
  <c r="D18" i="33"/>
  <c r="E18" i="33"/>
  <c r="F18" i="33"/>
  <c r="G18" i="33"/>
  <c r="H18" i="33"/>
  <c r="J18" i="33"/>
  <c r="K18" i="33"/>
  <c r="L18" i="33"/>
  <c r="E19" i="33"/>
  <c r="F19" i="33"/>
  <c r="G19" i="33"/>
  <c r="H19" i="33"/>
  <c r="J19" i="33"/>
  <c r="K19" i="33"/>
  <c r="L19" i="33"/>
  <c r="E20" i="33"/>
  <c r="F20" i="33"/>
  <c r="G20" i="33"/>
  <c r="H20" i="33"/>
  <c r="J20" i="33"/>
  <c r="K20" i="33"/>
  <c r="L20" i="33"/>
  <c r="E21" i="33"/>
  <c r="F21" i="33"/>
  <c r="G21" i="33"/>
  <c r="H21" i="33"/>
  <c r="J21" i="33"/>
  <c r="K21" i="33"/>
  <c r="L21" i="33"/>
  <c r="E22" i="33"/>
  <c r="F22" i="33"/>
  <c r="G22" i="33"/>
  <c r="H22" i="33"/>
  <c r="J22" i="33"/>
  <c r="K22" i="33"/>
  <c r="L22" i="33"/>
  <c r="E23" i="33"/>
  <c r="F23" i="33"/>
  <c r="G23" i="33"/>
  <c r="H23" i="33"/>
  <c r="J23" i="33"/>
  <c r="K23" i="33"/>
  <c r="L23" i="33"/>
  <c r="E24" i="33"/>
  <c r="F24" i="33"/>
  <c r="G24" i="33"/>
  <c r="H24" i="33"/>
  <c r="J24" i="33"/>
  <c r="K24" i="33"/>
  <c r="L24" i="33"/>
  <c r="D25" i="33"/>
  <c r="E25" i="33"/>
  <c r="F25" i="33"/>
  <c r="G25" i="33"/>
  <c r="H25" i="33"/>
  <c r="I25" i="33"/>
  <c r="J25" i="33"/>
  <c r="K25" i="33"/>
  <c r="L25" i="33"/>
  <c r="E26" i="33"/>
  <c r="F26" i="33"/>
  <c r="G26" i="33"/>
  <c r="H26" i="33"/>
  <c r="J26" i="33"/>
  <c r="K26" i="33"/>
  <c r="L26" i="33"/>
  <c r="E27" i="33"/>
  <c r="F27" i="33"/>
  <c r="G27" i="33"/>
  <c r="H27" i="33"/>
  <c r="J27" i="33"/>
  <c r="K27" i="33"/>
  <c r="L27" i="33"/>
  <c r="D33" i="7"/>
  <c r="E33" i="7"/>
  <c r="F33" i="7"/>
  <c r="G33" i="7"/>
  <c r="H33" i="7"/>
  <c r="J33" i="7"/>
  <c r="K33" i="7"/>
  <c r="L33" i="7"/>
  <c r="D34" i="7"/>
  <c r="E34" i="7"/>
  <c r="F34" i="7"/>
  <c r="G34" i="7"/>
  <c r="H34" i="7"/>
  <c r="J34" i="7"/>
  <c r="K34" i="7"/>
  <c r="L34" i="7"/>
  <c r="I69" i="7"/>
  <c r="B69" i="7" s="1"/>
  <c r="C34" i="7"/>
  <c r="I103" i="7"/>
  <c r="B103" i="7" s="1"/>
  <c r="C104" i="7"/>
  <c r="I104" i="7"/>
  <c r="B104" i="7" s="1"/>
  <c r="B34" i="7" s="1"/>
  <c r="D6" i="7"/>
  <c r="E6" i="7"/>
  <c r="F6" i="7"/>
  <c r="G6" i="7"/>
  <c r="H6" i="7"/>
  <c r="J6" i="7"/>
  <c r="K6" i="7"/>
  <c r="L6" i="7"/>
  <c r="D7" i="7"/>
  <c r="E7" i="7"/>
  <c r="F7" i="7"/>
  <c r="G7" i="7"/>
  <c r="H7" i="7"/>
  <c r="J7" i="7"/>
  <c r="K7" i="7"/>
  <c r="L7" i="7"/>
  <c r="D8" i="7"/>
  <c r="E8" i="7"/>
  <c r="F8" i="7"/>
  <c r="G8" i="7"/>
  <c r="H8" i="7"/>
  <c r="J8" i="7"/>
  <c r="K8" i="7"/>
  <c r="L8" i="7"/>
  <c r="D9" i="7"/>
  <c r="E9" i="7"/>
  <c r="F9" i="7"/>
  <c r="G9" i="7"/>
  <c r="H9" i="7"/>
  <c r="J9" i="7"/>
  <c r="K9" i="7"/>
  <c r="L9" i="7"/>
  <c r="E10" i="7"/>
  <c r="F10" i="7"/>
  <c r="J10" i="7"/>
  <c r="K10" i="7"/>
  <c r="L10" i="7"/>
  <c r="D12" i="7"/>
  <c r="E12" i="7"/>
  <c r="F12" i="7"/>
  <c r="G12" i="7"/>
  <c r="H12" i="7"/>
  <c r="J12" i="7"/>
  <c r="K12" i="7"/>
  <c r="L12" i="7"/>
  <c r="D13" i="7"/>
  <c r="E13" i="7"/>
  <c r="F13" i="7"/>
  <c r="G13" i="7"/>
  <c r="H13" i="7"/>
  <c r="J13" i="7"/>
  <c r="K13" i="7"/>
  <c r="L13" i="7"/>
  <c r="D14" i="7"/>
  <c r="E14" i="7"/>
  <c r="F14" i="7"/>
  <c r="G14" i="7"/>
  <c r="H14" i="7"/>
  <c r="J14" i="7"/>
  <c r="K14" i="7"/>
  <c r="L14" i="7"/>
  <c r="D15" i="7"/>
  <c r="E15" i="7"/>
  <c r="F15" i="7"/>
  <c r="G15" i="7"/>
  <c r="H15" i="7"/>
  <c r="J15" i="7"/>
  <c r="K15" i="7"/>
  <c r="L15" i="7"/>
  <c r="D16" i="7"/>
  <c r="K16" i="7"/>
  <c r="L16" i="7"/>
  <c r="D18" i="7"/>
  <c r="E18" i="7"/>
  <c r="F18" i="7"/>
  <c r="G18" i="7"/>
  <c r="H18" i="7"/>
  <c r="J18" i="7"/>
  <c r="K18" i="7"/>
  <c r="L18" i="7"/>
  <c r="D19" i="7"/>
  <c r="E19" i="7"/>
  <c r="F19" i="7"/>
  <c r="G19" i="7"/>
  <c r="H19" i="7"/>
  <c r="J19" i="7"/>
  <c r="K19" i="7"/>
  <c r="L19" i="7"/>
  <c r="D20" i="7"/>
  <c r="E20" i="7"/>
  <c r="F20" i="7"/>
  <c r="G20" i="7"/>
  <c r="H20" i="7"/>
  <c r="J20" i="7"/>
  <c r="K20" i="7"/>
  <c r="L20" i="7"/>
  <c r="D21" i="7"/>
  <c r="E21" i="7"/>
  <c r="F21" i="7"/>
  <c r="G21" i="7"/>
  <c r="H21" i="7"/>
  <c r="J21" i="7"/>
  <c r="K21" i="7"/>
  <c r="L21" i="7"/>
  <c r="D22" i="7"/>
  <c r="E22" i="7"/>
  <c r="F22" i="7"/>
  <c r="G22" i="7"/>
  <c r="H22" i="7"/>
  <c r="J22" i="7"/>
  <c r="K22" i="7"/>
  <c r="L22" i="7"/>
  <c r="D23" i="7"/>
  <c r="E23" i="7"/>
  <c r="F23" i="7"/>
  <c r="G23" i="7"/>
  <c r="H23" i="7"/>
  <c r="J23" i="7"/>
  <c r="K23" i="7"/>
  <c r="L23" i="7"/>
  <c r="D24" i="7"/>
  <c r="E24" i="7"/>
  <c r="F24" i="7"/>
  <c r="G24" i="7"/>
  <c r="H24" i="7"/>
  <c r="J24" i="7"/>
  <c r="K24" i="7"/>
  <c r="L24" i="7"/>
  <c r="D25" i="7"/>
  <c r="E25" i="7"/>
  <c r="G25" i="7"/>
  <c r="J25" i="7"/>
  <c r="K25" i="7"/>
  <c r="L25" i="7"/>
  <c r="D27" i="7"/>
  <c r="E27" i="7"/>
  <c r="F27" i="7"/>
  <c r="G27" i="7"/>
  <c r="H27" i="7"/>
  <c r="J27" i="7"/>
  <c r="K27" i="7"/>
  <c r="L27" i="7"/>
  <c r="D28" i="7"/>
  <c r="E28" i="7"/>
  <c r="F28" i="7"/>
  <c r="G28" i="7"/>
  <c r="H28" i="7"/>
  <c r="J28" i="7"/>
  <c r="K28" i="7"/>
  <c r="L28" i="7"/>
  <c r="D29" i="7"/>
  <c r="E29" i="7"/>
  <c r="F29" i="7"/>
  <c r="G29" i="7"/>
  <c r="H29" i="7"/>
  <c r="J29" i="7"/>
  <c r="K29" i="7"/>
  <c r="L29" i="7"/>
  <c r="D30" i="7"/>
  <c r="E30" i="7"/>
  <c r="F30" i="7"/>
  <c r="G30" i="7"/>
  <c r="H30" i="7"/>
  <c r="J30" i="7"/>
  <c r="C32" i="7"/>
  <c r="D32" i="7"/>
  <c r="E32" i="7"/>
  <c r="F32" i="7"/>
  <c r="G32" i="7"/>
  <c r="H32" i="7"/>
  <c r="J32" i="7"/>
  <c r="K32" i="7"/>
  <c r="L32" i="7"/>
  <c r="D36" i="7"/>
  <c r="E36" i="7"/>
  <c r="F36" i="7"/>
  <c r="G36" i="7"/>
  <c r="H36" i="7"/>
  <c r="J36" i="7"/>
  <c r="K36" i="7"/>
  <c r="L36" i="7"/>
  <c r="D37" i="7"/>
  <c r="E37" i="7"/>
  <c r="F37" i="7"/>
  <c r="G37" i="7"/>
  <c r="H37" i="7"/>
  <c r="J37" i="7"/>
  <c r="K37" i="7"/>
  <c r="L37" i="7"/>
  <c r="D5" i="7"/>
  <c r="E5" i="7"/>
  <c r="F5" i="7"/>
  <c r="H5" i="7"/>
  <c r="J5" i="7"/>
  <c r="K5" i="7"/>
  <c r="L5" i="7"/>
  <c r="I107" i="7"/>
  <c r="C107" i="7"/>
  <c r="I106" i="7"/>
  <c r="C106" i="7"/>
  <c r="C103" i="7"/>
  <c r="I102" i="7"/>
  <c r="B102" i="7" s="1"/>
  <c r="C102" i="7"/>
  <c r="L100" i="7"/>
  <c r="L108" i="7" s="1"/>
  <c r="K100" i="7"/>
  <c r="K108" i="7" s="1"/>
  <c r="C100" i="7"/>
  <c r="C30" i="7" s="1"/>
  <c r="I99" i="7"/>
  <c r="C99" i="7"/>
  <c r="B99" i="7" s="1"/>
  <c r="I98" i="7"/>
  <c r="C98" i="7"/>
  <c r="I97" i="7"/>
  <c r="C97" i="7"/>
  <c r="B97" i="7" s="1"/>
  <c r="I95" i="7"/>
  <c r="H95" i="7"/>
  <c r="F95" i="7"/>
  <c r="I94" i="7"/>
  <c r="C94" i="7"/>
  <c r="B94" i="7" s="1"/>
  <c r="I93" i="7"/>
  <c r="C93" i="7"/>
  <c r="I92" i="7"/>
  <c r="C92" i="7"/>
  <c r="I91" i="7"/>
  <c r="C91" i="7"/>
  <c r="I90" i="7"/>
  <c r="C90" i="7"/>
  <c r="B90" i="7" s="1"/>
  <c r="I89" i="7"/>
  <c r="C89" i="7"/>
  <c r="I88" i="7"/>
  <c r="C88" i="7"/>
  <c r="B88" i="7" s="1"/>
  <c r="J86" i="7"/>
  <c r="I86" i="7" s="1"/>
  <c r="H86" i="7"/>
  <c r="G86" i="7"/>
  <c r="F86" i="7"/>
  <c r="E86" i="7"/>
  <c r="I85" i="7"/>
  <c r="C85" i="7"/>
  <c r="B85" i="7" s="1"/>
  <c r="I84" i="7"/>
  <c r="C84" i="7"/>
  <c r="I83" i="7"/>
  <c r="C83" i="7"/>
  <c r="B83" i="7" s="1"/>
  <c r="I82" i="7"/>
  <c r="C82" i="7"/>
  <c r="B82" i="7" s="1"/>
  <c r="I80" i="7"/>
  <c r="H80" i="7"/>
  <c r="G80" i="7"/>
  <c r="D80" i="7"/>
  <c r="D108" i="7" s="1"/>
  <c r="I79" i="7"/>
  <c r="C79" i="7"/>
  <c r="B79" i="7" s="1"/>
  <c r="I78" i="7"/>
  <c r="C78" i="7"/>
  <c r="B78" i="7" s="1"/>
  <c r="I77" i="7"/>
  <c r="C77" i="7"/>
  <c r="B77" i="7" s="1"/>
  <c r="I76" i="7"/>
  <c r="C76" i="7"/>
  <c r="B76" i="7" s="1"/>
  <c r="I75" i="7"/>
  <c r="G75" i="7"/>
  <c r="C75" i="7" s="1"/>
  <c r="B75" i="7" s="1"/>
  <c r="I72" i="7"/>
  <c r="B72" i="7" s="1"/>
  <c r="C37" i="7"/>
  <c r="I71" i="7"/>
  <c r="B71" i="7" s="1"/>
  <c r="I67" i="7"/>
  <c r="L65" i="7"/>
  <c r="L73" i="7" s="1"/>
  <c r="K65" i="7"/>
  <c r="I64" i="7"/>
  <c r="I29" i="7" s="1"/>
  <c r="I63" i="7"/>
  <c r="C63" i="7"/>
  <c r="I62" i="7"/>
  <c r="I27" i="7" s="1"/>
  <c r="C62" i="7"/>
  <c r="B62" i="7" s="1"/>
  <c r="I60" i="7"/>
  <c r="H60" i="7"/>
  <c r="H25" i="7" s="1"/>
  <c r="F60" i="7"/>
  <c r="I59" i="7"/>
  <c r="C59" i="7"/>
  <c r="I58" i="7"/>
  <c r="I23" i="7" s="1"/>
  <c r="C58" i="7"/>
  <c r="B58" i="7" s="1"/>
  <c r="I57" i="7"/>
  <c r="C57" i="7"/>
  <c r="B57" i="7" s="1"/>
  <c r="I56" i="7"/>
  <c r="C56" i="7"/>
  <c r="B56" i="7" s="1"/>
  <c r="I55" i="7"/>
  <c r="I20" i="7" s="1"/>
  <c r="C55" i="7"/>
  <c r="I54" i="7"/>
  <c r="I19" i="7" s="1"/>
  <c r="C54" i="7"/>
  <c r="B54" i="7" s="1"/>
  <c r="I53" i="7"/>
  <c r="I18" i="7" s="1"/>
  <c r="C53" i="7"/>
  <c r="B53" i="7" s="1"/>
  <c r="J51" i="7"/>
  <c r="I51" i="7" s="1"/>
  <c r="H51" i="7"/>
  <c r="G51" i="7"/>
  <c r="F51" i="7"/>
  <c r="E51" i="7"/>
  <c r="E73" i="7" s="1"/>
  <c r="I50" i="7"/>
  <c r="I15" i="7" s="1"/>
  <c r="C50" i="7"/>
  <c r="B50" i="7" s="1"/>
  <c r="B15" i="7"/>
  <c r="I49" i="7"/>
  <c r="C49" i="7"/>
  <c r="B49" i="7" s="1"/>
  <c r="I48" i="7"/>
  <c r="I13" i="7" s="1"/>
  <c r="C48" i="7"/>
  <c r="B48" i="7" s="1"/>
  <c r="I47" i="7"/>
  <c r="I12" i="7" s="1"/>
  <c r="C47" i="7"/>
  <c r="B47" i="7" s="1"/>
  <c r="B12" i="7" s="1"/>
  <c r="I45" i="7"/>
  <c r="H45" i="7"/>
  <c r="H10" i="7" s="1"/>
  <c r="G45" i="7"/>
  <c r="D45" i="7"/>
  <c r="D73" i="7" s="1"/>
  <c r="I44" i="7"/>
  <c r="I9" i="7" s="1"/>
  <c r="C44" i="7"/>
  <c r="I43" i="7"/>
  <c r="C43" i="7"/>
  <c r="B43" i="7" s="1"/>
  <c r="I42" i="7"/>
  <c r="I7" i="7" s="1"/>
  <c r="C42" i="7"/>
  <c r="I41" i="7"/>
  <c r="I6" i="7" s="1"/>
  <c r="C41" i="7"/>
  <c r="B41" i="7" s="1"/>
  <c r="I40" i="7"/>
  <c r="I5" i="7" s="1"/>
  <c r="G40" i="7"/>
  <c r="C40" i="7" s="1"/>
  <c r="B40" i="7" s="1"/>
  <c r="I24" i="4"/>
  <c r="I25" i="4"/>
  <c r="I26" i="4"/>
  <c r="I27" i="4"/>
  <c r="I28" i="4"/>
  <c r="I29" i="4"/>
  <c r="I30" i="4"/>
  <c r="I31" i="4"/>
  <c r="I32" i="4"/>
  <c r="I33" i="4"/>
  <c r="I34" i="4"/>
  <c r="I35" i="4"/>
  <c r="I36" i="4"/>
  <c r="I37" i="4"/>
  <c r="I38" i="4"/>
  <c r="I23" i="4"/>
  <c r="I132" i="4"/>
  <c r="I133" i="4"/>
  <c r="I134" i="4"/>
  <c r="I135" i="4"/>
  <c r="I136" i="4"/>
  <c r="I137" i="4"/>
  <c r="I138" i="4"/>
  <c r="I139" i="4"/>
  <c r="I140" i="4"/>
  <c r="I141" i="4"/>
  <c r="I142" i="4"/>
  <c r="I143" i="4"/>
  <c r="I144" i="4"/>
  <c r="I145" i="4"/>
  <c r="I146" i="4"/>
  <c r="I131" i="4"/>
  <c r="F27" i="37" l="1"/>
  <c r="F32" i="37"/>
  <c r="F16" i="58"/>
  <c r="F16" i="37" s="1"/>
  <c r="F10" i="58"/>
  <c r="F10" i="37" s="1"/>
  <c r="F9" i="58"/>
  <c r="F6" i="58"/>
  <c r="F6" i="37" s="1"/>
  <c r="B33" i="37"/>
  <c r="B32" i="37"/>
  <c r="B31" i="37"/>
  <c r="B30" i="37"/>
  <c r="B29" i="37"/>
  <c r="B28" i="37"/>
  <c r="B27" i="37"/>
  <c r="B26" i="37"/>
  <c r="B25" i="37"/>
  <c r="B24" i="37"/>
  <c r="B23" i="37"/>
  <c r="B22" i="37"/>
  <c r="B21" i="37"/>
  <c r="B34" i="34"/>
  <c r="B19" i="34" s="1"/>
  <c r="B49" i="34"/>
  <c r="B89" i="7"/>
  <c r="B91" i="7"/>
  <c r="I25" i="7"/>
  <c r="I28" i="7"/>
  <c r="I33" i="7"/>
  <c r="C7" i="7"/>
  <c r="B42" i="7"/>
  <c r="B7" i="7" s="1"/>
  <c r="I14" i="7"/>
  <c r="I8" i="7"/>
  <c r="B84" i="7"/>
  <c r="B14" i="7" s="1"/>
  <c r="E108" i="7"/>
  <c r="C86" i="7"/>
  <c r="B86" i="7" s="1"/>
  <c r="B98" i="7"/>
  <c r="C28" i="7"/>
  <c r="B63" i="7"/>
  <c r="B92" i="7"/>
  <c r="I37" i="7"/>
  <c r="B107" i="7"/>
  <c r="B37" i="7" s="1"/>
  <c r="C9" i="7"/>
  <c r="B44" i="7"/>
  <c r="B55" i="7"/>
  <c r="B20" i="7" s="1"/>
  <c r="I10" i="7"/>
  <c r="I24" i="7"/>
  <c r="B59" i="7"/>
  <c r="B24" i="7" s="1"/>
  <c r="I32" i="7"/>
  <c r="B67" i="7"/>
  <c r="B32" i="7" s="1"/>
  <c r="B93" i="7"/>
  <c r="B23" i="7" s="1"/>
  <c r="I36" i="7"/>
  <c r="B106" i="7"/>
  <c r="B36" i="7" s="1"/>
  <c r="B11" i="48"/>
  <c r="I9" i="48"/>
  <c r="C8" i="48"/>
  <c r="B24" i="48"/>
  <c r="B7" i="48"/>
  <c r="I5" i="48"/>
  <c r="C9" i="48"/>
  <c r="B9" i="48"/>
  <c r="D5" i="48"/>
  <c r="E5" i="48"/>
  <c r="B19" i="48"/>
  <c r="B5" i="48"/>
  <c r="B21" i="48"/>
  <c r="C21" i="48"/>
  <c r="B8" i="48"/>
  <c r="C13" i="48"/>
  <c r="H13" i="58"/>
  <c r="H13" i="37" s="1"/>
  <c r="H16" i="58"/>
  <c r="H16" i="37" s="1"/>
  <c r="H9" i="58"/>
  <c r="H9" i="37" s="1"/>
  <c r="H17" i="58"/>
  <c r="H17" i="37" s="1"/>
  <c r="I18" i="58"/>
  <c r="I18" i="37" s="1"/>
  <c r="I16" i="58"/>
  <c r="I16" i="37" s="1"/>
  <c r="I14" i="58"/>
  <c r="I14" i="37" s="1"/>
  <c r="I12" i="58"/>
  <c r="I12" i="37" s="1"/>
  <c r="I10" i="58"/>
  <c r="I10" i="37" s="1"/>
  <c r="I8" i="58"/>
  <c r="I8" i="37" s="1"/>
  <c r="I6" i="58"/>
  <c r="I6" i="37" s="1"/>
  <c r="H18" i="58"/>
  <c r="H18" i="37" s="1"/>
  <c r="H14" i="58"/>
  <c r="H14" i="37" s="1"/>
  <c r="H10" i="58"/>
  <c r="H10" i="37" s="1"/>
  <c r="H8" i="58"/>
  <c r="H8" i="37" s="1"/>
  <c r="H6" i="58"/>
  <c r="H6" i="37" s="1"/>
  <c r="H5" i="37"/>
  <c r="I17" i="58"/>
  <c r="I17" i="37" s="1"/>
  <c r="I15" i="58"/>
  <c r="I15" i="37" s="1"/>
  <c r="I13" i="58"/>
  <c r="I13" i="37" s="1"/>
  <c r="I11" i="58"/>
  <c r="I11" i="37" s="1"/>
  <c r="I9" i="58"/>
  <c r="I9" i="37" s="1"/>
  <c r="I7" i="58"/>
  <c r="I7" i="37" s="1"/>
  <c r="I5" i="58"/>
  <c r="I5" i="37" s="1"/>
  <c r="H15" i="58"/>
  <c r="H15" i="37" s="1"/>
  <c r="H11" i="58"/>
  <c r="H11" i="37" s="1"/>
  <c r="G123" i="37"/>
  <c r="G122" i="37"/>
  <c r="G121" i="37"/>
  <c r="G120" i="37"/>
  <c r="G119" i="37"/>
  <c r="G118" i="37"/>
  <c r="G117" i="37"/>
  <c r="G116" i="37"/>
  <c r="G115" i="37"/>
  <c r="G114" i="37"/>
  <c r="G113" i="37"/>
  <c r="G112" i="37"/>
  <c r="G111" i="37"/>
  <c r="G21" i="37"/>
  <c r="G7" i="58"/>
  <c r="G7" i="37" s="1"/>
  <c r="G25" i="37"/>
  <c r="G28" i="37"/>
  <c r="G18" i="58"/>
  <c r="G18" i="37" s="1"/>
  <c r="G17" i="58"/>
  <c r="G17" i="37" s="1"/>
  <c r="G16" i="58"/>
  <c r="G16" i="37" s="1"/>
  <c r="G15" i="58"/>
  <c r="G15" i="37" s="1"/>
  <c r="G14" i="58"/>
  <c r="G14" i="37" s="1"/>
  <c r="G12" i="58"/>
  <c r="G12" i="37" s="1"/>
  <c r="G11" i="58"/>
  <c r="G11" i="37" s="1"/>
  <c r="G23" i="37"/>
  <c r="G9" i="37"/>
  <c r="G8" i="37"/>
  <c r="G6" i="37"/>
  <c r="G24" i="37"/>
  <c r="C123" i="37"/>
  <c r="C122" i="37"/>
  <c r="C121" i="37"/>
  <c r="C120" i="37"/>
  <c r="C119" i="37"/>
  <c r="C118" i="37"/>
  <c r="C117" i="37"/>
  <c r="C116" i="37"/>
  <c r="C115" i="37"/>
  <c r="C114" i="37"/>
  <c r="C113" i="37"/>
  <c r="C112" i="37"/>
  <c r="C111" i="37"/>
  <c r="C23" i="37"/>
  <c r="C26" i="37"/>
  <c r="C13" i="58"/>
  <c r="C13" i="37" s="1"/>
  <c r="C22" i="37"/>
  <c r="C25" i="37"/>
  <c r="C12" i="58"/>
  <c r="C12" i="37" s="1"/>
  <c r="C21" i="37"/>
  <c r="C24" i="37"/>
  <c r="F18" i="58"/>
  <c r="F18" i="37" s="1"/>
  <c r="F115" i="37"/>
  <c r="F14" i="58"/>
  <c r="F14" i="37" s="1"/>
  <c r="E5" i="58"/>
  <c r="E5" i="37" s="1"/>
  <c r="F15" i="58"/>
  <c r="F11" i="58"/>
  <c r="F11" i="37" s="1"/>
  <c r="E18" i="58"/>
  <c r="E18" i="37" s="1"/>
  <c r="E16" i="58"/>
  <c r="E16" i="37" s="1"/>
  <c r="E14" i="58"/>
  <c r="E14" i="37" s="1"/>
  <c r="E13" i="58"/>
  <c r="E13" i="37" s="1"/>
  <c r="E11" i="58"/>
  <c r="E11" i="37" s="1"/>
  <c r="E10" i="58"/>
  <c r="E10" i="37" s="1"/>
  <c r="E9" i="58"/>
  <c r="E9" i="37" s="1"/>
  <c r="E8" i="58"/>
  <c r="E8" i="37" s="1"/>
  <c r="E7" i="58"/>
  <c r="E7" i="37" s="1"/>
  <c r="E6" i="58"/>
  <c r="E6" i="37" s="1"/>
  <c r="F5" i="37"/>
  <c r="F20" i="37"/>
  <c r="F22" i="37"/>
  <c r="E17" i="58"/>
  <c r="E17" i="37" s="1"/>
  <c r="E15" i="58"/>
  <c r="E15" i="37" s="1"/>
  <c r="E12" i="58"/>
  <c r="E12" i="37" s="1"/>
  <c r="F15" i="37"/>
  <c r="F12" i="37"/>
  <c r="F9" i="37"/>
  <c r="D5" i="58"/>
  <c r="D5" i="37" s="1"/>
  <c r="D15" i="58"/>
  <c r="D15" i="37" s="1"/>
  <c r="D7" i="58"/>
  <c r="D17" i="58"/>
  <c r="D17" i="37" s="1"/>
  <c r="D9" i="58"/>
  <c r="D9" i="37" s="1"/>
  <c r="D18" i="58"/>
  <c r="D18" i="37" s="1"/>
  <c r="D16" i="58"/>
  <c r="D16" i="37" s="1"/>
  <c r="D14" i="58"/>
  <c r="D14" i="37" s="1"/>
  <c r="D12" i="58"/>
  <c r="D12" i="37" s="1"/>
  <c r="D10" i="58"/>
  <c r="D10" i="37" s="1"/>
  <c r="D8" i="58"/>
  <c r="D8" i="37" s="1"/>
  <c r="D6" i="58"/>
  <c r="D6" i="37" s="1"/>
  <c r="B18" i="37"/>
  <c r="B16" i="37"/>
  <c r="B14" i="37"/>
  <c r="B12" i="37"/>
  <c r="B10" i="37"/>
  <c r="B8" i="37"/>
  <c r="B6" i="37"/>
  <c r="B5" i="58"/>
  <c r="B5" i="37" s="1"/>
  <c r="B20" i="37"/>
  <c r="C18" i="37"/>
  <c r="C16" i="37"/>
  <c r="C14" i="37"/>
  <c r="C10" i="37"/>
  <c r="C8" i="37"/>
  <c r="C6" i="37"/>
  <c r="C17" i="37"/>
  <c r="C15" i="37"/>
  <c r="C11" i="37"/>
  <c r="C9" i="37"/>
  <c r="C7" i="37"/>
  <c r="D13" i="37"/>
  <c r="D11" i="37"/>
  <c r="D7" i="37"/>
  <c r="H7" i="37"/>
  <c r="E123" i="37"/>
  <c r="E122" i="37"/>
  <c r="I121" i="37"/>
  <c r="I120" i="37"/>
  <c r="E120" i="37"/>
  <c r="I119" i="37"/>
  <c r="I118" i="37"/>
  <c r="E118" i="37"/>
  <c r="I117" i="37"/>
  <c r="E117" i="37"/>
  <c r="I116" i="37"/>
  <c r="E116" i="37"/>
  <c r="I115" i="37"/>
  <c r="E115" i="37"/>
  <c r="I114" i="37"/>
  <c r="E114" i="37"/>
  <c r="I113" i="37"/>
  <c r="E113" i="37"/>
  <c r="I112" i="37"/>
  <c r="I111" i="37"/>
  <c r="E111" i="37"/>
  <c r="I123" i="37"/>
  <c r="I122" i="37"/>
  <c r="E121" i="37"/>
  <c r="E119" i="37"/>
  <c r="E112" i="37"/>
  <c r="C21" i="57"/>
  <c r="C21" i="35" s="1"/>
  <c r="C18" i="35"/>
  <c r="C20" i="57"/>
  <c r="C20" i="35" s="1"/>
  <c r="F19" i="35"/>
  <c r="C14" i="35"/>
  <c r="C12" i="35"/>
  <c r="C10" i="35"/>
  <c r="C13" i="35"/>
  <c r="E19" i="35"/>
  <c r="C19" i="56"/>
  <c r="E20" i="35"/>
  <c r="D19" i="35"/>
  <c r="E21" i="35"/>
  <c r="C6" i="35"/>
  <c r="C19" i="35"/>
  <c r="C7" i="35"/>
  <c r="C16" i="35"/>
  <c r="C8" i="35"/>
  <c r="B11" i="34"/>
  <c r="B8" i="34"/>
  <c r="B6" i="34"/>
  <c r="B18" i="34"/>
  <c r="B16" i="34"/>
  <c r="B14" i="34"/>
  <c r="B13" i="34"/>
  <c r="B12" i="34"/>
  <c r="B10" i="34"/>
  <c r="B7" i="34"/>
  <c r="B15" i="34"/>
  <c r="B9" i="34"/>
  <c r="B17" i="34"/>
  <c r="I19" i="34"/>
  <c r="E19" i="34"/>
  <c r="H28" i="33"/>
  <c r="C15" i="53"/>
  <c r="I13" i="33"/>
  <c r="D6" i="33"/>
  <c r="C9" i="53"/>
  <c r="D8" i="33"/>
  <c r="C8" i="53"/>
  <c r="C12" i="53"/>
  <c r="D10" i="33"/>
  <c r="I19" i="33"/>
  <c r="C19" i="53"/>
  <c r="C23" i="53"/>
  <c r="C23" i="33" s="1"/>
  <c r="I22" i="33"/>
  <c r="D28" i="33"/>
  <c r="C24" i="53"/>
  <c r="D23" i="33"/>
  <c r="C27" i="53"/>
  <c r="C27" i="33" s="1"/>
  <c r="C26" i="53"/>
  <c r="C26" i="33" s="1"/>
  <c r="D26" i="33"/>
  <c r="C17" i="33"/>
  <c r="C16" i="52"/>
  <c r="C16" i="33"/>
  <c r="C13" i="52"/>
  <c r="C13" i="33" s="1"/>
  <c r="C15" i="52"/>
  <c r="C15" i="33"/>
  <c r="G28" i="33"/>
  <c r="F28" i="33"/>
  <c r="C20" i="33"/>
  <c r="I21" i="33"/>
  <c r="C19" i="52"/>
  <c r="C19" i="33"/>
  <c r="C21" i="33"/>
  <c r="L28" i="33"/>
  <c r="K28" i="33"/>
  <c r="C25" i="52"/>
  <c r="C25" i="33" s="1"/>
  <c r="C26" i="52"/>
  <c r="J28" i="33"/>
  <c r="C23" i="52"/>
  <c r="C22" i="52"/>
  <c r="C24" i="52"/>
  <c r="F29" i="33"/>
  <c r="D12" i="33"/>
  <c r="C9" i="52"/>
  <c r="C12" i="33"/>
  <c r="C8" i="52"/>
  <c r="C11" i="33"/>
  <c r="D4" i="33"/>
  <c r="C4" i="33"/>
  <c r="C5" i="33"/>
  <c r="D5" i="33"/>
  <c r="E28" i="33"/>
  <c r="C8" i="33"/>
  <c r="C7" i="33"/>
  <c r="C22" i="33"/>
  <c r="C18" i="33"/>
  <c r="C14" i="33"/>
  <c r="C10" i="33"/>
  <c r="C6" i="33"/>
  <c r="D7" i="33"/>
  <c r="D15" i="33"/>
  <c r="I4" i="33"/>
  <c r="I24" i="33"/>
  <c r="I20" i="33"/>
  <c r="I16" i="33"/>
  <c r="I12" i="33"/>
  <c r="I8" i="33"/>
  <c r="D27" i="33"/>
  <c r="D19" i="33"/>
  <c r="D11" i="33"/>
  <c r="F30" i="33"/>
  <c r="J30" i="33"/>
  <c r="J29" i="33"/>
  <c r="K29" i="33"/>
  <c r="K30" i="33"/>
  <c r="G29" i="33"/>
  <c r="G30" i="33"/>
  <c r="L29" i="33"/>
  <c r="L30" i="33"/>
  <c r="H30" i="33"/>
  <c r="H29" i="33"/>
  <c r="L38" i="7"/>
  <c r="C95" i="7"/>
  <c r="B95" i="7" s="1"/>
  <c r="G16" i="7"/>
  <c r="I16" i="7"/>
  <c r="I21" i="7"/>
  <c r="F16" i="7"/>
  <c r="B18" i="7"/>
  <c r="B22" i="7"/>
  <c r="B13" i="7"/>
  <c r="C15" i="7"/>
  <c r="C80" i="7"/>
  <c r="B80" i="7" s="1"/>
  <c r="B6" i="7"/>
  <c r="B8" i="7"/>
  <c r="B33" i="7"/>
  <c r="G108" i="7"/>
  <c r="B5" i="7"/>
  <c r="D38" i="7"/>
  <c r="B19" i="7"/>
  <c r="I22" i="7"/>
  <c r="B27" i="7"/>
  <c r="C36" i="7"/>
  <c r="I34" i="7"/>
  <c r="C33" i="7"/>
  <c r="G5" i="7"/>
  <c r="G10" i="7"/>
  <c r="E38" i="7"/>
  <c r="C19" i="7"/>
  <c r="C21" i="7"/>
  <c r="C23" i="7"/>
  <c r="C60" i="7"/>
  <c r="B60" i="7" s="1"/>
  <c r="B29" i="7"/>
  <c r="K30" i="7"/>
  <c r="H108" i="7"/>
  <c r="D10" i="7"/>
  <c r="I65" i="7"/>
  <c r="I73" i="7" s="1"/>
  <c r="L30" i="7"/>
  <c r="K73" i="7"/>
  <c r="K38" i="7" s="1"/>
  <c r="C27" i="7"/>
  <c r="C29" i="7"/>
  <c r="F25" i="7"/>
  <c r="H73" i="7"/>
  <c r="J16" i="7"/>
  <c r="C24" i="7"/>
  <c r="C6" i="7"/>
  <c r="C8" i="7"/>
  <c r="B9" i="7"/>
  <c r="C5" i="7"/>
  <c r="C13" i="7"/>
  <c r="C14" i="7"/>
  <c r="G73" i="7"/>
  <c r="H16" i="7"/>
  <c r="B21" i="7"/>
  <c r="C20" i="7"/>
  <c r="C22" i="7"/>
  <c r="C18" i="7"/>
  <c r="E16" i="7"/>
  <c r="C12" i="7"/>
  <c r="F108" i="7"/>
  <c r="C108" i="7" s="1"/>
  <c r="J108" i="7"/>
  <c r="I100" i="7"/>
  <c r="C51" i="7"/>
  <c r="B51" i="7" s="1"/>
  <c r="C45" i="7"/>
  <c r="B45" i="7" s="1"/>
  <c r="F73" i="7"/>
  <c r="J73" i="7"/>
  <c r="I5" i="4"/>
  <c r="I18" i="4"/>
  <c r="I20" i="4"/>
  <c r="I19" i="4"/>
  <c r="I17" i="4"/>
  <c r="I16" i="4"/>
  <c r="I15" i="4"/>
  <c r="I14" i="4"/>
  <c r="I13" i="4"/>
  <c r="I12" i="4"/>
  <c r="I11" i="4"/>
  <c r="I10" i="4"/>
  <c r="I9" i="4"/>
  <c r="I7" i="4"/>
  <c r="I6" i="4"/>
  <c r="I8" i="4"/>
  <c r="I108" i="7" l="1"/>
  <c r="B108" i="7" s="1"/>
  <c r="B100" i="7"/>
  <c r="B28" i="7"/>
  <c r="I30" i="7"/>
  <c r="B65" i="7"/>
  <c r="C5" i="48"/>
  <c r="B13" i="48"/>
  <c r="D30" i="33"/>
  <c r="C24" i="33"/>
  <c r="I28" i="33"/>
  <c r="C9" i="33"/>
  <c r="E29" i="33"/>
  <c r="E30" i="33"/>
  <c r="B25" i="7"/>
  <c r="J38" i="7"/>
  <c r="G38" i="7"/>
  <c r="H38" i="7"/>
  <c r="C25" i="7"/>
  <c r="C73" i="7"/>
  <c r="B73" i="7" s="1"/>
  <c r="F38" i="7"/>
  <c r="B16" i="7"/>
  <c r="C16" i="7"/>
  <c r="B10" i="7"/>
  <c r="C10" i="7"/>
  <c r="B30" i="7" l="1"/>
  <c r="I38" i="7"/>
  <c r="D29" i="33"/>
  <c r="C30" i="33"/>
  <c r="C29" i="33"/>
  <c r="C28" i="33"/>
  <c r="I29" i="33"/>
  <c r="I30" i="33"/>
  <c r="C38" i="7"/>
  <c r="B38" i="7"/>
</calcChain>
</file>

<file path=xl/sharedStrings.xml><?xml version="1.0" encoding="utf-8"?>
<sst xmlns="http://schemas.openxmlformats.org/spreadsheetml/2006/main" count="1844" uniqueCount="398">
  <si>
    <t>Insgesamt</t>
  </si>
  <si>
    <t>Merkmal</t>
  </si>
  <si>
    <t>Geschlecht</t>
  </si>
  <si>
    <t>2005/06</t>
  </si>
  <si>
    <t>2014/15</t>
  </si>
  <si>
    <t>2015/16</t>
  </si>
  <si>
    <t>2013/14</t>
  </si>
  <si>
    <t>Schulen</t>
  </si>
  <si>
    <t>Schüler</t>
  </si>
  <si>
    <t>männlich</t>
  </si>
  <si>
    <t>weiblich</t>
  </si>
  <si>
    <t>insgesamt</t>
  </si>
  <si>
    <r>
      <t>Klassen</t>
    </r>
    <r>
      <rPr>
        <vertAlign val="superscript"/>
        <sz val="9"/>
        <color theme="1"/>
        <rFont val="Arial"/>
        <family val="2"/>
      </rPr>
      <t>1)</t>
    </r>
  </si>
  <si>
    <t>_____</t>
  </si>
  <si>
    <t>1) ohne Sekundarstufe II an Gymnasien, Freien Waldorfschulen, Abendgymnasien und Kollegs</t>
  </si>
  <si>
    <t>2) bis einschließlich Schuljahr 2007/08 ausländische Schüler</t>
  </si>
  <si>
    <t>Grundschulen</t>
  </si>
  <si>
    <t>Mittel-/Oberschule</t>
  </si>
  <si>
    <t>Klassen</t>
  </si>
  <si>
    <t>Gymnasien</t>
  </si>
  <si>
    <t>allgemeinbildende Förderschulen</t>
  </si>
  <si>
    <t>Freie Waldorfschulen</t>
  </si>
  <si>
    <t>Schulen des zweiten Bildungsweges</t>
  </si>
  <si>
    <t>Abendmittel-/-oberschulen</t>
  </si>
  <si>
    <t>Kollegs</t>
  </si>
  <si>
    <t>allgemeinbildende Schulen</t>
  </si>
  <si>
    <t>Schulart</t>
  </si>
  <si>
    <t>Allgemeinbildende 
  Förderschulen</t>
  </si>
  <si>
    <t>Abschlussart</t>
  </si>
  <si>
    <t>Allgemeine
Hochschulreife</t>
  </si>
  <si>
    <t>1) Abgangszeugnis; Abgänger von Gymnasien, die ein Abgangszeugnis ohne Vermerk erhielten; Zeugnis zur Schulentlassung
    für Schüler im Förderschwerpunkt geistige Entwicklung; Abschlusszeugnis im Förderschwerpunkt Lernen; Abschlusszeugnis
    im Förderschwerpunkt geistige Entwicklung</t>
  </si>
  <si>
    <t>2) einschließlich qualifizierendem Hauptschulabschluss
    Schülern vom Gymnasium, die das Gymnasium nach erfolgreichem Besuch der Klassenstufe 9 verlassen, wird ein dem Haupt-
    schulabschluss gleichwertiger Bildungsstand bestätigt.</t>
  </si>
  <si>
    <t>3) Einschließlich Abgänger von Gymnasien, die ein Abgangszeugnis mit Vermerk erhielten.</t>
  </si>
  <si>
    <r>
      <t>Realschul-
abschluss</t>
    </r>
    <r>
      <rPr>
        <vertAlign val="superscript"/>
        <sz val="9"/>
        <color theme="1"/>
        <rFont val="Arial"/>
        <family val="2"/>
      </rPr>
      <t>3)</t>
    </r>
  </si>
  <si>
    <t>Klassen-, Jahrgangs- bzw. Schulbesuchsstufen</t>
  </si>
  <si>
    <t>Allgemein-
bildende
Schulen</t>
  </si>
  <si>
    <t>Davon an</t>
  </si>
  <si>
    <t>Insge-
samt</t>
  </si>
  <si>
    <t>Grund-
schulen</t>
  </si>
  <si>
    <t>Mittel-/ 
Ober-
schulen</t>
  </si>
  <si>
    <t>allge-
mein-
bilden
den
Förder-
schulen</t>
  </si>
  <si>
    <t>Freien
Waldorf-
schulen</t>
  </si>
  <si>
    <t>Schulen
des
zweiten
Bildungs-
weges</t>
  </si>
  <si>
    <t>Abend-
mittel-/
-ober-
schulen</t>
  </si>
  <si>
    <t>Schulbesuchsstufe</t>
  </si>
  <si>
    <t>Primarbereich</t>
  </si>
  <si>
    <t>Sekundarbereich I</t>
  </si>
  <si>
    <t>Sekundarbereich II</t>
  </si>
  <si>
    <t xml:space="preserve">  Unterstufe</t>
  </si>
  <si>
    <t xml:space="preserve">  Mittelstufe</t>
  </si>
  <si>
    <t xml:space="preserve">  Oberstufe</t>
  </si>
  <si>
    <t xml:space="preserve">  Werkstufe</t>
  </si>
  <si>
    <t xml:space="preserve">  Klassenstufe</t>
  </si>
  <si>
    <t xml:space="preserve">  Jahrgangsstufe</t>
  </si>
  <si>
    <t>Postsekundarer
  nichttertiärer
  Bereich</t>
  </si>
  <si>
    <t>x</t>
  </si>
  <si>
    <t xml:space="preserve">
Grundschulen</t>
  </si>
  <si>
    <t>Kontinent
Land der Staatsangehörigkeit</t>
  </si>
  <si>
    <t>Mittel-/ Ober-
schulen</t>
  </si>
  <si>
    <t>Gym-
nasien</t>
  </si>
  <si>
    <t>allgemein-
bildenden
Förder-
schulen</t>
  </si>
  <si>
    <t>Europa</t>
  </si>
  <si>
    <t>Afrika</t>
  </si>
  <si>
    <t>Amerika</t>
  </si>
  <si>
    <t>Asien</t>
  </si>
  <si>
    <t>Australien</t>
  </si>
  <si>
    <r>
      <t>Sonstige</t>
    </r>
    <r>
      <rPr>
        <b/>
        <vertAlign val="superscript"/>
        <sz val="9"/>
        <color theme="1"/>
        <rFont val="Arial"/>
        <family val="2"/>
      </rPr>
      <t>2)</t>
    </r>
  </si>
  <si>
    <t>1) freiwillige Angabe</t>
  </si>
  <si>
    <t>Ge-
schlecht</t>
  </si>
  <si>
    <t>Davon im Alter von … bis unter … Jahren</t>
  </si>
  <si>
    <t>unter 
30</t>
  </si>
  <si>
    <t>30 - 35</t>
  </si>
  <si>
    <t>35 - 40</t>
  </si>
  <si>
    <t>40 - 45</t>
  </si>
  <si>
    <t>45 - 50</t>
  </si>
  <si>
    <t>50 - 55</t>
  </si>
  <si>
    <t>55 - 60</t>
  </si>
  <si>
    <t>60 - 65</t>
  </si>
  <si>
    <t>65 und
mehr</t>
  </si>
  <si>
    <t>m</t>
  </si>
  <si>
    <t>w</t>
  </si>
  <si>
    <t>i</t>
  </si>
  <si>
    <t>Schulen des 
  zweiten Bildungs-
  weges</t>
  </si>
  <si>
    <t xml:space="preserve">  Grundschulen</t>
  </si>
  <si>
    <t xml:space="preserve">  Gymnasien</t>
  </si>
  <si>
    <t xml:space="preserve">  Abendgymnasien</t>
  </si>
  <si>
    <t xml:space="preserve">  Abendmittel-/
    -oberschulen</t>
  </si>
  <si>
    <t xml:space="preserve">  Kollegs</t>
  </si>
  <si>
    <t>1) Einschließlich Lehrpersonen, die ausschließlich in Förderschulklassen an Freien Waldorfschulen unterrichten.</t>
  </si>
  <si>
    <t>2) Ohne Lehrpersonen, die ausschließlich in Förderschulklassen an Freien Waldorfschulen unterrichten.</t>
  </si>
  <si>
    <r>
      <t xml:space="preserve">  Allgemeinbildende 
    Förderschulen</t>
    </r>
    <r>
      <rPr>
        <vertAlign val="superscript"/>
        <sz val="9"/>
        <color theme="1"/>
        <rFont val="Arial"/>
        <family val="2"/>
      </rPr>
      <t>1)</t>
    </r>
  </si>
  <si>
    <r>
      <t xml:space="preserve">  Freie Waldorf-
    schulen</t>
    </r>
    <r>
      <rPr>
        <vertAlign val="superscript"/>
        <sz val="9"/>
        <color theme="1"/>
        <rFont val="Arial"/>
        <family val="2"/>
      </rPr>
      <t>2)</t>
    </r>
  </si>
  <si>
    <r>
      <t>Klassen</t>
    </r>
    <r>
      <rPr>
        <vertAlign val="superscript"/>
        <sz val="8"/>
        <color theme="1"/>
        <rFont val="Arial"/>
        <family val="2"/>
      </rPr>
      <t>1)</t>
    </r>
  </si>
  <si>
    <t>Mittel-/Oberschulen</t>
  </si>
  <si>
    <t>Abendgymnasien</t>
  </si>
  <si>
    <t>Hauptschul-
abschluss</t>
  </si>
  <si>
    <t>Realschul-
abschluss</t>
  </si>
  <si>
    <t>Art der Einschulung</t>
  </si>
  <si>
    <t>vorzeitig</t>
  </si>
  <si>
    <t>fristgemäß</t>
  </si>
  <si>
    <t>Lernen</t>
  </si>
  <si>
    <t>Sehen</t>
  </si>
  <si>
    <t>Hören</t>
  </si>
  <si>
    <t>Sprache</t>
  </si>
  <si>
    <t>Mittel-/Ober-
schulen</t>
  </si>
  <si>
    <t>allgemein-
bildenden
Förderschulen</t>
  </si>
  <si>
    <t>Freien Waldorfschulen</t>
  </si>
  <si>
    <t>Mittel-/
Ober-schulen</t>
  </si>
  <si>
    <t>Gymna-
sien</t>
  </si>
  <si>
    <t>1) Zeugnis zur Schulentlassung nur an Schulen für geistig Behinderte</t>
  </si>
  <si>
    <t>2) Abgangszeugnis, einschließlich Abgänger von Gymnasien, die ein Abgangszeugnis ohne Vermerk erhielten.</t>
  </si>
  <si>
    <t>Allgemeine 
  Hochschulreife</t>
  </si>
  <si>
    <r>
      <t>Hauptschul-
  abschluss</t>
    </r>
    <r>
      <rPr>
        <b/>
        <vertAlign val="superscript"/>
        <sz val="9"/>
        <color theme="1"/>
        <rFont val="Arial"/>
        <family val="2"/>
      </rPr>
      <t>3)</t>
    </r>
  </si>
  <si>
    <t xml:space="preserve">Abschlusszeugnis
  im Förderschwer-
  punkt geistige 
  Entwicklung </t>
  </si>
  <si>
    <r>
      <t>Realschul-
  abschluss</t>
    </r>
    <r>
      <rPr>
        <b/>
        <vertAlign val="superscript"/>
        <sz val="9"/>
        <color theme="1"/>
        <rFont val="Arial"/>
        <family val="2"/>
      </rPr>
      <t>3)</t>
    </r>
  </si>
  <si>
    <t>Kreisfreie Stadt
Landkreis
Land</t>
  </si>
  <si>
    <t>zusam-
men</t>
  </si>
  <si>
    <t>darunter</t>
  </si>
  <si>
    <t>Abgangs-
zeugnis
für Lern-
behinderte/
Abschluss-
zeugnis
im Förder-
schwer-
punkt
Lernen</t>
  </si>
  <si>
    <t>Zeugnis
zur Schul-
entlassung/
Abschluss-
zeugnis
im Förder-
schwer-
punkt
geistige
Entwick-
lung</t>
  </si>
  <si>
    <t>darunter
qualifi-
zierender
Haupt-
schul-
abschluss</t>
  </si>
  <si>
    <t>Allgemeine
Hochschul-
reife</t>
  </si>
  <si>
    <r>
      <t>Realschul-
abschluss</t>
    </r>
    <r>
      <rPr>
        <vertAlign val="superscript"/>
        <sz val="8"/>
        <color theme="1"/>
        <rFont val="Arial"/>
        <family val="2"/>
      </rPr>
      <t>2)</t>
    </r>
  </si>
  <si>
    <r>
      <t>Ohne Haupstschulabschluss</t>
    </r>
    <r>
      <rPr>
        <vertAlign val="superscript"/>
        <sz val="8"/>
        <color theme="1"/>
        <rFont val="Arial"/>
        <family val="2"/>
      </rPr>
      <t>1)</t>
    </r>
  </si>
  <si>
    <r>
      <t>Hauptschulabschluss</t>
    </r>
    <r>
      <rPr>
        <vertAlign val="superscript"/>
        <sz val="8"/>
        <color theme="1"/>
        <rFont val="Arial"/>
        <family val="2"/>
      </rPr>
      <t>2)</t>
    </r>
  </si>
  <si>
    <t>Chemnitz, Stadt</t>
  </si>
  <si>
    <t>Erzgebirgskreis</t>
  </si>
  <si>
    <t>Mittelsachsen</t>
  </si>
  <si>
    <t>Vogtlandkreis</t>
  </si>
  <si>
    <t>Zwickau</t>
  </si>
  <si>
    <t>Dresden, Stadt</t>
  </si>
  <si>
    <t>Bautzen</t>
  </si>
  <si>
    <t>Görlitz</t>
  </si>
  <si>
    <t>Meißen</t>
  </si>
  <si>
    <t>Sächsische Schweiz-
  Osterzgebirge</t>
  </si>
  <si>
    <t>Leipzig, Stadt</t>
  </si>
  <si>
    <t>Nordsachsen</t>
  </si>
  <si>
    <t>Sachsen</t>
  </si>
  <si>
    <t>Leipzig</t>
  </si>
  <si>
    <t>1) Abgangszeugnis, einschließlich Abgänger von Gymnasien, die ein Abgangszeugnis ohne Vermerk erhielten, Zeugnis zur 
     Schulentlassung für Schüler an Schulen für geistig Behinderte sowie Abschlusszeugnis in den Förderschwerpunkten
     Lernen bzw. geistige Entwicklung (ab 2010).</t>
  </si>
  <si>
    <t>2) Einschließlich Abgänger von Gymnasien, die ein Abgangszeugnis mit Vermerk erhielten.</t>
  </si>
  <si>
    <t>Männlich</t>
  </si>
  <si>
    <t>Weiblich</t>
  </si>
  <si>
    <t>Voll- bzw. teilzeitbeschäftigte
Lehrpersonen</t>
  </si>
  <si>
    <t>Förderschwerpunkt</t>
  </si>
  <si>
    <t>Freien
Waldorfschulen</t>
  </si>
  <si>
    <t>Körperliche und 
  motorische Entwicklung</t>
  </si>
  <si>
    <t xml:space="preserve">Insgesamt </t>
  </si>
  <si>
    <t xml:space="preserve">Geistige Entwicklung </t>
  </si>
  <si>
    <t>Emotionale und soziale
  Entwicklung</t>
  </si>
  <si>
    <t>Abend-
gym-
nasien</t>
  </si>
  <si>
    <r>
      <t xml:space="preserve">    1</t>
    </r>
    <r>
      <rPr>
        <vertAlign val="superscript"/>
        <sz val="9"/>
        <color theme="1"/>
        <rFont val="Arial"/>
        <family val="2"/>
      </rPr>
      <t>1)</t>
    </r>
  </si>
  <si>
    <t xml:space="preserve">1) Einschließlich Schüler, die aufgrund ihres Entwicklungstandes ein Jahr länger in der Klassenstufe 1 verbleiben.     </t>
  </si>
  <si>
    <t>Im vergangenen Schuljahr
besuchte Schulart</t>
  </si>
  <si>
    <t>Grundschule</t>
  </si>
  <si>
    <t>Gymnasium</t>
  </si>
  <si>
    <t>allgemein-
bildende
Förderschule</t>
  </si>
  <si>
    <t>Schulanfänger</t>
  </si>
  <si>
    <t>Allgemeinbildende
  Förderschule</t>
  </si>
  <si>
    <t>Freie Waldorfschule</t>
  </si>
  <si>
    <r>
      <t>Sonstige Schularten</t>
    </r>
    <r>
      <rPr>
        <vertAlign val="superscript"/>
        <sz val="9"/>
        <color theme="1"/>
        <rFont val="Arial"/>
        <family val="2"/>
      </rPr>
      <t>1)</t>
    </r>
  </si>
  <si>
    <t>1) Schüler, die eine Schulart in anderen Bundesländern besucht haben, einschließlich Zuzüge aus dem Ausland.</t>
  </si>
  <si>
    <t xml:space="preserve">männlich </t>
  </si>
  <si>
    <t>Neigungskursbereich</t>
  </si>
  <si>
    <t>Zweite Fremdsprache - abschlussorientiert</t>
  </si>
  <si>
    <t xml:space="preserve">  Gesundheit und Sport</t>
  </si>
  <si>
    <t xml:space="preserve">  Informatik und Medien</t>
  </si>
  <si>
    <t xml:space="preserve">  Kunst und Kultur</t>
  </si>
  <si>
    <t xml:space="preserve">  Naturwissenschaft und Technik</t>
  </si>
  <si>
    <t xml:space="preserve">  soziales und gesellschaftliches Handeln</t>
  </si>
  <si>
    <t xml:space="preserve">  Sprache und Kommunikation</t>
  </si>
  <si>
    <t xml:space="preserve">  unternehmerisches Handeln</t>
  </si>
  <si>
    <t xml:space="preserve">  sonstige Neigungskurse</t>
  </si>
  <si>
    <t>Profil mit informatischer Bildung</t>
  </si>
  <si>
    <t>Vertiefte Ausbildung</t>
  </si>
  <si>
    <t xml:space="preserve">  gesellschaftswissenschaftlich</t>
  </si>
  <si>
    <t xml:space="preserve">  künstlerisch</t>
  </si>
  <si>
    <t xml:space="preserve">  naturwissenschaftlich</t>
  </si>
  <si>
    <t xml:space="preserve">  sprachlich</t>
  </si>
  <si>
    <t xml:space="preserve">  sportlich</t>
  </si>
  <si>
    <t xml:space="preserve">  sonstige</t>
  </si>
  <si>
    <t xml:space="preserve">  mathematisch-naturwissenschaftlich</t>
  </si>
  <si>
    <t xml:space="preserve">  musisch</t>
  </si>
  <si>
    <t xml:space="preserve">  binational-bilingual</t>
  </si>
  <si>
    <t xml:space="preserve">  Naturwissenschaften und Technik</t>
  </si>
  <si>
    <t>Profil/
Neigungskursbereich/
vertiefte Ausbildung</t>
  </si>
  <si>
    <t>______</t>
  </si>
  <si>
    <t>Mittel-/Oberschüler</t>
  </si>
  <si>
    <t>Gymnasiasten</t>
  </si>
  <si>
    <t>im Unterricht mit dem Ziel</t>
  </si>
  <si>
    <t>Abgangs-
zeugnis</t>
  </si>
  <si>
    <t>allgemeine 
Hochschul-
reife</t>
  </si>
  <si>
    <r>
      <t>Allgemeinbildende Förderschüler</t>
    </r>
    <r>
      <rPr>
        <vertAlign val="superscript"/>
        <sz val="8"/>
        <color theme="1"/>
        <rFont val="Arial"/>
        <family val="2"/>
      </rPr>
      <t>2)</t>
    </r>
  </si>
  <si>
    <t>1) ohne Freie Waldorfschulen</t>
  </si>
  <si>
    <t>2) ohne geistig behinderte Schüler</t>
  </si>
  <si>
    <t>Art des Beschäftigungs-
verhältnisses</t>
  </si>
  <si>
    <t>Allge-
meinbil-
dende
Schulen</t>
  </si>
  <si>
    <t>Mittel-/
Ober-
schulen</t>
  </si>
  <si>
    <t>Schulen
des
zweiten
Bil-
dungs-
weges</t>
  </si>
  <si>
    <r>
      <t>allge-
meinbil-
denden
Förder-
schu-
len</t>
    </r>
    <r>
      <rPr>
        <vertAlign val="superscript"/>
        <sz val="8"/>
        <color theme="1"/>
        <rFont val="Arial"/>
        <family val="2"/>
      </rPr>
      <t>1)</t>
    </r>
  </si>
  <si>
    <r>
      <t>Freien
Wal-
dorf-
schu-
len</t>
    </r>
    <r>
      <rPr>
        <vertAlign val="superscript"/>
        <sz val="8"/>
        <color theme="1"/>
        <rFont val="Arial"/>
        <family val="2"/>
      </rPr>
      <t>2)</t>
    </r>
  </si>
  <si>
    <t>Voll- bzw. teilzeit-
  beschäftigt tätig</t>
  </si>
  <si>
    <r>
      <t xml:space="preserve">  vollzeibeschäftigt</t>
    </r>
    <r>
      <rPr>
        <vertAlign val="superscript"/>
        <sz val="9"/>
        <color theme="1"/>
        <rFont val="Arial"/>
        <family val="2"/>
      </rPr>
      <t>3)</t>
    </r>
  </si>
  <si>
    <r>
      <t xml:space="preserve">  teilzeitbeschäftigt</t>
    </r>
    <r>
      <rPr>
        <vertAlign val="superscript"/>
        <sz val="9"/>
        <color theme="1"/>
        <rFont val="Arial"/>
        <family val="2"/>
      </rPr>
      <t>4)</t>
    </r>
  </si>
  <si>
    <t xml:space="preserve">  darunter Altersteilzeit</t>
  </si>
  <si>
    <r>
      <t>Stundenweise
  beschäftigt</t>
    </r>
    <r>
      <rPr>
        <vertAlign val="superscript"/>
        <sz val="9"/>
        <color theme="1"/>
        <rFont val="Arial"/>
        <family val="2"/>
      </rPr>
      <t>5)</t>
    </r>
  </si>
  <si>
    <t>Gastlehrer
  von anderen Schulen</t>
  </si>
  <si>
    <t xml:space="preserve">3) mit 100 Prozent Beschäftigungsumfang der Pflichtstunden </t>
  </si>
  <si>
    <t>4) mit 50 bis unter 100 Prozent Beschäftigungsumfang der Pflichtstunden</t>
  </si>
  <si>
    <t>5) mit unter 50 Prozent Beschäftigungsumfang der Pflichtstunden</t>
  </si>
  <si>
    <r>
      <t xml:space="preserve">  vollzeibeschäftigt</t>
    </r>
    <r>
      <rPr>
        <b/>
        <vertAlign val="superscript"/>
        <sz val="9"/>
        <color theme="1"/>
        <rFont val="Arial"/>
        <family val="2"/>
      </rPr>
      <t>3)</t>
    </r>
  </si>
  <si>
    <r>
      <t xml:space="preserve">  teilzeitbeschäftigt</t>
    </r>
    <r>
      <rPr>
        <b/>
        <vertAlign val="superscript"/>
        <sz val="9"/>
        <color theme="1"/>
        <rFont val="Arial"/>
        <family val="2"/>
      </rPr>
      <t>4)</t>
    </r>
  </si>
  <si>
    <r>
      <t>Stundenweise
  beschäftigt</t>
    </r>
    <r>
      <rPr>
        <b/>
        <vertAlign val="superscript"/>
        <sz val="9"/>
        <color theme="1"/>
        <rFont val="Arial"/>
        <family val="2"/>
      </rPr>
      <t>5)</t>
    </r>
  </si>
  <si>
    <t>Tabellenteil I</t>
  </si>
  <si>
    <t>Mindestveröffentlichungsprogramm</t>
  </si>
  <si>
    <t>der Statistischen Landesämter</t>
  </si>
  <si>
    <t>Tabellenteil II</t>
  </si>
  <si>
    <r>
      <t>Ohne Hauptschul-
  abschluss</t>
    </r>
    <r>
      <rPr>
        <vertAlign val="superscript"/>
        <sz val="9"/>
        <color theme="1"/>
        <rFont val="Arial"/>
        <family val="2"/>
      </rPr>
      <t>1)</t>
    </r>
  </si>
  <si>
    <r>
      <t>Hauptschul-
abschluss</t>
    </r>
    <r>
      <rPr>
        <vertAlign val="superscript"/>
        <sz val="9"/>
        <color theme="1"/>
        <rFont val="Arial"/>
        <family val="2"/>
      </rPr>
      <t>2)3)</t>
    </r>
  </si>
  <si>
    <t>Abschlusszeugnis
  im Förderschwer-
  punkt Lernen</t>
  </si>
  <si>
    <r>
      <t>Abgangszeugnis/
  Zeugnis zur 
  Schulentlassung</t>
    </r>
    <r>
      <rPr>
        <vertAlign val="superscript"/>
        <sz val="9"/>
        <color theme="1"/>
        <rFont val="Arial"/>
        <family val="2"/>
      </rPr>
      <t>1)2)</t>
    </r>
  </si>
  <si>
    <t>Alter 
in Jahren</t>
  </si>
  <si>
    <t>Freie
Waldorfschule</t>
  </si>
  <si>
    <t xml:space="preserve">    darunter in der Frei-
      stellungsphase</t>
  </si>
  <si>
    <t xml:space="preserve">  Europäische Union </t>
  </si>
  <si>
    <t xml:space="preserve">  übriges Europa</t>
  </si>
  <si>
    <t xml:space="preserve">  Mittel-/Oberschulen</t>
  </si>
  <si>
    <t>Allgemeinbildende 
  Schulen</t>
  </si>
  <si>
    <t>Allge-
mein-
bildende
Schulen</t>
  </si>
  <si>
    <r>
      <t xml:space="preserve">  darunter 
  Schüler mit Migra-   
    tionshintergrund</t>
    </r>
    <r>
      <rPr>
        <vertAlign val="superscript"/>
        <sz val="9"/>
        <color theme="1"/>
        <rFont val="Arial"/>
        <family val="2"/>
      </rPr>
      <t>2)3)</t>
    </r>
  </si>
  <si>
    <t>3) freiwillige Angabe</t>
  </si>
  <si>
    <r>
      <t xml:space="preserve">  darunter 
  Schüler mit Migra-   
    tionshintergrund</t>
    </r>
    <r>
      <rPr>
        <vertAlign val="superscript"/>
        <sz val="9"/>
        <color theme="1"/>
        <rFont val="Arial"/>
        <family val="2"/>
      </rPr>
      <t>1)2)</t>
    </r>
  </si>
  <si>
    <t>2) staatenlos, ungeklärt</t>
  </si>
  <si>
    <t xml:space="preserve">  darunter
    Hauptschul- 
    abschluss für
    Lernbehinderte</t>
  </si>
  <si>
    <t>Schulen des zweiten Bil-
dungs-
weges</t>
  </si>
  <si>
    <t>Inhalt</t>
  </si>
  <si>
    <t>Tabellen</t>
  </si>
  <si>
    <t xml:space="preserve">Tabellenteil I Mindestveröffentlichungsprogramm der Statistischen Landesämter </t>
  </si>
  <si>
    <t>1.</t>
  </si>
  <si>
    <t>2.</t>
  </si>
  <si>
    <t>3.</t>
  </si>
  <si>
    <t>4.</t>
  </si>
  <si>
    <t>5.</t>
  </si>
  <si>
    <t>6.</t>
  </si>
  <si>
    <t>7.</t>
  </si>
  <si>
    <t>7.1</t>
  </si>
  <si>
    <t>7.2</t>
  </si>
  <si>
    <t>8.</t>
  </si>
  <si>
    <t>9.</t>
  </si>
  <si>
    <t>10.</t>
  </si>
  <si>
    <t>11.</t>
  </si>
  <si>
    <t>11.1</t>
  </si>
  <si>
    <t>11.2</t>
  </si>
  <si>
    <t>12.</t>
  </si>
  <si>
    <t>13.</t>
  </si>
  <si>
    <t>14.</t>
  </si>
  <si>
    <t>15.</t>
  </si>
  <si>
    <t>16.</t>
  </si>
  <si>
    <t>17.</t>
  </si>
  <si>
    <t>18.</t>
  </si>
  <si>
    <t>19.</t>
  </si>
  <si>
    <t>19.1</t>
  </si>
  <si>
    <t>19.2</t>
  </si>
  <si>
    <t>Abend-
gymna-
sien</t>
  </si>
  <si>
    <t>2016/17</t>
  </si>
  <si>
    <t>nach Zurückstellung</t>
  </si>
  <si>
    <t>Vorzeitige Einschulung</t>
  </si>
  <si>
    <t>Fristgemäße Einschulung</t>
  </si>
  <si>
    <t>Einschulung nach Zurückstellung</t>
  </si>
  <si>
    <t>Mittel-/
Oberschule</t>
  </si>
  <si>
    <t>Englisch</t>
  </si>
  <si>
    <t>Französisch</t>
  </si>
  <si>
    <t>Russisch</t>
  </si>
  <si>
    <t>Latein</t>
  </si>
  <si>
    <t>Spanisch</t>
  </si>
  <si>
    <t>Tschechisch</t>
  </si>
  <si>
    <t>Polnisch</t>
  </si>
  <si>
    <t>Italienisch</t>
  </si>
  <si>
    <t>Arabisch</t>
  </si>
  <si>
    <t>Sorbisch</t>
  </si>
  <si>
    <t>Griechisch</t>
  </si>
  <si>
    <t>Chinesisch</t>
  </si>
  <si>
    <t>Grund-
schule</t>
  </si>
  <si>
    <t>allge-
mein-
bilden-
den
Förder-
schulen</t>
  </si>
  <si>
    <r>
      <t>Deutsch als
  Fremd-
  sprache</t>
    </r>
    <r>
      <rPr>
        <vertAlign val="superscript"/>
        <sz val="9"/>
        <color theme="1"/>
        <rFont val="Arial"/>
        <family val="2"/>
      </rPr>
      <t>3)</t>
    </r>
  </si>
  <si>
    <t>Klassen-
bzw. Jahr-
gangsstufe</t>
  </si>
  <si>
    <t>51 und mehr</t>
  </si>
  <si>
    <t>1) Mehrfachzählung</t>
  </si>
  <si>
    <t xml:space="preserve">3) nur an Internationalen Schulen möglich  </t>
  </si>
  <si>
    <r>
      <t>Gymna-
sien</t>
    </r>
    <r>
      <rPr>
        <vertAlign val="superscript"/>
        <sz val="8"/>
        <color theme="1"/>
        <rFont val="Arial"/>
        <family val="2"/>
      </rPr>
      <t>2)</t>
    </r>
  </si>
  <si>
    <r>
      <t>Fremdsprache</t>
    </r>
    <r>
      <rPr>
        <vertAlign val="superscript"/>
        <sz val="8"/>
        <color theme="1"/>
        <rFont val="Arial"/>
        <family val="2"/>
      </rPr>
      <t>1)</t>
    </r>
  </si>
  <si>
    <r>
      <t>Abend-
gymna-
sien</t>
    </r>
    <r>
      <rPr>
        <vertAlign val="superscript"/>
        <sz val="8"/>
        <color theme="1"/>
        <rFont val="Arial"/>
        <family val="2"/>
      </rPr>
      <t>2)</t>
    </r>
  </si>
  <si>
    <r>
      <t>Kollegs</t>
    </r>
    <r>
      <rPr>
        <vertAlign val="superscript"/>
        <sz val="8"/>
        <color theme="1"/>
        <rFont val="Arial"/>
        <family val="2"/>
      </rPr>
      <t>2)</t>
    </r>
  </si>
  <si>
    <t>9.1</t>
  </si>
  <si>
    <t>9.2</t>
  </si>
  <si>
    <t>Zusammen</t>
  </si>
  <si>
    <t xml:space="preserve">    qualifizierender
      Hauptschul-
      abschluss</t>
  </si>
  <si>
    <t>19.2 Lehrpersonen an allgemeinbildenden Schulen und Schulen des zweiten Bildungsweges
in freier Trägerschaft im Schuljahr 2017/18 nach Art des Beschäftigungsverhältnisses, 
Schularten und Geschlecht</t>
  </si>
  <si>
    <t>19.1 Lehrpersonen an allgemeinbildenden Schulen und Schulen des zweiten Bildungsweges
in öffentlicher Trägerschaft im Schuljahr 2017/18 nach Art des Beschäftigungsverhältnisses,
Schularten und Geschlecht</t>
  </si>
  <si>
    <t>19. Lehrpersonen an allgemeinbildenden Schulen und Schulen des zweiten Bildungsweges
im Schuljahr 2017/18 nach Art des Beschäftigungsverhältnisses, Schularten und Geschlecht</t>
  </si>
  <si>
    <r>
      <t>17. Schüler in Abgangsklassen an allgemeinbildenden Schulen</t>
    </r>
    <r>
      <rPr>
        <b/>
        <vertAlign val="superscript"/>
        <sz val="10"/>
        <color theme="1"/>
        <rFont val="Arial"/>
        <family val="2"/>
      </rPr>
      <t>1)</t>
    </r>
    <r>
      <rPr>
        <b/>
        <sz val="10"/>
        <color theme="1"/>
        <rFont val="Arial"/>
        <family val="2"/>
      </rPr>
      <t xml:space="preserve"> im Schuljahr 2017/18 
nach Kreisfreien Städten und Landkreisen, Schularten sowie abschlussbezogenem Unterricht</t>
    </r>
  </si>
  <si>
    <t>16. Schüler im Profil, im Neigungskursbereich und in der vertieften Ausbildung 
an allgemeinbildenden Schulen im Schuljahr 2017/18 nach Schularten</t>
  </si>
  <si>
    <t>15. Integrierte Schüler mit sonderpädagogischem Förderbedarf an allgemeinbildenden Schulen 
im Schuljahr 2017/18 nach Förderschwerpunkten, Schularten und Geschlecht</t>
  </si>
  <si>
    <r>
      <t>14. Schüler im Fremdsprachenunterricht</t>
    </r>
    <r>
      <rPr>
        <b/>
        <vertAlign val="superscript"/>
        <sz val="10"/>
        <color theme="1"/>
        <rFont val="Arial"/>
        <family val="2"/>
      </rPr>
      <t>1)</t>
    </r>
    <r>
      <rPr>
        <b/>
        <sz val="10"/>
        <color theme="1"/>
        <rFont val="Arial"/>
        <family val="2"/>
      </rPr>
      <t xml:space="preserve"> an allgemeinbildenden Schulen und Schulen des zweiten
Bildungsweges im Schuljahr 2017/18 nach Fremdsprachen und Schularten</t>
    </r>
  </si>
  <si>
    <t>13. Schüler an allgemeinbildenden Schulen im Schuljahr 2017/18 nach der im vergangenen
Schuljahr besuchten Schulart, Schularten und Geschlecht</t>
  </si>
  <si>
    <t>12. Schüler an allgemeinbildenden Schulen und Schulen des zweiten Bildungsweges
im Schuljahr 2017/18 nach Alter und Schularten</t>
  </si>
  <si>
    <t>11.2 Allgemeinbildende Schulen und Schulen des zweiten Bildungsweges in freier Träger-
schaft im Schuljahr 2017/18 nach Kreisfreien Städten und Landkreisen sowie Schularten</t>
  </si>
  <si>
    <t>11.1 Allgemeinbildende Schulen und Schulen des zweiten Bildungsweges in öffentlicher Träger-
schaft im Schuljahr 2017/18 nach Kreisfreien Städten und Landkreisen sowie Schularten</t>
  </si>
  <si>
    <t>11. Allgemeinbildende Schulen und Schulen des zweiten Bildungsweges im Schuljahr 2017/18
nach Kreisfreien Städten und Landkreisen sowie Schularten</t>
  </si>
  <si>
    <t>10. Schulanfänger an allgemeinbildenden Schulen 2017 nach Kreisfreien Städten und Landkreisen,  
Art der Einschulung sowie Schularten</t>
  </si>
  <si>
    <t>9.2 Schulanfänger an allgemeinbildenden Schulen in freier Trägerschaft 2017 
nach Art der Einschulung, Schularten und Geschlecht</t>
  </si>
  <si>
    <t>9.1 Schulanfänger an allgemeinbildenden Schulen in öffentlicher Trägerschaft 2017 
nach Art der Einschulung, Schularten und Geschlecht</t>
  </si>
  <si>
    <t>9. Schulanfänger an allgemeinbildenden Schulen 2017 nach Art der Einschulung, Schularten
und Geschlecht</t>
  </si>
  <si>
    <t xml:space="preserve">  schulpflichtig geworden
    bis zum 30.06.2017</t>
  </si>
  <si>
    <t xml:space="preserve">  schulpflichtig geworden
    vom 01.07. bis zum 30.09.2017</t>
  </si>
  <si>
    <t>8. Absolventen/Abgänger an allgemeinbildenden Schulen und Schulen des zweiten 
Bildungsweges 2017 nach Kreisfreien Städten und Landkreisen sowie Abschlussarten</t>
  </si>
  <si>
    <t>7.2 Absolventen/Abgänger an allgemeinbildenden Schulen und Schulen des zweiten Bildungs-
weges in freier Trägerschaft 2017 nach Abschlussarten, Schularten und Geschlecht</t>
  </si>
  <si>
    <t>7.1 Absolventen/Abgänger an allgemeinbildenden Schulen und Schulen des zweiten Bildungs-
weges in öffentlicher Trägerschaft 2017 nach Abschlussarten, Schularten und Geschlecht</t>
  </si>
  <si>
    <t>7. Absolventen/Abgänger an allgemeinbildenden Schulen und Schulen des zweiten Bildungs-
weges 2017 nach Abschlussarten, Schularten und Geschlecht</t>
  </si>
  <si>
    <t>Ergebnisse des Schuljahres 2017/2018</t>
  </si>
  <si>
    <t>6. Voll- bzw. teilzeitbeschäftigte Lehrpersonen an allgemeinbildenden Schulen und Schulen
des zweiten Bildungsweges im Schuljahr 2017/18 nach Schularten und Altersgruppen</t>
  </si>
  <si>
    <r>
      <t>5. Schüler mit Migrationshintergrund</t>
    </r>
    <r>
      <rPr>
        <b/>
        <vertAlign val="superscript"/>
        <sz val="10"/>
        <color theme="1"/>
        <rFont val="Arial"/>
        <family val="2"/>
      </rPr>
      <t>1)</t>
    </r>
    <r>
      <rPr>
        <b/>
        <sz val="10"/>
        <color theme="1"/>
        <rFont val="Arial"/>
        <family val="2"/>
      </rPr>
      <t xml:space="preserve"> an allgemeinbildenden Schulen und Schulen des zweiten
Bildungsweges im Schuljahr 2017/18 nach dem Land der Staatsangehörigkeit und Schularten</t>
    </r>
  </si>
  <si>
    <t>4. Schüler an allgemeinbildenden Schulen und Schulen des zweiten Bildungsweges
im Schuljahr 2017/18 nach Klassen-, Jahrgangs- bzw. Schulbesuchsstufen, Schularten
und Geschlecht</t>
  </si>
  <si>
    <t>2017/18</t>
  </si>
  <si>
    <t>Schüler an allgemeinbildenden Schulen und Schulen des zweiten Bildungsweges
im Schuljahr 2017/18 nach Alter und Schularten</t>
  </si>
  <si>
    <t>Schüler an allgemeinbildenden Schulen im Schuljahr 2017/18 nach der im vergangenen
Schuljahr besuchten Schulart, Schularten und Geschlecht</t>
  </si>
  <si>
    <t>Schüler im Profil, im Neigungskursbereich und in der vertieften Ausbildung
an allgemeinbildenden Schulen im Schuljahr 2017/18 nach Schularten</t>
  </si>
  <si>
    <t xml:space="preserve">Schüler in Abgangsklassen an allgemeinbildenden Schulen im Schuljahr 2017/18 
nach Kreisfreien Städten und Landkreisen, Schularten sowie abschlussbezogenem Unterricht </t>
  </si>
  <si>
    <t>Lehrpersonen an allgemeinbildenden Schulen und Schulen des zweiten Bildungsweges
im Schuljahr 2017/18 nach Art des Beschäftigungsverhältnisses,
Schularten und Geschlecht</t>
  </si>
  <si>
    <t>Lehrpersonen an allgemeinbildenden Schulen und Schulen des zweiten Bildungsweges
in öffentlicher Trägerschaft im Schuljahr 2017/18 nach Art des Beschäftigungsverhältnisses, 
Schularten und Geschlecht</t>
  </si>
  <si>
    <t>Lehrpersonen an allgemeinbildenden Schulen und Schulen des zweiten Bildungsweges
in freier Trägerschaft im Schuljahr 2017/18 nach Art des Beschäftigungsverhältnisses, 
Schularten und Geschlecht</t>
  </si>
  <si>
    <t>Schüler an allgemeinbildenden Schulen und Schulen des zweiten Bildungsweges
im Schuljahr 2017/18 nach Klassen-, Jahrgangs- bzw. Schulbesuchsstufen, Schularten
und Geschlecht</t>
  </si>
  <si>
    <t>Schüler mit Migrationshintergrund an allgemeinbildenden Schulen und Schulen des zweiten
Bildungsweges im Schuljahr 2017/18 nach dem Land der Staatsangehörigkeit und Schularten</t>
  </si>
  <si>
    <t>Voll- bzw. teilzeitbeschäftigte Lehrpersonen an allgemeinbildenden Schulen und Schulen
des zweiten Bildungsweges im Schuljahr 2017/18 nach Schularten und Altersgruppen</t>
  </si>
  <si>
    <t>Tabellenteil II Ergebnisse des Schuljahres 2017/2018</t>
  </si>
  <si>
    <t>Absolventen/Abgänger an allgemeinbildenden Schulen und Schulen des zweiten Bildungs-
weges in öffentlicher Trägerschaft 2017 nach Abschlussarten, Schularten und Geschlecht</t>
  </si>
  <si>
    <t>Absolventen/Abgänger an allgemeinbildenden Schulen und Schulen des zweiten 
Bildungsweges 2017 nach Kreisfreien Städten und Landkreisen sowie Abschlussarten</t>
  </si>
  <si>
    <t>Schulanfänger an allgemeinbildenden Schulen 2017 nach Art der Einschulung, Schularten
und Geschlecht</t>
  </si>
  <si>
    <t>Schulanfänger an allgemeinbildenden Schulen in öffentlicher Trägerschaft 2017 
nach Art der Einschulung, Schularten und Geschlecht</t>
  </si>
  <si>
    <t>Schulanfänger an allgemeinbildenden Schulen in freier Trägerschaft 2017 
nach Art der Einschulung, Schularten und Geschlecht</t>
  </si>
  <si>
    <t>Allgemeinbildende Schulen und Schulen des zweiten Bildungsweges im Schuljahr 2017/18
nach Kreisfreien Städten und Landkreisen sowie Schularten</t>
  </si>
  <si>
    <t>Allgemeinbildende Schulen und Schulen des zweiten Bildungsweges in öffentlicher Träger-
schaft im Schuljahr 2017/18 nach Kreisfreien Städten und Landkreisen sowie Schularten</t>
  </si>
  <si>
    <t>Allgemeinbildende Schulen und Schulen des zweiten Bildungsweges in freier Träger-
schaft im Schuljahr 2017/18 nach Kreisfreien Städten und Landkreisen sowie Schularten</t>
  </si>
  <si>
    <t>2010/11</t>
  </si>
  <si>
    <t>1. Allgemeinbildende Schulen und Schulen des zweiten Bildungsweges in den Schuljahren 2005/06,
2010/11 und 2013/14 bis 2017/18 nach Schularten</t>
  </si>
  <si>
    <t>2. Schulanfänger an allgemeinbildenden Schulen 2005, 2010 und 2013 bis 2017 nach Schularten</t>
  </si>
  <si>
    <t>3. Absolventen/Abgänger an allgemeinbildenden Schulen und Schulen des zweiten Bildungsweges 
2005, 2010 und 2013 bis 2017 nach Abschlussarten</t>
  </si>
  <si>
    <t>Allgemeinbildende Schulen und Schulen des zweiten Bildungsweges in den Schuljahren 2005/06,
2010/11 und 2013/14 bis 2017/18 nach Schularten</t>
  </si>
  <si>
    <t>Schulanfänger an allgemeinbildenden Schulen 2005, 2010 und 2013 bis 2017 nach Schularten</t>
  </si>
  <si>
    <t>Absolventen/Abgänger an allgemeinbildenden Schulen und Schulen des zweiten Bildungsweges 
2005, 2010 und 2013 bis 2017 nach Abschlussarten</t>
  </si>
  <si>
    <r>
      <t>V</t>
    </r>
    <r>
      <rPr>
        <vertAlign val="superscript"/>
        <sz val="9"/>
        <color theme="1"/>
        <rFont val="Arial"/>
        <family val="2"/>
      </rPr>
      <t>1)</t>
    </r>
  </si>
  <si>
    <t>1) Schüler in Vorbereitungsklassen und -gruppen für Migranten</t>
  </si>
  <si>
    <t xml:space="preserve">  Belgien</t>
  </si>
  <si>
    <t xml:space="preserve">  Bulgarien</t>
  </si>
  <si>
    <t xml:space="preserve">  Dänemark</t>
  </si>
  <si>
    <t xml:space="preserve">  Deutschland</t>
  </si>
  <si>
    <t xml:space="preserve">  Estland</t>
  </si>
  <si>
    <t xml:space="preserve">  Finnland</t>
  </si>
  <si>
    <t xml:space="preserve">  Frankreich, einschl. Korsika</t>
  </si>
  <si>
    <t xml:space="preserve">  Griechenland</t>
  </si>
  <si>
    <t xml:space="preserve">  Irland</t>
  </si>
  <si>
    <t xml:space="preserve">  Italien</t>
  </si>
  <si>
    <t xml:space="preserve">  Kroatien</t>
  </si>
  <si>
    <t xml:space="preserve">  Lettland</t>
  </si>
  <si>
    <t xml:space="preserve">  Litauen</t>
  </si>
  <si>
    <t xml:space="preserve">  Luxemburg</t>
  </si>
  <si>
    <t xml:space="preserve">  Malta</t>
  </si>
  <si>
    <t xml:space="preserve">  Niederlande</t>
  </si>
  <si>
    <t xml:space="preserve">  Österreich</t>
  </si>
  <si>
    <t xml:space="preserve">  Polen</t>
  </si>
  <si>
    <t xml:space="preserve">  Portugal</t>
  </si>
  <si>
    <t xml:space="preserve">  Rumänien</t>
  </si>
  <si>
    <t xml:space="preserve">  Schweden</t>
  </si>
  <si>
    <t xml:space="preserve">  Slowakei</t>
  </si>
  <si>
    <t xml:space="preserve">  Slowenien</t>
  </si>
  <si>
    <t xml:space="preserve">  Spanien</t>
  </si>
  <si>
    <t xml:space="preserve">  Tschechische Republik</t>
  </si>
  <si>
    <t xml:space="preserve">  Ungarn</t>
  </si>
  <si>
    <t xml:space="preserve">  Zypern</t>
  </si>
  <si>
    <t xml:space="preserve">  Vereinigtes Königreich
    (Großbritannien und Nordirland)</t>
  </si>
  <si>
    <t>2) einschließlich Schüler in Grund- und Leistungskursen sowie Wahlgrundkursen</t>
  </si>
  <si>
    <t>Im Schuljahr 2017/18 besuchte Schulart</t>
  </si>
  <si>
    <t>18. Wiederholer an allgemeinbildenden Schulen im Schuljahr 2017/18 nach Klassen- bzw. Jahrgangsstufen, Schularten und Geschlecht</t>
  </si>
  <si>
    <t>Voll- bzw. teilzeitbe-
  schäftigte Lehr-
  personen</t>
  </si>
  <si>
    <r>
      <t>Voll- bzw. teilzeitbe-
  schäftigte Lehr-
  personen</t>
    </r>
    <r>
      <rPr>
        <vertAlign val="superscript"/>
        <sz val="9"/>
        <color theme="1"/>
        <rFont val="Arial"/>
        <family val="2"/>
      </rPr>
      <t>2)</t>
    </r>
  </si>
  <si>
    <r>
      <t>Voll- bzw. teilzeitbe-
  schäftigte Lehr-
  personen</t>
    </r>
    <r>
      <rPr>
        <vertAlign val="superscript"/>
        <sz val="9"/>
        <color theme="1"/>
        <rFont val="Arial"/>
        <family val="2"/>
      </rPr>
      <t>4)</t>
    </r>
  </si>
  <si>
    <t>4) Einschließlich Lehrpersonen, die ausschließlich in Förderschulklassen an Freien Waldorfschulen unterrichten.</t>
  </si>
  <si>
    <t>Impressum</t>
  </si>
  <si>
    <t>Absolventen/Abgänger an allgemeinbildenden Schulen und Schulen des zweiten Bildungs-
weges 2017 nach Abschlussarten, Schularten und Geschlecht</t>
  </si>
  <si>
    <t>Absolventen/Abgänger an allgemeinbildenden Schulen und Schulen des zweiten Bildungs-
weges in freier Trägerschaft 2017 nach Abschlussarten, Schularten und Geschlecht</t>
  </si>
  <si>
    <t>Schulanfänger an allgemeinbildenden Schulen 2017 nach Kreisfreien Städten und Landkreisen,  
Art der Einschulung sowie Schularten</t>
  </si>
  <si>
    <t>Schüler im Fremdsprachenunterricht an allgemeinbildenden Schulen und Schulen des zweiten Bildungsweges im Schuljahr 2017/18 nach Fremdsprachen und Schularten</t>
  </si>
  <si>
    <t>Integrierte Schüler mit sonderpädagogischem Förderbedarf an allgemeinbildenden Schulen
im Schuljahr 2017/18 nach Förderschwerpunkten, Schularten und Geschlecht</t>
  </si>
  <si>
    <t>Wiederholer an allgemeinbildenden Schulen im Schuljahr 2017/18 nach Klassen- bzw. 
Jahrgangsstufen, Schularten und Geschlecht</t>
  </si>
  <si>
    <t>Schuljahr 2017/18</t>
  </si>
  <si>
    <t>Statistischer Bericht B I 1 - j/17 Allgemeinbildende Schulen im Freistaat Sachsen</t>
  </si>
  <si>
    <t xml:space="preserve">  vollzeitbeschäftigt</t>
  </si>
  <si>
    <t xml:space="preserve">  teilzeitbeschäftigt</t>
  </si>
</sst>
</file>

<file path=xl/styles.xml><?xml version="1.0" encoding="utf-8"?>
<styleSheet xmlns="http://schemas.openxmlformats.org/spreadsheetml/2006/main" xmlns:mc="http://schemas.openxmlformats.org/markup-compatibility/2006" xmlns:x14ac="http://schemas.microsoft.com/office/spreadsheetml/2009/9/ac" mc:Ignorable="x14ac">
  <numFmts count="32">
    <numFmt numFmtId="43" formatCode="_-* #,##0.00\ _€_-;\-* #,##0.00\ _€_-;_-* &quot;-&quot;??\ _€_-;_-@_-"/>
    <numFmt numFmtId="164" formatCode="?\ ??0;\-?\ ??0;?\ ??\ \-"/>
    <numFmt numFmtId="165" formatCode="??\ ??0;\-??\ ??0;??\ ??\ \-"/>
    <numFmt numFmtId="166" formatCode="???\ ??0;\-???\ ??0;???\ ??\ \-"/>
    <numFmt numFmtId="167" formatCode="??0;\-??0;??\ \-"/>
    <numFmt numFmtId="168" formatCode="??\ ??0;\-??\ ??0"/>
    <numFmt numFmtId="169" formatCode="0;\-0;\ \-"/>
    <numFmt numFmtId="170" formatCode="?0;\-?0;?\ \-"/>
    <numFmt numFmtId="171" formatCode="\ \ \ \ \ \ \ \ @"/>
    <numFmt numFmtId="172" formatCode="#\ ###\ ###\ ;\-#\ ###\ ##0\ ;\-\ "/>
    <numFmt numFmtId="173" formatCode="\ \ \ \ \ \ \ \ \ \ \ \ @"/>
    <numFmt numFmtId="174" formatCode="#,##0\ ;\-#,##0\ ;\-\ "/>
    <numFmt numFmtId="175" formatCode="?\ ??0;\-?\ ??0"/>
    <numFmt numFmtId="176" formatCode="??0;\-??0"/>
    <numFmt numFmtId="177" formatCode="?0;\-?0"/>
    <numFmt numFmtId="178" formatCode="??\ ??0;\-??\ ??0;??\ ??\x"/>
    <numFmt numFmtId="179" formatCode="?\ ??0;\-?\ ??0;?\ ??\x"/>
    <numFmt numFmtId="180" formatCode="??0;\-??0;??\x"/>
    <numFmt numFmtId="181" formatCode="0;\-0;\x"/>
    <numFmt numFmtId="182" formatCode="?0;\-?0;?\x"/>
    <numFmt numFmtId="183" formatCode="???\ ??0;\-???\ ??0;???\ ??\x"/>
    <numFmt numFmtId="184" formatCode="\ \ @"/>
    <numFmt numFmtId="185" formatCode="???\ ??0;\-???\ ??0;???\ ??\x;@"/>
    <numFmt numFmtId="186" formatCode="??\ ??0;\-??\ ??0;??\ ??\x;@"/>
    <numFmt numFmtId="187" formatCode="?\ ??0;\-?\ ??0;?\ ??\x;@"/>
    <numFmt numFmtId="188" formatCode="??0;\-??0;??\x;@"/>
    <numFmt numFmtId="189" formatCode="0;\-0;\ \-;@"/>
    <numFmt numFmtId="190" formatCode="?\ ??0;\-?\ ??0;?\ ??\ \-;@"/>
    <numFmt numFmtId="191" formatCode="??0;\-??0;??\ \-;@"/>
    <numFmt numFmtId="192" formatCode="?0;\-?0;?\ \-;@"/>
    <numFmt numFmtId="193" formatCode="0\ ;\-0\ ;\ \-\ ;@\ "/>
    <numFmt numFmtId="194" formatCode="0\ ;\-0\ ;\x\ ;@\ "/>
  </numFmts>
  <fonts count="22" x14ac:knownFonts="1">
    <font>
      <sz val="9"/>
      <color theme="1"/>
      <name val="Arial"/>
      <family val="2"/>
    </font>
    <font>
      <sz val="9"/>
      <color theme="1"/>
      <name val="Arial"/>
      <family val="2"/>
    </font>
    <font>
      <b/>
      <sz val="9"/>
      <color theme="1"/>
      <name val="Arial"/>
      <family val="2"/>
    </font>
    <font>
      <b/>
      <sz val="10"/>
      <color theme="1"/>
      <name val="Arial"/>
      <family val="2"/>
    </font>
    <font>
      <sz val="9"/>
      <name val="Arial"/>
      <family val="2"/>
    </font>
    <font>
      <b/>
      <sz val="9"/>
      <name val="Arial"/>
      <family val="2"/>
    </font>
    <font>
      <sz val="8"/>
      <name val="Arial"/>
      <family val="2"/>
    </font>
    <font>
      <sz val="8"/>
      <color theme="1"/>
      <name val="Arial"/>
      <family val="2"/>
    </font>
    <font>
      <vertAlign val="superscript"/>
      <sz val="9"/>
      <color theme="1"/>
      <name val="Arial"/>
      <family val="2"/>
    </font>
    <font>
      <b/>
      <sz val="8"/>
      <name val="Arial"/>
      <family val="2"/>
    </font>
    <font>
      <b/>
      <vertAlign val="superscript"/>
      <sz val="10"/>
      <color theme="1"/>
      <name val="Arial"/>
      <family val="2"/>
    </font>
    <font>
      <b/>
      <vertAlign val="superscript"/>
      <sz val="9"/>
      <color theme="1"/>
      <name val="Arial"/>
      <family val="2"/>
    </font>
    <font>
      <vertAlign val="superscript"/>
      <sz val="8"/>
      <color theme="1"/>
      <name val="Arial"/>
      <family val="2"/>
    </font>
    <font>
      <sz val="9"/>
      <name val="Arial"/>
      <family val="2"/>
    </font>
    <font>
      <b/>
      <sz val="10"/>
      <name val="Arial"/>
      <family val="2"/>
    </font>
    <font>
      <sz val="10"/>
      <name val="Arial"/>
      <family val="2"/>
    </font>
    <font>
      <b/>
      <sz val="16"/>
      <name val="Arial"/>
      <family val="2"/>
    </font>
    <font>
      <sz val="9"/>
      <name val="Arial"/>
      <family val="2"/>
    </font>
    <font>
      <sz val="9"/>
      <name val="Arial"/>
      <family val="2"/>
    </font>
    <font>
      <sz val="10"/>
      <name val="MS Sans Serif"/>
      <family val="2"/>
    </font>
    <font>
      <u/>
      <sz val="9"/>
      <color theme="10"/>
      <name val="Arial"/>
      <family val="2"/>
    </font>
    <font>
      <b/>
      <u/>
      <sz val="10"/>
      <name val="Arial"/>
      <family val="2"/>
    </font>
  </fonts>
  <fills count="2">
    <fill>
      <patternFill patternType="none"/>
    </fill>
    <fill>
      <patternFill patternType="gray125"/>
    </fill>
  </fills>
  <borders count="25">
    <border>
      <left/>
      <right/>
      <top/>
      <bottom/>
      <diagonal/>
    </border>
    <border>
      <left/>
      <right style="hair">
        <color indexed="64"/>
      </right>
      <top/>
      <bottom/>
      <diagonal/>
    </border>
    <border>
      <left style="hair">
        <color indexed="64"/>
      </left>
      <right/>
      <top style="thin">
        <color indexed="64"/>
      </top>
      <bottom style="thin">
        <color indexed="64"/>
      </bottom>
      <diagonal/>
    </border>
    <border>
      <left/>
      <right/>
      <top style="thin">
        <color indexed="64"/>
      </top>
      <bottom/>
      <diagonal/>
    </border>
    <border>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auto="1"/>
      </left>
      <right style="hair">
        <color auto="1"/>
      </right>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hair">
        <color indexed="64"/>
      </right>
      <top/>
      <bottom style="thin">
        <color indexed="64"/>
      </bottom>
      <diagonal/>
    </border>
    <border>
      <left/>
      <right/>
      <top/>
      <bottom style="thin">
        <color indexed="64"/>
      </bottom>
      <diagonal/>
    </border>
    <border>
      <left style="hair">
        <color indexed="64"/>
      </left>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auto="1"/>
      </left>
      <right style="hair">
        <color auto="1"/>
      </right>
      <top/>
      <bottom/>
      <diagonal/>
    </border>
    <border>
      <left style="hair">
        <color indexed="64"/>
      </left>
      <right/>
      <top/>
      <bottom/>
      <diagonal/>
    </border>
    <border>
      <left style="hair">
        <color indexed="64"/>
      </left>
      <right/>
      <top/>
      <bottom/>
      <diagonal/>
    </border>
  </borders>
  <cellStyleXfs count="24">
    <xf numFmtId="0" fontId="0" fillId="0" borderId="0"/>
    <xf numFmtId="0" fontId="4" fillId="0" borderId="0"/>
    <xf numFmtId="43" fontId="4" fillId="0" borderId="0" applyFont="0" applyFill="0" applyBorder="0" applyAlignment="0" applyProtection="0"/>
    <xf numFmtId="0" fontId="4" fillId="0" borderId="0"/>
    <xf numFmtId="0" fontId="1" fillId="0" borderId="0"/>
    <xf numFmtId="0" fontId="1" fillId="0" borderId="0"/>
    <xf numFmtId="0" fontId="4" fillId="0" borderId="0"/>
    <xf numFmtId="0" fontId="13" fillId="0" borderId="0"/>
    <xf numFmtId="0" fontId="15" fillId="0" borderId="0"/>
    <xf numFmtId="0" fontId="15" fillId="0" borderId="0"/>
    <xf numFmtId="0" fontId="4" fillId="0" borderId="0"/>
    <xf numFmtId="0" fontId="1" fillId="0" borderId="0"/>
    <xf numFmtId="0" fontId="17" fillId="0" borderId="0"/>
    <xf numFmtId="0" fontId="15" fillId="0" borderId="0"/>
    <xf numFmtId="0" fontId="4" fillId="0" borderId="0"/>
    <xf numFmtId="0" fontId="4" fillId="0" borderId="0"/>
    <xf numFmtId="0" fontId="1" fillId="0" borderId="0"/>
    <xf numFmtId="0" fontId="4" fillId="0" borderId="0"/>
    <xf numFmtId="0" fontId="18" fillId="0" borderId="0"/>
    <xf numFmtId="0" fontId="4" fillId="0" borderId="0"/>
    <xf numFmtId="0" fontId="4" fillId="0" borderId="0"/>
    <xf numFmtId="0" fontId="19" fillId="0" borderId="0"/>
    <xf numFmtId="0" fontId="4" fillId="0" borderId="0"/>
    <xf numFmtId="0" fontId="20" fillId="0" borderId="0" applyNumberFormat="0" applyFill="0" applyBorder="0" applyAlignment="0" applyProtection="0"/>
  </cellStyleXfs>
  <cellXfs count="396">
    <xf numFmtId="0" fontId="0" fillId="0" borderId="0" xfId="0"/>
    <xf numFmtId="3" fontId="0" fillId="0" borderId="0" xfId="0" applyNumberFormat="1"/>
    <xf numFmtId="0" fontId="2" fillId="0" borderId="0" xfId="0" applyFont="1" applyAlignme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2" xfId="0" applyFont="1" applyFill="1" applyBorder="1" applyAlignment="1">
      <alignment horizontal="center" vertical="center" wrapText="1"/>
    </xf>
    <xf numFmtId="0" fontId="2" fillId="0" borderId="0" xfId="0" applyFont="1"/>
    <xf numFmtId="0" fontId="0" fillId="0" borderId="6" xfId="0" applyBorder="1" applyAlignment="1">
      <alignment horizontal="center"/>
    </xf>
    <xf numFmtId="0" fontId="0" fillId="0" borderId="6" xfId="0" applyBorder="1"/>
    <xf numFmtId="0" fontId="0" fillId="0" borderId="1" xfId="0" applyBorder="1" applyAlignment="1">
      <alignment vertical="top"/>
    </xf>
    <xf numFmtId="0" fontId="2" fillId="0" borderId="6" xfId="0" applyFont="1" applyBorder="1" applyAlignment="1">
      <alignment horizontal="center" vertical="top"/>
    </xf>
    <xf numFmtId="0" fontId="6" fillId="0" borderId="0" xfId="3" applyFont="1"/>
    <xf numFmtId="166" fontId="4" fillId="0" borderId="0" xfId="3" applyNumberFormat="1" applyFont="1" applyAlignment="1">
      <alignment horizontal="center"/>
    </xf>
    <xf numFmtId="166" fontId="6" fillId="0" borderId="0" xfId="3" applyNumberFormat="1" applyFont="1" applyAlignment="1">
      <alignment horizontal="center"/>
    </xf>
    <xf numFmtId="166" fontId="5" fillId="0" borderId="0" xfId="3" applyNumberFormat="1" applyFont="1" applyAlignment="1">
      <alignment horizontal="center"/>
    </xf>
    <xf numFmtId="166" fontId="5" fillId="0" borderId="0" xfId="3" applyNumberFormat="1" applyFont="1" applyAlignment="1">
      <alignment horizontal="center" vertical="top"/>
    </xf>
    <xf numFmtId="166" fontId="4" fillId="0" borderId="0" xfId="3" applyNumberFormat="1" applyFont="1" applyFill="1" applyAlignment="1">
      <alignment horizontal="center"/>
    </xf>
    <xf numFmtId="166" fontId="4" fillId="0" borderId="0" xfId="3" applyNumberFormat="1" applyFont="1" applyAlignment="1">
      <alignment horizontal="center" vertical="top"/>
    </xf>
    <xf numFmtId="166" fontId="4" fillId="0" borderId="0" xfId="3" applyNumberFormat="1" applyFont="1" applyFill="1" applyAlignment="1">
      <alignment horizontal="center" vertical="top"/>
    </xf>
    <xf numFmtId="166" fontId="4" fillId="0" borderId="0" xfId="3" applyNumberFormat="1" applyAlignment="1">
      <alignment horizontal="center"/>
    </xf>
    <xf numFmtId="166" fontId="4" fillId="0" borderId="0" xfId="3" applyNumberFormat="1" applyFont="1" applyFill="1" applyBorder="1" applyAlignment="1">
      <alignment horizontal="center" vertical="top"/>
    </xf>
    <xf numFmtId="166" fontId="5" fillId="0" borderId="0" xfId="3" applyNumberFormat="1" applyFont="1" applyFill="1" applyBorder="1" applyAlignment="1">
      <alignment horizontal="center" vertical="top"/>
    </xf>
    <xf numFmtId="166" fontId="5" fillId="0" borderId="0" xfId="3" applyNumberFormat="1" applyFont="1" applyFill="1" applyAlignment="1">
      <alignment horizontal="center" vertical="top"/>
    </xf>
    <xf numFmtId="0" fontId="7" fillId="0" borderId="2" xfId="0" applyFont="1" applyBorder="1" applyAlignment="1">
      <alignment horizontal="center" vertical="center" wrapText="1"/>
    </xf>
    <xf numFmtId="0" fontId="0" fillId="0" borderId="0" xfId="0" applyAlignment="1">
      <alignment horizontal="center"/>
    </xf>
    <xf numFmtId="0" fontId="0" fillId="0" borderId="0" xfId="0" applyAlignment="1">
      <alignment vertical="top"/>
    </xf>
    <xf numFmtId="0" fontId="0" fillId="0" borderId="18" xfId="0" applyBorder="1" applyAlignment="1">
      <alignment horizontal="center"/>
    </xf>
    <xf numFmtId="0" fontId="0" fillId="0" borderId="14" xfId="0" applyBorder="1" applyAlignment="1">
      <alignment horizontal="center"/>
    </xf>
    <xf numFmtId="0" fontId="2" fillId="0" borderId="18" xfId="0" applyFont="1" applyBorder="1" applyAlignment="1">
      <alignment horizontal="center" vertical="top"/>
    </xf>
    <xf numFmtId="0" fontId="2" fillId="0" borderId="18" xfId="0" applyFont="1" applyBorder="1" applyAlignment="1">
      <alignment horizontal="center"/>
    </xf>
    <xf numFmtId="169" fontId="0" fillId="0" borderId="0" xfId="0" applyNumberFormat="1" applyAlignment="1">
      <alignment horizontal="center"/>
    </xf>
    <xf numFmtId="165" fontId="0" fillId="0" borderId="0" xfId="0" applyNumberFormat="1" applyAlignment="1">
      <alignment horizontal="center"/>
    </xf>
    <xf numFmtId="0" fontId="2" fillId="0" borderId="0" xfId="0" applyFont="1" applyAlignment="1">
      <alignment vertical="top"/>
    </xf>
    <xf numFmtId="165" fontId="5" fillId="0" borderId="0" xfId="3" applyNumberFormat="1" applyFont="1" applyFill="1" applyAlignment="1">
      <alignment horizontal="center"/>
    </xf>
    <xf numFmtId="165" fontId="4" fillId="0" borderId="0" xfId="3" applyNumberFormat="1" applyFont="1" applyFill="1" applyBorder="1" applyAlignment="1">
      <alignment horizontal="center" vertical="top"/>
    </xf>
    <xf numFmtId="165" fontId="4" fillId="0" borderId="0" xfId="3" applyNumberFormat="1" applyFont="1" applyFill="1" applyAlignment="1">
      <alignment horizontal="center" vertical="top"/>
    </xf>
    <xf numFmtId="165" fontId="5" fillId="0" borderId="0" xfId="3" applyNumberFormat="1" applyFont="1" applyFill="1" applyAlignment="1">
      <alignment horizontal="center" vertical="top"/>
    </xf>
    <xf numFmtId="165" fontId="5" fillId="0" borderId="0" xfId="3" applyNumberFormat="1" applyFont="1" applyAlignment="1">
      <alignment horizontal="center"/>
    </xf>
    <xf numFmtId="165" fontId="5" fillId="0" borderId="0" xfId="3" applyNumberFormat="1" applyFont="1" applyAlignment="1">
      <alignment horizontal="center" vertical="top"/>
    </xf>
    <xf numFmtId="0" fontId="4" fillId="0" borderId="0" xfId="3"/>
    <xf numFmtId="0" fontId="6" fillId="0" borderId="0" xfId="3" applyFont="1"/>
    <xf numFmtId="0" fontId="4" fillId="0" borderId="0" xfId="3" applyFont="1" applyAlignment="1"/>
    <xf numFmtId="0" fontId="6" fillId="0" borderId="0" xfId="3" applyFont="1" applyAlignment="1"/>
    <xf numFmtId="0" fontId="6" fillId="0" borderId="0" xfId="3" applyFont="1" applyAlignment="1">
      <alignment wrapText="1"/>
    </xf>
    <xf numFmtId="0" fontId="9" fillId="0" borderId="0" xfId="3" applyFont="1" applyBorder="1" applyAlignment="1">
      <alignment horizontal="center" vertical="top"/>
    </xf>
    <xf numFmtId="168" fontId="9" fillId="0" borderId="0" xfId="3" applyNumberFormat="1" applyFont="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0" borderId="1" xfId="0" applyFont="1" applyBorder="1" applyAlignment="1">
      <alignment horizontal="center" vertical="top"/>
    </xf>
    <xf numFmtId="0" fontId="2" fillId="0" borderId="1" xfId="0" applyFont="1" applyBorder="1" applyAlignment="1">
      <alignment horizontal="left" vertical="top"/>
    </xf>
    <xf numFmtId="0" fontId="0" fillId="0" borderId="1" xfId="0" applyFont="1" applyBorder="1" applyAlignment="1">
      <alignment horizontal="left" vertical="top"/>
    </xf>
    <xf numFmtId="0" fontId="2" fillId="0" borderId="1" xfId="0" applyFont="1" applyBorder="1" applyAlignment="1">
      <alignment horizontal="left"/>
    </xf>
    <xf numFmtId="0" fontId="2" fillId="0" borderId="1" xfId="0" applyFont="1" applyBorder="1" applyAlignment="1">
      <alignment horizontal="left" wrapText="1"/>
    </xf>
    <xf numFmtId="0" fontId="0" fillId="0" borderId="1" xfId="0" applyFont="1" applyBorder="1"/>
    <xf numFmtId="0" fontId="2" fillId="0" borderId="1" xfId="0" applyFont="1" applyBorder="1"/>
    <xf numFmtId="0" fontId="2" fillId="0" borderId="13" xfId="0" applyFont="1" applyBorder="1"/>
    <xf numFmtId="0" fontId="6" fillId="0" borderId="0" xfId="3" applyFont="1"/>
    <xf numFmtId="0" fontId="6" fillId="0" borderId="0" xfId="3" applyFont="1" applyAlignment="1">
      <alignment vertical="top"/>
    </xf>
    <xf numFmtId="0" fontId="9" fillId="0" borderId="0" xfId="3" applyFont="1"/>
    <xf numFmtId="0" fontId="2" fillId="0" borderId="14" xfId="0" applyFont="1" applyBorder="1" applyAlignment="1">
      <alignment horizontal="center"/>
    </xf>
    <xf numFmtId="0" fontId="6" fillId="0" borderId="0" xfId="3" applyFont="1"/>
    <xf numFmtId="166" fontId="0" fillId="0" borderId="0" xfId="0" applyNumberFormat="1" applyAlignment="1">
      <alignment horizontal="center"/>
    </xf>
    <xf numFmtId="166" fontId="6" fillId="0" borderId="0" xfId="3" applyNumberFormat="1" applyFont="1" applyAlignment="1">
      <alignment horizontal="center"/>
    </xf>
    <xf numFmtId="166" fontId="4" fillId="0" borderId="0" xfId="3" applyNumberFormat="1" applyFont="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0" borderId="1" xfId="0" applyBorder="1" applyAlignment="1">
      <alignment horizontal="center"/>
    </xf>
    <xf numFmtId="165" fontId="4" fillId="0" borderId="0" xfId="3" applyNumberFormat="1" applyFont="1" applyFill="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3" fillId="0" borderId="0" xfId="0" applyFont="1" applyAlignment="1">
      <alignment vertical="top" wrapText="1"/>
    </xf>
    <xf numFmtId="0" fontId="2" fillId="0" borderId="22" xfId="0" applyFont="1" applyBorder="1" applyAlignment="1">
      <alignment horizontal="center"/>
    </xf>
    <xf numFmtId="0" fontId="0" fillId="0" borderId="22" xfId="0" applyBorder="1" applyAlignment="1">
      <alignment horizontal="center"/>
    </xf>
    <xf numFmtId="0" fontId="2" fillId="0" borderId="22" xfId="0" applyFont="1" applyBorder="1" applyAlignment="1">
      <alignment horizontal="center" vertical="top"/>
    </xf>
    <xf numFmtId="0" fontId="4" fillId="0" borderId="0" xfId="3"/>
    <xf numFmtId="0" fontId="4" fillId="0" borderId="0" xfId="3" applyFont="1"/>
    <xf numFmtId="0" fontId="6" fillId="0" borderId="0" xfId="3" applyFont="1"/>
    <xf numFmtId="165" fontId="5" fillId="0" borderId="0" xfId="3" applyNumberFormat="1" applyFont="1" applyBorder="1" applyAlignment="1">
      <alignment horizontal="center" vertical="top"/>
    </xf>
    <xf numFmtId="167" fontId="5" fillId="0" borderId="0" xfId="3" applyNumberFormat="1" applyFont="1" applyBorder="1" applyAlignment="1">
      <alignment horizontal="center" vertical="top"/>
    </xf>
    <xf numFmtId="164" fontId="5" fillId="0" borderId="0" xfId="3" applyNumberFormat="1" applyFont="1" applyBorder="1" applyAlignment="1">
      <alignment horizontal="center" vertical="top"/>
    </xf>
    <xf numFmtId="165" fontId="5" fillId="0" borderId="0" xfId="3" applyNumberFormat="1" applyFont="1" applyFill="1" applyBorder="1" applyAlignment="1">
      <alignment horizontal="center" vertical="top"/>
    </xf>
    <xf numFmtId="165" fontId="4" fillId="0" borderId="0" xfId="3" applyNumberFormat="1" applyFont="1" applyBorder="1" applyAlignment="1">
      <alignment horizontal="center" vertical="top"/>
    </xf>
    <xf numFmtId="170" fontId="5" fillId="0" borderId="0" xfId="3" applyNumberFormat="1" applyFont="1" applyAlignment="1">
      <alignment horizontal="center"/>
    </xf>
    <xf numFmtId="169" fontId="5" fillId="0" borderId="0" xfId="3" applyNumberFormat="1" applyFont="1" applyBorder="1" applyAlignment="1">
      <alignment horizontal="center" vertical="top"/>
    </xf>
    <xf numFmtId="170" fontId="5" fillId="0" borderId="0" xfId="3" applyNumberFormat="1" applyFont="1" applyBorder="1" applyAlignment="1">
      <alignment horizontal="center"/>
    </xf>
    <xf numFmtId="170" fontId="4" fillId="0" borderId="0" xfId="3" applyNumberFormat="1" applyBorder="1" applyAlignment="1">
      <alignment horizontal="center"/>
    </xf>
    <xf numFmtId="0" fontId="0" fillId="0" borderId="1" xfId="0" applyBorder="1"/>
    <xf numFmtId="0" fontId="0" fillId="0" borderId="1" xfId="0" applyBorder="1" applyAlignment="1">
      <alignment wrapText="1"/>
    </xf>
    <xf numFmtId="0" fontId="0" fillId="0" borderId="0" xfId="0" applyFont="1"/>
    <xf numFmtId="0" fontId="2" fillId="0" borderId="1" xfId="0" applyFont="1" applyBorder="1" applyAlignment="1">
      <alignment wrapText="1"/>
    </xf>
    <xf numFmtId="0" fontId="0" fillId="0" borderId="1" xfId="0" applyFont="1" applyBorder="1" applyAlignment="1">
      <alignment wrapText="1"/>
    </xf>
    <xf numFmtId="0" fontId="4" fillId="0" borderId="0" xfId="3"/>
    <xf numFmtId="0" fontId="6" fillId="0" borderId="0" xfId="7" applyFont="1"/>
    <xf numFmtId="0" fontId="4" fillId="0" borderId="0" xfId="7" applyNumberFormat="1" applyFont="1" applyAlignment="1"/>
    <xf numFmtId="172" fontId="4" fillId="0" borderId="0" xfId="7" applyNumberFormat="1" applyFont="1"/>
    <xf numFmtId="166" fontId="4" fillId="0" borderId="0" xfId="7" applyNumberFormat="1" applyFont="1" applyAlignment="1">
      <alignment horizontal="center"/>
    </xf>
    <xf numFmtId="166" fontId="6" fillId="0" borderId="0" xfId="7" applyNumberFormat="1" applyFont="1" applyAlignment="1">
      <alignment horizontal="center"/>
    </xf>
    <xf numFmtId="169" fontId="2" fillId="0" borderId="0" xfId="0" applyNumberFormat="1" applyFont="1" applyAlignment="1">
      <alignment horizontal="center"/>
    </xf>
    <xf numFmtId="0" fontId="0" fillId="0" borderId="1" xfId="0" applyFill="1" applyBorder="1" applyAlignment="1">
      <alignment horizontal="center"/>
    </xf>
    <xf numFmtId="0" fontId="2" fillId="0" borderId="1" xfId="0" applyFont="1" applyBorder="1" applyAlignment="1">
      <alignment horizontal="center"/>
    </xf>
    <xf numFmtId="165" fontId="4" fillId="0" borderId="0" xfId="3" applyNumberFormat="1" applyFont="1" applyAlignment="1">
      <alignment horizontal="center"/>
    </xf>
    <xf numFmtId="169" fontId="4" fillId="0" borderId="0" xfId="3" applyNumberFormat="1" applyBorder="1" applyAlignment="1">
      <alignment horizontal="center"/>
    </xf>
    <xf numFmtId="169" fontId="5" fillId="0" borderId="0" xfId="3" applyNumberFormat="1" applyFont="1" applyBorder="1" applyAlignment="1">
      <alignment horizontal="center"/>
    </xf>
    <xf numFmtId="170" fontId="0" fillId="0" borderId="1" xfId="0" applyNumberFormat="1" applyBorder="1" applyAlignment="1">
      <alignment horizontal="center"/>
    </xf>
    <xf numFmtId="170" fontId="2" fillId="0" borderId="1" xfId="0" applyNumberFormat="1" applyFont="1" applyBorder="1" applyAlignment="1">
      <alignment horizontal="center"/>
    </xf>
    <xf numFmtId="0" fontId="4" fillId="0" borderId="0" xfId="3"/>
    <xf numFmtId="0" fontId="6" fillId="0" borderId="0" xfId="3" applyFont="1"/>
    <xf numFmtId="0" fontId="4" fillId="0" borderId="0" xfId="3"/>
    <xf numFmtId="0" fontId="6" fillId="0" borderId="0" xfId="3" applyFont="1"/>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8" xfId="0" applyFont="1" applyBorder="1" applyAlignment="1">
      <alignment horizontal="center" vertical="center" wrapText="1"/>
    </xf>
    <xf numFmtId="0" fontId="6" fillId="0" borderId="0" xfId="3" applyFont="1"/>
    <xf numFmtId="168" fontId="4" fillId="0" borderId="0" xfId="3" applyNumberFormat="1" applyAlignment="1">
      <alignment horizontal="center"/>
    </xf>
    <xf numFmtId="176" fontId="4" fillId="0" borderId="0" xfId="3" applyNumberFormat="1" applyAlignment="1">
      <alignment horizontal="center"/>
    </xf>
    <xf numFmtId="168" fontId="6" fillId="0" borderId="0" xfId="3" applyNumberFormat="1" applyFont="1" applyAlignment="1">
      <alignment horizontal="center"/>
    </xf>
    <xf numFmtId="175" fontId="6" fillId="0" borderId="0" xfId="3" applyNumberFormat="1" applyFont="1" applyAlignment="1">
      <alignment horizontal="center"/>
    </xf>
    <xf numFmtId="177" fontId="6" fillId="0" borderId="0" xfId="3" applyNumberFormat="1" applyFont="1" applyAlignment="1">
      <alignment horizontal="center"/>
    </xf>
    <xf numFmtId="0" fontId="4" fillId="0" borderId="0" xfId="3"/>
    <xf numFmtId="0" fontId="6" fillId="0" borderId="0" xfId="3" applyFont="1"/>
    <xf numFmtId="0" fontId="4" fillId="0" borderId="0" xfId="3" applyAlignment="1"/>
    <xf numFmtId="0" fontId="6" fillId="0" borderId="0" xfId="3" applyFont="1" applyAlignment="1"/>
    <xf numFmtId="0" fontId="9" fillId="0" borderId="0" xfId="3" applyFont="1" applyAlignment="1">
      <alignment horizontal="left"/>
    </xf>
    <xf numFmtId="174" fontId="9" fillId="0" borderId="0" xfId="3" applyNumberFormat="1" applyFont="1" applyBorder="1" applyAlignment="1">
      <alignment horizontal="right"/>
    </xf>
    <xf numFmtId="165" fontId="4" fillId="0" borderId="0" xfId="3" applyNumberFormat="1"/>
    <xf numFmtId="165" fontId="2" fillId="0" borderId="0" xfId="0" applyNumberFormat="1" applyFont="1" applyAlignment="1">
      <alignment horizontal="center" vertical="top"/>
    </xf>
    <xf numFmtId="165" fontId="2" fillId="0" borderId="0" xfId="0" applyNumberFormat="1" applyFont="1" applyAlignment="1">
      <alignment horizontal="center"/>
    </xf>
    <xf numFmtId="170" fontId="2" fillId="0" borderId="0" xfId="0" applyNumberFormat="1" applyFont="1" applyAlignment="1">
      <alignment horizontal="center"/>
    </xf>
    <xf numFmtId="3" fontId="2" fillId="0" borderId="0" xfId="0" applyNumberFormat="1" applyFont="1" applyAlignment="1">
      <alignment vertical="top"/>
    </xf>
    <xf numFmtId="0" fontId="7" fillId="0" borderId="0" xfId="0" applyFont="1"/>
    <xf numFmtId="164" fontId="0" fillId="0" borderId="0" xfId="0" applyNumberFormat="1" applyBorder="1" applyAlignment="1">
      <alignment horizontal="center"/>
    </xf>
    <xf numFmtId="167" fontId="0" fillId="0" borderId="0" xfId="0" applyNumberFormat="1" applyBorder="1" applyAlignment="1">
      <alignment horizontal="center"/>
    </xf>
    <xf numFmtId="164" fontId="2" fillId="0" borderId="0" xfId="0" applyNumberFormat="1" applyFont="1" applyBorder="1" applyAlignment="1">
      <alignment horizontal="center"/>
    </xf>
    <xf numFmtId="167" fontId="2" fillId="0" borderId="0" xfId="0" applyNumberFormat="1" applyFont="1" applyBorder="1" applyAlignment="1">
      <alignment horizontal="center"/>
    </xf>
    <xf numFmtId="164" fontId="2" fillId="0" borderId="0" xfId="0" applyNumberFormat="1" applyFont="1" applyAlignment="1">
      <alignment horizontal="center" vertical="top"/>
    </xf>
    <xf numFmtId="167" fontId="2" fillId="0" borderId="0" xfId="0" applyNumberFormat="1" applyFont="1" applyAlignment="1">
      <alignment horizontal="center" vertical="top"/>
    </xf>
    <xf numFmtId="165" fontId="0" fillId="0" borderId="0" xfId="0" applyNumberFormat="1" applyFont="1" applyAlignment="1">
      <alignment horizontal="center"/>
    </xf>
    <xf numFmtId="164" fontId="2" fillId="0" borderId="0" xfId="0" applyNumberFormat="1" applyFont="1" applyBorder="1" applyAlignment="1">
      <alignment horizontal="center" vertical="top"/>
    </xf>
    <xf numFmtId="167" fontId="2" fillId="0" borderId="0" xfId="0" applyNumberFormat="1" applyFont="1" applyBorder="1" applyAlignment="1">
      <alignment horizontal="center" vertical="top"/>
    </xf>
    <xf numFmtId="166" fontId="0" fillId="0" borderId="0" xfId="0" applyNumberFormat="1" applyAlignment="1">
      <alignment horizontal="center" vertical="top"/>
    </xf>
    <xf numFmtId="166" fontId="2" fillId="0" borderId="0" xfId="0" applyNumberFormat="1" applyFont="1" applyAlignment="1">
      <alignment horizontal="center" vertical="top"/>
    </xf>
    <xf numFmtId="166" fontId="2" fillId="0" borderId="0" xfId="0" applyNumberFormat="1" applyFont="1" applyAlignment="1">
      <alignment horizontal="center"/>
    </xf>
    <xf numFmtId="0" fontId="0" fillId="0" borderId="0" xfId="0"/>
    <xf numFmtId="173" fontId="2" fillId="0" borderId="0" xfId="0" applyNumberFormat="1" applyFont="1" applyAlignment="1">
      <alignment horizontal="center"/>
    </xf>
    <xf numFmtId="171" fontId="0" fillId="0" borderId="0" xfId="0" applyNumberFormat="1" applyAlignment="1">
      <alignment horizontal="center"/>
    </xf>
    <xf numFmtId="171" fontId="2" fillId="0" borderId="0" xfId="0" applyNumberFormat="1" applyFont="1" applyAlignment="1">
      <alignment horizontal="center"/>
    </xf>
    <xf numFmtId="0" fontId="2" fillId="0" borderId="1" xfId="0" applyFont="1" applyBorder="1" applyAlignment="1">
      <alignment vertical="center"/>
    </xf>
    <xf numFmtId="0" fontId="0" fillId="0" borderId="1" xfId="0" applyFont="1" applyBorder="1" applyAlignment="1">
      <alignment vertical="center"/>
    </xf>
    <xf numFmtId="165" fontId="0" fillId="0" borderId="0" xfId="0" applyNumberFormat="1" applyFont="1" applyFill="1" applyBorder="1" applyAlignment="1">
      <alignment horizontal="center"/>
    </xf>
    <xf numFmtId="167" fontId="0" fillId="0" borderId="0" xfId="0" applyNumberFormat="1" applyFont="1" applyAlignment="1">
      <alignment horizontal="center"/>
    </xf>
    <xf numFmtId="170" fontId="0" fillId="0" borderId="0" xfId="0" applyNumberFormat="1" applyFont="1" applyAlignment="1">
      <alignment horizontal="center"/>
    </xf>
    <xf numFmtId="164" fontId="0" fillId="0" borderId="0" xfId="0" applyNumberFormat="1" applyFont="1" applyAlignment="1">
      <alignment horizontal="center"/>
    </xf>
    <xf numFmtId="164" fontId="0" fillId="0" borderId="0" xfId="0" applyNumberFormat="1" applyFont="1" applyFill="1" applyBorder="1" applyAlignment="1">
      <alignment horizontal="center"/>
    </xf>
    <xf numFmtId="165" fontId="2" fillId="0" borderId="0" xfId="0" applyNumberFormat="1" applyFont="1" applyFill="1" applyBorder="1" applyAlignment="1">
      <alignment horizontal="center"/>
    </xf>
    <xf numFmtId="170" fontId="0" fillId="0" borderId="0" xfId="0" applyNumberFormat="1" applyFill="1" applyBorder="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166" fontId="0" fillId="0" borderId="0" xfId="0" applyNumberFormat="1" applyFont="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178" fontId="4" fillId="0" borderId="0" xfId="3" applyNumberFormat="1" applyBorder="1" applyAlignment="1">
      <alignment horizontal="center"/>
    </xf>
    <xf numFmtId="178" fontId="5" fillId="0" borderId="0" xfId="3" applyNumberFormat="1" applyFont="1" applyBorder="1" applyAlignment="1">
      <alignment horizontal="center" vertical="top"/>
    </xf>
    <xf numFmtId="178" fontId="5" fillId="0" borderId="23" xfId="3" applyNumberFormat="1" applyFont="1" applyBorder="1" applyAlignment="1">
      <alignment horizontal="center"/>
    </xf>
    <xf numFmtId="178" fontId="4" fillId="0" borderId="0" xfId="3" applyNumberFormat="1" applyFill="1" applyBorder="1" applyAlignment="1">
      <alignment horizontal="center"/>
    </xf>
    <xf numFmtId="178" fontId="5" fillId="0" borderId="0" xfId="3" applyNumberFormat="1" applyFont="1" applyBorder="1" applyAlignment="1">
      <alignment horizontal="center"/>
    </xf>
    <xf numFmtId="178" fontId="4" fillId="0" borderId="0" xfId="3" applyNumberFormat="1" applyFont="1" applyBorder="1" applyAlignment="1">
      <alignment horizontal="center"/>
    </xf>
    <xf numFmtId="178" fontId="4" fillId="0" borderId="0" xfId="3" applyNumberFormat="1" applyFont="1" applyFill="1" applyAlignment="1">
      <alignment horizontal="center"/>
    </xf>
    <xf numFmtId="178" fontId="4" fillId="0" borderId="0" xfId="3" applyNumberFormat="1" applyFont="1" applyFill="1" applyAlignment="1">
      <alignment horizontal="center" vertical="top"/>
    </xf>
    <xf numFmtId="178" fontId="5" fillId="0" borderId="0" xfId="3" applyNumberFormat="1" applyFont="1" applyFill="1" applyAlignment="1">
      <alignment horizontal="center" vertical="top"/>
    </xf>
    <xf numFmtId="178" fontId="5" fillId="0" borderId="0" xfId="3" applyNumberFormat="1" applyFont="1" applyFill="1" applyAlignment="1">
      <alignment horizontal="center"/>
    </xf>
    <xf numFmtId="179" fontId="4" fillId="0" borderId="0" xfId="3" applyNumberFormat="1" applyBorder="1" applyAlignment="1">
      <alignment horizontal="center"/>
    </xf>
    <xf numFmtId="179" fontId="5" fillId="0" borderId="0" xfId="3" applyNumberFormat="1" applyFont="1" applyBorder="1" applyAlignment="1">
      <alignment horizontal="center" vertical="top"/>
    </xf>
    <xf numFmtId="179" fontId="5" fillId="0" borderId="0" xfId="3" applyNumberFormat="1" applyFont="1" applyBorder="1" applyAlignment="1">
      <alignment horizontal="center"/>
    </xf>
    <xf numFmtId="179" fontId="4" fillId="0" borderId="0" xfId="3" applyNumberFormat="1" applyFill="1" applyBorder="1" applyAlignment="1">
      <alignment horizontal="center"/>
    </xf>
    <xf numFmtId="179" fontId="5" fillId="0" borderId="0" xfId="3" applyNumberFormat="1" applyFont="1" applyAlignment="1">
      <alignment horizontal="center"/>
    </xf>
    <xf numFmtId="179" fontId="5" fillId="0" borderId="0" xfId="3" applyNumberFormat="1" applyFont="1" applyAlignment="1">
      <alignment horizontal="center" vertical="top"/>
    </xf>
    <xf numFmtId="180" fontId="4" fillId="0" borderId="0" xfId="3" applyNumberFormat="1" applyFont="1" applyFill="1" applyAlignment="1">
      <alignment horizontal="center"/>
    </xf>
    <xf numFmtId="180" fontId="4" fillId="0" borderId="0" xfId="3" applyNumberFormat="1" applyFont="1" applyFill="1" applyAlignment="1">
      <alignment horizontal="center" vertical="top"/>
    </xf>
    <xf numFmtId="180" fontId="5" fillId="0" borderId="0" xfId="3" applyNumberFormat="1" applyFont="1" applyFill="1" applyAlignment="1">
      <alignment horizontal="center" vertical="top"/>
    </xf>
    <xf numFmtId="180" fontId="5" fillId="0" borderId="0" xfId="3" applyNumberFormat="1" applyFont="1" applyBorder="1" applyAlignment="1">
      <alignment horizontal="center"/>
    </xf>
    <xf numFmtId="180" fontId="5" fillId="0" borderId="0" xfId="3" applyNumberFormat="1" applyFont="1" applyBorder="1" applyAlignment="1">
      <alignment horizontal="center" vertical="top"/>
    </xf>
    <xf numFmtId="180" fontId="4" fillId="0" borderId="0" xfId="3" applyNumberFormat="1" applyBorder="1" applyAlignment="1">
      <alignment horizontal="center"/>
    </xf>
    <xf numFmtId="180" fontId="5" fillId="0" borderId="0" xfId="3" applyNumberFormat="1" applyFont="1" applyAlignment="1">
      <alignment horizontal="center"/>
    </xf>
    <xf numFmtId="180" fontId="5" fillId="0" borderId="0" xfId="3" applyNumberFormat="1" applyFont="1" applyAlignment="1">
      <alignment horizontal="center" vertical="top"/>
    </xf>
    <xf numFmtId="180" fontId="5" fillId="0" borderId="0" xfId="3" applyNumberFormat="1" applyFont="1" applyFill="1" applyAlignment="1">
      <alignment horizontal="center"/>
    </xf>
    <xf numFmtId="180" fontId="5" fillId="0" borderId="0" xfId="3" applyNumberFormat="1" applyFont="1" applyFill="1" applyBorder="1" applyAlignment="1">
      <alignment horizontal="center"/>
    </xf>
    <xf numFmtId="178" fontId="0" fillId="0" borderId="0" xfId="0" applyNumberFormat="1" applyAlignment="1">
      <alignment horizontal="center"/>
    </xf>
    <xf numFmtId="178" fontId="2" fillId="0" borderId="0" xfId="0" applyNumberFormat="1" applyFont="1" applyAlignment="1">
      <alignment horizontal="center"/>
    </xf>
    <xf numFmtId="179" fontId="4" fillId="0" borderId="0" xfId="3" applyNumberFormat="1" applyFont="1" applyFill="1" applyAlignment="1">
      <alignment horizontal="center"/>
    </xf>
    <xf numFmtId="179" fontId="4" fillId="0" borderId="0" xfId="3" applyNumberFormat="1" applyFont="1" applyFill="1" applyAlignment="1">
      <alignment horizontal="center" vertical="top"/>
    </xf>
    <xf numFmtId="179" fontId="5" fillId="0" borderId="0" xfId="3" applyNumberFormat="1" applyFont="1" applyFill="1" applyAlignment="1">
      <alignment horizontal="center" vertical="top"/>
    </xf>
    <xf numFmtId="179" fontId="2" fillId="0" borderId="0" xfId="0" applyNumberFormat="1" applyFont="1" applyAlignment="1">
      <alignment horizontal="center"/>
    </xf>
    <xf numFmtId="179" fontId="5" fillId="0" borderId="0" xfId="3" applyNumberFormat="1" applyFont="1" applyFill="1" applyBorder="1" applyAlignment="1">
      <alignment horizontal="center"/>
    </xf>
    <xf numFmtId="179" fontId="4" fillId="0" borderId="0" xfId="3" applyNumberFormat="1" applyFont="1" applyFill="1" applyBorder="1" applyAlignment="1">
      <alignment horizontal="center"/>
    </xf>
    <xf numFmtId="179" fontId="4" fillId="0" borderId="0" xfId="3" applyNumberFormat="1" applyFont="1" applyBorder="1" applyAlignment="1">
      <alignment horizontal="center"/>
    </xf>
    <xf numFmtId="181" fontId="4" fillId="0" borderId="0" xfId="3" applyNumberFormat="1" applyFill="1" applyBorder="1" applyAlignment="1">
      <alignment horizontal="center"/>
    </xf>
    <xf numFmtId="181" fontId="5" fillId="0" borderId="0" xfId="3" applyNumberFormat="1" applyFont="1" applyAlignment="1">
      <alignment horizontal="center" vertical="top"/>
    </xf>
    <xf numFmtId="181" fontId="4" fillId="0" borderId="0" xfId="3" applyNumberFormat="1" applyFont="1" applyFill="1" applyAlignment="1">
      <alignment horizontal="center"/>
    </xf>
    <xf numFmtId="181" fontId="4" fillId="0" borderId="0" xfId="3" applyNumberFormat="1" applyFont="1" applyFill="1" applyAlignment="1">
      <alignment horizontal="center" vertical="top"/>
    </xf>
    <xf numFmtId="181" fontId="5" fillId="0" borderId="0" xfId="3" applyNumberFormat="1" applyFont="1" applyFill="1" applyAlignment="1">
      <alignment horizontal="center" vertical="top"/>
    </xf>
    <xf numFmtId="181" fontId="5" fillId="0" borderId="0" xfId="3" applyNumberFormat="1" applyFont="1" applyAlignment="1">
      <alignment horizontal="center"/>
    </xf>
    <xf numFmtId="181" fontId="5" fillId="0" borderId="0" xfId="3" applyNumberFormat="1" applyFont="1" applyBorder="1" applyAlignment="1">
      <alignment horizontal="center"/>
    </xf>
    <xf numFmtId="180" fontId="0" fillId="0" borderId="0" xfId="0" applyNumberFormat="1" applyAlignment="1">
      <alignment horizontal="center"/>
    </xf>
    <xf numFmtId="180" fontId="2" fillId="0" borderId="0" xfId="0" applyNumberFormat="1" applyFont="1" applyAlignment="1">
      <alignment horizontal="center"/>
    </xf>
    <xf numFmtId="179" fontId="5" fillId="0" borderId="0" xfId="3" applyNumberFormat="1" applyFont="1" applyFill="1" applyAlignment="1">
      <alignment horizontal="center"/>
    </xf>
    <xf numFmtId="180" fontId="4" fillId="0" borderId="0" xfId="3" applyNumberFormat="1" applyFill="1" applyBorder="1" applyAlignment="1">
      <alignment horizontal="center"/>
    </xf>
    <xf numFmtId="180" fontId="4" fillId="0" borderId="0" xfId="3" applyNumberFormat="1" applyFont="1" applyBorder="1" applyAlignment="1">
      <alignment horizontal="center"/>
    </xf>
    <xf numFmtId="180" fontId="4" fillId="0" borderId="0" xfId="3" applyNumberFormat="1" applyFont="1" applyBorder="1" applyAlignment="1">
      <alignment horizontal="center" vertical="top"/>
    </xf>
    <xf numFmtId="182" fontId="4" fillId="0" borderId="0" xfId="3" applyNumberFormat="1" applyFont="1" applyFill="1" applyAlignment="1">
      <alignment horizontal="center"/>
    </xf>
    <xf numFmtId="182" fontId="4" fillId="0" borderId="0" xfId="3" applyNumberFormat="1" applyFont="1" applyFill="1" applyAlignment="1">
      <alignment horizontal="center" vertical="top"/>
    </xf>
    <xf numFmtId="182" fontId="5" fillId="0" borderId="0" xfId="3" applyNumberFormat="1" applyFont="1" applyFill="1" applyAlignment="1">
      <alignment horizontal="center" vertical="top"/>
    </xf>
    <xf numFmtId="182" fontId="4" fillId="0" borderId="0" xfId="3" applyNumberFormat="1" applyFont="1" applyBorder="1" applyAlignment="1">
      <alignment horizontal="center"/>
    </xf>
    <xf numFmtId="182" fontId="4" fillId="0" borderId="0" xfId="3" applyNumberFormat="1" applyFont="1" applyBorder="1" applyAlignment="1">
      <alignment horizontal="center" vertical="top"/>
    </xf>
    <xf numFmtId="182" fontId="5" fillId="0" borderId="0" xfId="3" applyNumberFormat="1" applyFont="1" applyBorder="1" applyAlignment="1">
      <alignment horizontal="center" vertical="top"/>
    </xf>
    <xf numFmtId="181" fontId="5" fillId="0" borderId="0" xfId="3" applyNumberFormat="1" applyFont="1" applyFill="1" applyAlignment="1">
      <alignment horizontal="center"/>
    </xf>
    <xf numFmtId="182" fontId="5" fillId="0" borderId="0" xfId="3" applyNumberFormat="1" applyFont="1" applyFill="1" applyAlignment="1">
      <alignment horizontal="center"/>
    </xf>
    <xf numFmtId="182" fontId="5" fillId="0" borderId="0" xfId="3" applyNumberFormat="1" applyFont="1" applyBorder="1" applyAlignment="1">
      <alignment horizontal="center"/>
    </xf>
    <xf numFmtId="179" fontId="0" fillId="0" borderId="0" xfId="0" applyNumberFormat="1" applyFont="1" applyAlignment="1">
      <alignment horizontal="center"/>
    </xf>
    <xf numFmtId="180" fontId="0" fillId="0" borderId="0" xfId="0" applyNumberFormat="1" applyFont="1" applyAlignment="1">
      <alignment horizontal="center"/>
    </xf>
    <xf numFmtId="178" fontId="0" fillId="0" borderId="0" xfId="0" applyNumberFormat="1"/>
    <xf numFmtId="0" fontId="4" fillId="0" borderId="0" xfId="0" applyFont="1"/>
    <xf numFmtId="184" fontId="4" fillId="0" borderId="0" xfId="0" quotePrefix="1" applyNumberFormat="1" applyFont="1" applyAlignment="1">
      <alignment horizontal="left" vertical="top"/>
    </xf>
    <xf numFmtId="0" fontId="4" fillId="0" borderId="0" xfId="0" applyFont="1" applyAlignment="1">
      <alignment vertical="top" wrapText="1"/>
    </xf>
    <xf numFmtId="0" fontId="4" fillId="0" borderId="0" xfId="0" applyFont="1" applyAlignment="1"/>
    <xf numFmtId="49" fontId="4" fillId="0" borderId="0" xfId="0" quotePrefix="1" applyNumberFormat="1" applyFont="1" applyAlignment="1">
      <alignment horizontal="left" vertical="top"/>
    </xf>
    <xf numFmtId="0" fontId="14" fillId="0" borderId="0" xfId="0" applyFont="1" applyAlignment="1"/>
    <xf numFmtId="0" fontId="5" fillId="0" borderId="0" xfId="0" applyFont="1" applyAlignment="1"/>
    <xf numFmtId="170" fontId="0" fillId="0" borderId="0" xfId="0" applyNumberFormat="1" applyAlignment="1">
      <alignment horizontal="center"/>
    </xf>
    <xf numFmtId="167" fontId="2" fillId="0" borderId="0" xfId="0" applyNumberFormat="1" applyFont="1" applyAlignment="1">
      <alignment horizontal="center"/>
    </xf>
    <xf numFmtId="0" fontId="2" fillId="0" borderId="0" xfId="0" applyFont="1" applyAlignment="1"/>
    <xf numFmtId="173" fontId="0" fillId="0" borderId="0" xfId="0" applyNumberFormat="1" applyFont="1" applyAlignment="1">
      <alignment horizontal="center"/>
    </xf>
    <xf numFmtId="0" fontId="0" fillId="0" borderId="0" xfId="0"/>
    <xf numFmtId="165" fontId="0" fillId="0" borderId="0" xfId="0" applyNumberFormat="1" applyAlignment="1">
      <alignment horizontal="center"/>
    </xf>
    <xf numFmtId="164" fontId="0" fillId="0" borderId="0" xfId="0" applyNumberFormat="1" applyAlignment="1">
      <alignment horizontal="center"/>
    </xf>
    <xf numFmtId="167" fontId="0" fillId="0" borderId="0" xfId="0" applyNumberFormat="1" applyAlignment="1">
      <alignment horizontal="center"/>
    </xf>
    <xf numFmtId="165" fontId="2" fillId="0" borderId="0" xfId="0" applyNumberFormat="1" applyFont="1" applyAlignment="1">
      <alignment horizontal="center"/>
    </xf>
    <xf numFmtId="164" fontId="2" fillId="0" borderId="0" xfId="0" applyNumberFormat="1" applyFont="1" applyAlignment="1">
      <alignment horizontal="center"/>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0" fillId="0" borderId="0" xfId="0" applyFont="1" applyAlignment="1">
      <alignment horizontal="center"/>
    </xf>
    <xf numFmtId="0" fontId="0" fillId="0" borderId="1" xfId="0" applyFont="1" applyBorder="1" applyAlignment="1"/>
    <xf numFmtId="0" fontId="0" fillId="0" borderId="0" xfId="0" applyFont="1" applyAlignment="1"/>
    <xf numFmtId="0" fontId="0" fillId="0" borderId="14" xfId="0" applyFont="1" applyBorder="1" applyAlignment="1">
      <alignment horizontal="center"/>
    </xf>
    <xf numFmtId="0" fontId="0" fillId="0" borderId="22" xfId="0" applyFont="1" applyBorder="1" applyAlignment="1">
      <alignment horizontal="center"/>
    </xf>
    <xf numFmtId="165" fontId="4" fillId="0" borderId="0" xfId="13" applyNumberFormat="1" applyFont="1" applyAlignment="1">
      <alignment horizontal="center"/>
    </xf>
    <xf numFmtId="166" fontId="4" fillId="0" borderId="0" xfId="13" applyNumberFormat="1" applyFont="1" applyAlignment="1">
      <alignment horizontal="center"/>
    </xf>
    <xf numFmtId="164" fontId="4" fillId="0" borderId="0" xfId="13" applyNumberFormat="1" applyFont="1" applyAlignment="1">
      <alignment horizontal="center"/>
    </xf>
    <xf numFmtId="166" fontId="0" fillId="0" borderId="0" xfId="0" applyNumberFormat="1" applyFont="1" applyFill="1" applyBorder="1" applyAlignment="1">
      <alignment horizontal="center"/>
    </xf>
    <xf numFmtId="167" fontId="4" fillId="0" borderId="0" xfId="13" applyNumberFormat="1" applyFont="1" applyAlignment="1">
      <alignment horizontal="center"/>
    </xf>
    <xf numFmtId="0" fontId="0" fillId="0" borderId="1" xfId="0" applyBorder="1" applyAlignment="1"/>
    <xf numFmtId="166" fontId="0" fillId="0" borderId="24" xfId="0" applyNumberFormat="1" applyFont="1" applyBorder="1" applyAlignment="1">
      <alignment horizontal="center"/>
    </xf>
    <xf numFmtId="0" fontId="0" fillId="0" borderId="0" xfId="0" applyBorder="1"/>
    <xf numFmtId="0" fontId="2" fillId="0" borderId="0" xfId="0" applyFont="1" applyBorder="1"/>
    <xf numFmtId="0" fontId="0" fillId="0" borderId="0" xfId="0" applyBorder="1" applyAlignment="1">
      <alignment wrapText="1"/>
    </xf>
    <xf numFmtId="0" fontId="2" fillId="0" borderId="0" xfId="0" applyFont="1" applyBorder="1" applyAlignment="1">
      <alignment wrapText="1"/>
    </xf>
    <xf numFmtId="179" fontId="0" fillId="0" borderId="0" xfId="0" applyNumberFormat="1" applyAlignment="1">
      <alignment horizontal="center"/>
    </xf>
    <xf numFmtId="182" fontId="2" fillId="0" borderId="0" xfId="0" applyNumberFormat="1" applyFont="1" applyAlignment="1">
      <alignment horizontal="center"/>
    </xf>
    <xf numFmtId="178" fontId="5" fillId="0" borderId="0" xfId="3" applyNumberFormat="1" applyFont="1" applyFill="1" applyBorder="1" applyAlignment="1">
      <alignment horizontal="center"/>
    </xf>
    <xf numFmtId="178" fontId="4" fillId="0" borderId="0" xfId="3" applyNumberFormat="1" applyFont="1" applyFill="1" applyBorder="1" applyAlignment="1">
      <alignment horizontal="center"/>
    </xf>
    <xf numFmtId="178" fontId="5" fillId="0" borderId="24" xfId="3" applyNumberFormat="1" applyFont="1" applyBorder="1" applyAlignment="1">
      <alignment horizontal="center"/>
    </xf>
    <xf numFmtId="178" fontId="5" fillId="0" borderId="24" xfId="3" applyNumberFormat="1" applyFont="1" applyBorder="1" applyAlignment="1">
      <alignment horizontal="center" vertical="top"/>
    </xf>
    <xf numFmtId="182" fontId="5" fillId="0" borderId="0" xfId="3" applyNumberFormat="1" applyFont="1" applyAlignment="1">
      <alignment horizontal="center"/>
    </xf>
    <xf numFmtId="182" fontId="5" fillId="0" borderId="0" xfId="3" applyNumberFormat="1" applyFont="1" applyAlignment="1">
      <alignment horizontal="center" vertical="top"/>
    </xf>
    <xf numFmtId="179" fontId="4" fillId="0" borderId="0" xfId="3" applyNumberFormat="1" applyAlignment="1">
      <alignment horizontal="center"/>
    </xf>
    <xf numFmtId="0" fontId="4" fillId="0" borderId="0" xfId="2" applyNumberFormat="1" applyFill="1" applyBorder="1"/>
    <xf numFmtId="0" fontId="4" fillId="0" borderId="0" xfId="2" applyNumberFormat="1" applyBorder="1" applyAlignment="1">
      <alignment horizontal="center"/>
    </xf>
    <xf numFmtId="0" fontId="4" fillId="0" borderId="0" xfId="2" applyNumberFormat="1" applyAlignment="1">
      <alignment horizontal="center"/>
    </xf>
    <xf numFmtId="0" fontId="4" fillId="0" borderId="0" xfId="2" applyNumberFormat="1" applyFont="1" applyBorder="1" applyAlignment="1">
      <alignment horizontal="center"/>
    </xf>
    <xf numFmtId="0" fontId="4" fillId="0" borderId="0" xfId="2" applyNumberFormat="1" applyFont="1" applyAlignment="1">
      <alignment horizontal="center"/>
    </xf>
    <xf numFmtId="0" fontId="7" fillId="0" borderId="0" xfId="0" applyFont="1" applyAlignment="1">
      <alignment horizontal="left"/>
    </xf>
    <xf numFmtId="181" fontId="2" fillId="0" borderId="0" xfId="0" applyNumberFormat="1" applyFont="1" applyAlignment="1">
      <alignment horizontal="center"/>
    </xf>
    <xf numFmtId="183" fontId="2" fillId="0" borderId="0" xfId="0" applyNumberFormat="1" applyFont="1" applyAlignment="1">
      <alignment horizontal="center"/>
    </xf>
    <xf numFmtId="183" fontId="0" fillId="0" borderId="0" xfId="0" applyNumberFormat="1" applyAlignment="1">
      <alignment horizontal="center"/>
    </xf>
    <xf numFmtId="183" fontId="0" fillId="0" borderId="0" xfId="0" applyNumberFormat="1" applyFont="1" applyAlignment="1">
      <alignment horizontal="center"/>
    </xf>
    <xf numFmtId="178" fontId="0" fillId="0" borderId="0" xfId="0" applyNumberFormat="1" applyFont="1" applyAlignment="1">
      <alignment horizontal="center"/>
    </xf>
    <xf numFmtId="0" fontId="4" fillId="0" borderId="0" xfId="3" applyFont="1" applyBorder="1"/>
    <xf numFmtId="0" fontId="2" fillId="0" borderId="0" xfId="0" applyFont="1" applyBorder="1" applyAlignment="1">
      <alignment horizontal="left"/>
    </xf>
    <xf numFmtId="0" fontId="7" fillId="0" borderId="0" xfId="0" applyFont="1" applyBorder="1" applyAlignment="1">
      <alignment horizontal="left"/>
    </xf>
    <xf numFmtId="183" fontId="7" fillId="0" borderId="0" xfId="0" applyNumberFormat="1" applyFont="1" applyAlignment="1">
      <alignment horizontal="center"/>
    </xf>
    <xf numFmtId="178" fontId="7" fillId="0" borderId="0" xfId="0" applyNumberFormat="1" applyFont="1" applyAlignment="1">
      <alignment horizontal="center"/>
    </xf>
    <xf numFmtId="179" fontId="7" fillId="0" borderId="0" xfId="0" applyNumberFormat="1" applyFont="1" applyAlignment="1">
      <alignment horizontal="center"/>
    </xf>
    <xf numFmtId="180" fontId="7" fillId="0" borderId="0" xfId="0" applyNumberFormat="1" applyFont="1" applyAlignment="1">
      <alignment horizontal="center"/>
    </xf>
    <xf numFmtId="178" fontId="4" fillId="0" borderId="0" xfId="3" applyNumberFormat="1" applyAlignment="1">
      <alignment horizontal="center"/>
    </xf>
    <xf numFmtId="178" fontId="5" fillId="0" borderId="0" xfId="3" applyNumberFormat="1" applyFont="1" applyAlignment="1">
      <alignment horizontal="center" vertical="top"/>
    </xf>
    <xf numFmtId="178" fontId="4" fillId="0" borderId="23" xfId="3" applyNumberFormat="1" applyFont="1" applyBorder="1" applyAlignment="1">
      <alignment horizontal="center"/>
    </xf>
    <xf numFmtId="178" fontId="5" fillId="0" borderId="0" xfId="3" applyNumberFormat="1" applyFont="1" applyAlignment="1">
      <alignment horizontal="center"/>
    </xf>
    <xf numFmtId="179" fontId="4" fillId="0" borderId="23" xfId="3" applyNumberFormat="1" applyFont="1" applyBorder="1" applyAlignment="1">
      <alignment horizontal="center"/>
    </xf>
    <xf numFmtId="179" fontId="5" fillId="0" borderId="23" xfId="3" applyNumberFormat="1" applyFont="1" applyBorder="1" applyAlignment="1">
      <alignment horizontal="center"/>
    </xf>
    <xf numFmtId="180" fontId="4" fillId="0" borderId="0" xfId="3" applyNumberFormat="1" applyFont="1" applyFill="1" applyBorder="1" applyAlignment="1">
      <alignment horizontal="center"/>
    </xf>
    <xf numFmtId="181" fontId="5" fillId="0" borderId="0" xfId="3" applyNumberFormat="1" applyFont="1" applyFill="1" applyBorder="1" applyAlignment="1">
      <alignment horizontal="center"/>
    </xf>
    <xf numFmtId="164" fontId="2" fillId="0" borderId="0" xfId="0" applyNumberFormat="1" applyFont="1" applyFill="1" applyBorder="1" applyAlignment="1">
      <alignment horizontal="center"/>
    </xf>
    <xf numFmtId="167" fontId="0" fillId="0" borderId="0" xfId="0" applyNumberFormat="1" applyFont="1" applyFill="1" applyBorder="1" applyAlignment="1">
      <alignment horizontal="center"/>
    </xf>
    <xf numFmtId="167" fontId="2" fillId="0" borderId="0" xfId="0" applyNumberFormat="1" applyFont="1" applyFill="1" applyBorder="1" applyAlignment="1">
      <alignment horizontal="center"/>
    </xf>
    <xf numFmtId="185" fontId="4" fillId="0" borderId="0" xfId="3" applyNumberFormat="1" applyBorder="1" applyAlignment="1">
      <alignment horizontal="right"/>
    </xf>
    <xf numFmtId="185" fontId="5" fillId="0" borderId="0" xfId="3" applyNumberFormat="1" applyFont="1" applyBorder="1" applyAlignment="1">
      <alignment horizontal="right"/>
    </xf>
    <xf numFmtId="185" fontId="4" fillId="0" borderId="0" xfId="3" applyNumberFormat="1" applyFont="1" applyBorder="1" applyAlignment="1">
      <alignment horizontal="right"/>
    </xf>
    <xf numFmtId="186" fontId="4" fillId="0" borderId="0" xfId="3" applyNumberFormat="1" applyFont="1" applyAlignment="1">
      <alignment horizontal="right"/>
    </xf>
    <xf numFmtId="186" fontId="4" fillId="0" borderId="0" xfId="3" applyNumberFormat="1" applyFont="1" applyBorder="1" applyAlignment="1">
      <alignment horizontal="right"/>
    </xf>
    <xf numFmtId="186" fontId="4" fillId="0" borderId="0" xfId="3" applyNumberFormat="1" applyBorder="1" applyAlignment="1">
      <alignment horizontal="right"/>
    </xf>
    <xf numFmtId="186" fontId="5" fillId="0" borderId="0" xfId="3" applyNumberFormat="1" applyFont="1" applyBorder="1" applyAlignment="1">
      <alignment horizontal="right"/>
    </xf>
    <xf numFmtId="187" fontId="4" fillId="0" borderId="0" xfId="3" applyNumberFormat="1" applyFont="1" applyAlignment="1">
      <alignment horizontal="right"/>
    </xf>
    <xf numFmtId="187" fontId="4" fillId="0" borderId="0" xfId="3" applyNumberFormat="1" applyBorder="1" applyAlignment="1">
      <alignment horizontal="right"/>
    </xf>
    <xf numFmtId="187" fontId="4" fillId="0" borderId="0" xfId="3" applyNumberFormat="1" applyFont="1" applyBorder="1" applyAlignment="1">
      <alignment horizontal="right"/>
    </xf>
    <xf numFmtId="187" fontId="5" fillId="0" borderId="0" xfId="3" applyNumberFormat="1" applyFont="1" applyBorder="1" applyAlignment="1">
      <alignment horizontal="right"/>
    </xf>
    <xf numFmtId="187" fontId="0" fillId="0" borderId="0" xfId="0" applyNumberFormat="1" applyAlignment="1">
      <alignment horizontal="right"/>
    </xf>
    <xf numFmtId="188" fontId="4" fillId="0" borderId="0" xfId="3" applyNumberFormat="1" applyFont="1" applyAlignment="1">
      <alignment horizontal="right"/>
    </xf>
    <xf numFmtId="188" fontId="4" fillId="0" borderId="0" xfId="3" applyNumberFormat="1" applyFont="1" applyBorder="1" applyAlignment="1">
      <alignment horizontal="right"/>
    </xf>
    <xf numFmtId="188" fontId="4" fillId="0" borderId="0" xfId="3" applyNumberFormat="1" applyBorder="1" applyAlignment="1">
      <alignment horizontal="right"/>
    </xf>
    <xf numFmtId="189" fontId="4" fillId="0" borderId="0" xfId="3" applyNumberFormat="1" applyFont="1" applyAlignment="1">
      <alignment horizontal="right"/>
    </xf>
    <xf numFmtId="190" fontId="0" fillId="0" borderId="0" xfId="0" applyNumberFormat="1" applyAlignment="1">
      <alignment horizontal="right"/>
    </xf>
    <xf numFmtId="190" fontId="5" fillId="0" borderId="0" xfId="3" applyNumberFormat="1" applyFont="1" applyBorder="1" applyAlignment="1">
      <alignment horizontal="right"/>
    </xf>
    <xf numFmtId="191" fontId="4" fillId="0" borderId="0" xfId="3" applyNumberFormat="1" applyBorder="1" applyAlignment="1">
      <alignment horizontal="right"/>
    </xf>
    <xf numFmtId="191" fontId="5" fillId="0" borderId="0" xfId="3" applyNumberFormat="1" applyFont="1" applyBorder="1" applyAlignment="1">
      <alignment horizontal="right"/>
    </xf>
    <xf numFmtId="191" fontId="4" fillId="0" borderId="0" xfId="3" applyNumberFormat="1" applyFill="1" applyBorder="1" applyAlignment="1">
      <alignment horizontal="right"/>
    </xf>
    <xf numFmtId="169" fontId="0" fillId="0" borderId="0" xfId="0" applyNumberFormat="1" applyFont="1" applyAlignment="1">
      <alignment horizontal="center"/>
    </xf>
    <xf numFmtId="181" fontId="0" fillId="0" borderId="0" xfId="0" applyNumberFormat="1" applyFont="1" applyAlignment="1">
      <alignment horizontal="center"/>
    </xf>
    <xf numFmtId="192" fontId="5" fillId="0" borderId="0" xfId="3" applyNumberFormat="1" applyFont="1" applyBorder="1" applyAlignment="1">
      <alignment horizontal="right"/>
    </xf>
    <xf numFmtId="192" fontId="5" fillId="0" borderId="0" xfId="3" applyNumberFormat="1" applyFont="1" applyBorder="1" applyAlignment="1">
      <alignment horizontal="right" vertical="top"/>
    </xf>
    <xf numFmtId="192" fontId="4" fillId="0" borderId="0" xfId="3" applyNumberFormat="1" applyBorder="1" applyAlignment="1">
      <alignment horizontal="right"/>
    </xf>
    <xf numFmtId="192" fontId="2" fillId="0" borderId="0" xfId="0" applyNumberFormat="1" applyFont="1" applyAlignment="1">
      <alignment horizontal="right"/>
    </xf>
    <xf numFmtId="190" fontId="4" fillId="0" borderId="0" xfId="3" applyNumberFormat="1" applyBorder="1" applyAlignment="1">
      <alignment horizontal="right"/>
    </xf>
    <xf numFmtId="190" fontId="5" fillId="0" borderId="0" xfId="3" applyNumberFormat="1" applyFont="1" applyBorder="1" applyAlignment="1">
      <alignment horizontal="right" vertical="top"/>
    </xf>
    <xf numFmtId="190" fontId="2" fillId="0" borderId="0" xfId="0" applyNumberFormat="1" applyFont="1" applyAlignment="1">
      <alignment horizontal="right"/>
    </xf>
    <xf numFmtId="189" fontId="4" fillId="0" borderId="0" xfId="3" applyNumberFormat="1" applyBorder="1" applyAlignment="1">
      <alignment horizontal="right"/>
    </xf>
    <xf numFmtId="189" fontId="5" fillId="0" borderId="0" xfId="3" applyNumberFormat="1" applyFont="1" applyBorder="1" applyAlignment="1">
      <alignment horizontal="right" vertical="top"/>
    </xf>
    <xf numFmtId="193" fontId="4" fillId="0" borderId="0" xfId="3" applyNumberFormat="1" applyBorder="1" applyAlignment="1">
      <alignment horizontal="right"/>
    </xf>
    <xf numFmtId="193" fontId="5" fillId="0" borderId="0" xfId="3" applyNumberFormat="1" applyFont="1" applyBorder="1" applyAlignment="1">
      <alignment horizontal="right" vertical="top"/>
    </xf>
    <xf numFmtId="193" fontId="5" fillId="0" borderId="0" xfId="3" applyNumberFormat="1" applyFont="1" applyBorder="1" applyAlignment="1">
      <alignment horizontal="right"/>
    </xf>
    <xf numFmtId="194" fontId="4" fillId="0" borderId="0" xfId="3" applyNumberFormat="1" applyFont="1" applyFill="1" applyAlignment="1">
      <alignment horizontal="right"/>
    </xf>
    <xf numFmtId="194" fontId="4" fillId="0" borderId="0" xfId="3" applyNumberFormat="1" applyFont="1" applyFill="1" applyAlignment="1">
      <alignment horizontal="right" vertical="top"/>
    </xf>
    <xf numFmtId="194" fontId="5" fillId="0" borderId="0" xfId="3" applyNumberFormat="1" applyFont="1" applyFill="1" applyAlignment="1">
      <alignment horizontal="right" vertical="top"/>
    </xf>
    <xf numFmtId="191" fontId="4" fillId="0" borderId="0" xfId="3" applyNumberFormat="1" applyFont="1" applyBorder="1" applyAlignment="1">
      <alignment horizontal="right"/>
    </xf>
    <xf numFmtId="0" fontId="20" fillId="0" borderId="0" xfId="23" applyAlignment="1">
      <alignment vertical="top" wrapText="1"/>
    </xf>
    <xf numFmtId="0" fontId="20" fillId="0" borderId="0" xfId="23"/>
    <xf numFmtId="0" fontId="16" fillId="0" borderId="0" xfId="8" applyFont="1" applyAlignment="1"/>
    <xf numFmtId="0" fontId="21" fillId="0" borderId="0" xfId="0" applyFont="1" applyAlignment="1"/>
    <xf numFmtId="0" fontId="5" fillId="0" borderId="0" xfId="0" applyFont="1" applyAlignment="1">
      <alignment vertical="top" wrapText="1"/>
    </xf>
    <xf numFmtId="0" fontId="16" fillId="0" borderId="0" xfId="8" applyFont="1" applyAlignment="1">
      <alignment horizontal="center"/>
    </xf>
    <xf numFmtId="0" fontId="3" fillId="0" borderId="0" xfId="0" applyFont="1" applyAlignment="1">
      <alignment horizontal="left" vertical="top" wrapText="1"/>
    </xf>
    <xf numFmtId="0" fontId="2" fillId="0" borderId="0" xfId="0" applyFont="1" applyAlignment="1">
      <alignment horizontal="center" vertical="center"/>
    </xf>
    <xf numFmtId="0" fontId="0" fillId="0" borderId="1" xfId="0" applyBorder="1" applyAlignment="1">
      <alignment horizontal="left" vertical="top" wrapText="1"/>
    </xf>
    <xf numFmtId="0" fontId="0" fillId="0" borderId="1" xfId="0" applyBorder="1" applyAlignment="1">
      <alignment horizontal="left" vertical="top"/>
    </xf>
    <xf numFmtId="0" fontId="0" fillId="0" borderId="1" xfId="0" applyBorder="1" applyAlignment="1">
      <alignment vertical="top"/>
    </xf>
    <xf numFmtId="166" fontId="2" fillId="0" borderId="0" xfId="0" applyNumberFormat="1" applyFont="1" applyAlignment="1">
      <alignment horizontal="center" vertical="center"/>
    </xf>
    <xf numFmtId="0" fontId="2" fillId="0" borderId="0" xfId="0" applyFont="1" applyBorder="1" applyAlignment="1">
      <alignment horizontal="center" vertical="center"/>
    </xf>
    <xf numFmtId="0" fontId="3" fillId="0" borderId="10" xfId="0" applyFont="1" applyBorder="1" applyAlignment="1">
      <alignment horizontal="left" vertical="top"/>
    </xf>
    <xf numFmtId="0" fontId="0" fillId="0" borderId="0" xfId="0" applyFont="1" applyAlignment="1">
      <alignment horizontal="left" vertical="top" wrapText="1"/>
    </xf>
    <xf numFmtId="0" fontId="0" fillId="0" borderId="0" xfId="0" applyFont="1" applyAlignment="1">
      <alignment horizontal="left" vertical="top"/>
    </xf>
    <xf numFmtId="0" fontId="2" fillId="0" borderId="0" xfId="0" applyFont="1" applyAlignment="1">
      <alignment horizontal="left" vertical="top"/>
    </xf>
    <xf numFmtId="0" fontId="0" fillId="0" borderId="0" xfId="0" applyAlignment="1">
      <alignment horizontal="left" vertical="top"/>
    </xf>
    <xf numFmtId="0" fontId="0" fillId="0" borderId="13" xfId="0" applyBorder="1" applyAlignment="1">
      <alignment horizontal="left" vertical="top" wrapText="1"/>
    </xf>
    <xf numFmtId="0" fontId="6" fillId="0" borderId="0" xfId="3" applyFont="1" applyAlignment="1">
      <alignment horizontal="left" vertical="top" wrapText="1"/>
    </xf>
    <xf numFmtId="0" fontId="0" fillId="0" borderId="3" xfId="0"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top" wrapText="1"/>
    </xf>
    <xf numFmtId="0" fontId="6" fillId="0" borderId="0" xfId="3" applyFont="1" applyFill="1" applyAlignment="1">
      <alignment vertical="center"/>
    </xf>
    <xf numFmtId="0" fontId="7" fillId="0" borderId="17"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7"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9" xfId="0" applyFont="1" applyBorder="1" applyAlignment="1">
      <alignment horizontal="center" vertical="center" wrapText="1"/>
    </xf>
    <xf numFmtId="0" fontId="2" fillId="0" borderId="3" xfId="0" applyFont="1" applyBorder="1" applyAlignment="1">
      <alignment horizontal="center" vertical="center"/>
    </xf>
    <xf numFmtId="0" fontId="7" fillId="0" borderId="8" xfId="0" applyFont="1" applyBorder="1" applyAlignment="1">
      <alignment horizontal="center" vertical="center" wrapText="1"/>
    </xf>
    <xf numFmtId="0" fontId="2" fillId="0" borderId="13" xfId="0" applyFont="1" applyBorder="1" applyAlignment="1">
      <alignment horizontal="left" vertical="center" wrapText="1"/>
    </xf>
    <xf numFmtId="0" fontId="2" fillId="0" borderId="1" xfId="0" applyFont="1" applyBorder="1" applyAlignment="1">
      <alignment horizontal="left" vertical="center" wrapText="1"/>
    </xf>
    <xf numFmtId="0" fontId="2" fillId="0" borderId="0" xfId="0" applyFont="1" applyAlignment="1">
      <alignment horizontal="left" vertical="top" wrapText="1"/>
    </xf>
    <xf numFmtId="0" fontId="16" fillId="0" borderId="0" xfId="9" applyFont="1" applyAlignment="1">
      <alignment horizontal="center"/>
    </xf>
    <xf numFmtId="0" fontId="6" fillId="0" borderId="0" xfId="3" applyFont="1" applyAlignment="1">
      <alignment horizontal="left"/>
    </xf>
    <xf numFmtId="0" fontId="6" fillId="0" borderId="0" xfId="3" applyFont="1" applyAlignment="1">
      <alignment horizontal="left" wrapText="1"/>
    </xf>
    <xf numFmtId="0" fontId="0" fillId="0" borderId="3" xfId="0" applyBorder="1" applyAlignment="1">
      <alignment horizontal="left" wrapText="1"/>
    </xf>
    <xf numFmtId="0" fontId="0" fillId="0" borderId="0" xfId="0" applyAlignment="1">
      <alignment horizontal="left"/>
    </xf>
    <xf numFmtId="0" fontId="0" fillId="0" borderId="0" xfId="0" applyAlignment="1">
      <alignment horizontal="left" wrapText="1"/>
    </xf>
    <xf numFmtId="0" fontId="2" fillId="0" borderId="0" xfId="0" applyFont="1" applyAlignment="1">
      <alignment horizontal="left" vertical="center" wrapText="1"/>
    </xf>
    <xf numFmtId="0" fontId="2" fillId="0" borderId="0" xfId="0" applyFont="1" applyAlignment="1">
      <alignment horizontal="left" vertical="center"/>
    </xf>
    <xf numFmtId="0" fontId="3" fillId="0" borderId="10" xfId="0" applyFont="1" applyBorder="1" applyAlignment="1">
      <alignment horizontal="left" vertical="top" wrapText="1"/>
    </xf>
    <xf numFmtId="0" fontId="9" fillId="0" borderId="0" xfId="3" applyNumberFormat="1" applyFont="1" applyBorder="1" applyAlignment="1">
      <alignment wrapText="1"/>
    </xf>
    <xf numFmtId="0" fontId="7" fillId="0" borderId="20"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1" xfId="0" applyFont="1" applyBorder="1" applyAlignment="1">
      <alignment horizontal="center" vertical="center" wrapText="1"/>
    </xf>
    <xf numFmtId="165" fontId="2" fillId="0" borderId="0" xfId="0" applyNumberFormat="1" applyFont="1" applyBorder="1" applyAlignment="1">
      <alignment horizontal="center" vertical="center"/>
    </xf>
    <xf numFmtId="170" fontId="2" fillId="0" borderId="0" xfId="0" applyNumberFormat="1" applyFont="1" applyBorder="1" applyAlignment="1">
      <alignment horizontal="center" vertical="center"/>
    </xf>
    <xf numFmtId="164" fontId="2" fillId="0" borderId="0" xfId="0" applyNumberFormat="1" applyFont="1" applyBorder="1" applyAlignment="1">
      <alignment horizontal="center" vertical="center"/>
    </xf>
    <xf numFmtId="166" fontId="2" fillId="0" borderId="0" xfId="0" applyNumberFormat="1" applyFont="1" applyBorder="1" applyAlignment="1">
      <alignment horizontal="center" vertical="center"/>
    </xf>
    <xf numFmtId="167" fontId="2" fillId="0" borderId="0" xfId="0" applyNumberFormat="1" applyFont="1" applyBorder="1" applyAlignment="1">
      <alignment horizontal="center" vertical="center"/>
    </xf>
    <xf numFmtId="0" fontId="7" fillId="0" borderId="0" xfId="0" applyFont="1" applyAlignment="1">
      <alignment horizontal="left" vertical="top" wrapText="1"/>
    </xf>
    <xf numFmtId="180" fontId="2" fillId="0" borderId="0" xfId="0" applyNumberFormat="1" applyFont="1" applyAlignment="1">
      <alignment horizontal="center" vertical="center"/>
    </xf>
    <xf numFmtId="178" fontId="2" fillId="0" borderId="0" xfId="0" applyNumberFormat="1" applyFont="1" applyAlignment="1">
      <alignment horizontal="center" vertical="center"/>
    </xf>
    <xf numFmtId="0" fontId="3" fillId="0" borderId="0" xfId="0" applyFont="1" applyAlignment="1">
      <alignment horizontal="left" vertical="top"/>
    </xf>
    <xf numFmtId="169" fontId="2" fillId="0" borderId="0" xfId="0" applyNumberFormat="1" applyFont="1" applyBorder="1" applyAlignment="1">
      <alignment horizontal="center" vertical="center"/>
    </xf>
  </cellXfs>
  <cellStyles count="24">
    <cellStyle name="Hyperlink" xfId="23" builtinId="8"/>
    <cellStyle name="Komma 2" xfId="2"/>
    <cellStyle name="Standard" xfId="0" builtinId="0"/>
    <cellStyle name="Standard 2" xfId="3"/>
    <cellStyle name="Standard 2 2" xfId="6"/>
    <cellStyle name="Standard 2 3" xfId="15"/>
    <cellStyle name="Standard 2 4" xfId="18"/>
    <cellStyle name="Standard 2 4 2" xfId="20"/>
    <cellStyle name="Standard 2 5" xfId="19"/>
    <cellStyle name="Standard 2 6" xfId="21"/>
    <cellStyle name="Standard 2 7" xfId="22"/>
    <cellStyle name="Standard 3" xfId="4"/>
    <cellStyle name="Standard 3 2" xfId="14"/>
    <cellStyle name="Standard 3 3" xfId="16"/>
    <cellStyle name="Standard 4" xfId="5"/>
    <cellStyle name="Standard 5" xfId="1"/>
    <cellStyle name="Standard 6" xfId="7"/>
    <cellStyle name="Standard 6 2" xfId="10"/>
    <cellStyle name="Standard 7" xfId="11"/>
    <cellStyle name="Standard 8" xfId="12"/>
    <cellStyle name="Standard 8 2" xfId="17"/>
    <cellStyle name="Standard 9" xfId="13"/>
    <cellStyle name="Standard_Mappe1" xfId="8"/>
    <cellStyle name="Standard_Mappe2"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6236605</xdr:colOff>
      <xdr:row>59</xdr:row>
      <xdr:rowOff>133200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0"/>
          <a:ext cx="6236605" cy="88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xdr:row>
      <xdr:rowOff>0</xdr:rowOff>
    </xdr:from>
    <xdr:to>
      <xdr:col>0</xdr:col>
      <xdr:colOff>6236605</xdr:colOff>
      <xdr:row>59</xdr:row>
      <xdr:rowOff>133200</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304800"/>
          <a:ext cx="6236605" cy="88200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showGridLines="0" tabSelected="1" workbookViewId="0"/>
  </sheetViews>
  <sheetFormatPr baseColWidth="10" defaultRowHeight="12" x14ac:dyDescent="0.2"/>
  <cols>
    <col min="1" max="1" width="93.7109375" customWidth="1"/>
  </cols>
  <sheetData>
    <row r="1" spans="1:1" x14ac:dyDescent="0.2">
      <c r="A1" s="337" t="s">
        <v>235</v>
      </c>
    </row>
    <row r="2" spans="1:1" x14ac:dyDescent="0.2">
      <c r="A2" s="337" t="s">
        <v>387</v>
      </c>
    </row>
  </sheetData>
  <hyperlinks>
    <hyperlink ref="A1" location="Inhalt!A1" display="Inhalt"/>
    <hyperlink ref="A2" location="Impressum!A1" display="Impressum"/>
  </hyperlinks>
  <pageMargins left="0.7" right="0.7" top="0.78740157499999996" bottom="0.78740157499999996" header="0.3" footer="0.3"/>
  <pageSetup paperSize="9" orientation="portrait" verticalDpi="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zoomScaleNormal="100" workbookViewId="0">
      <selection sqref="A1:L1"/>
    </sheetView>
  </sheetViews>
  <sheetFormatPr baseColWidth="10" defaultRowHeight="12" x14ac:dyDescent="0.2"/>
  <cols>
    <col min="1" max="1" width="18.5703125" customWidth="1"/>
    <col min="2" max="2" width="7.85546875" customWidth="1"/>
    <col min="3" max="3" width="7.140625" customWidth="1"/>
    <col min="4" max="5" width="6.85546875" customWidth="1"/>
    <col min="6" max="6" width="6.7109375" customWidth="1"/>
    <col min="7" max="12" width="6.85546875" customWidth="1"/>
  </cols>
  <sheetData>
    <row r="1" spans="1:12" ht="38.25" customHeight="1" x14ac:dyDescent="0.2">
      <c r="A1" s="342" t="s">
        <v>320</v>
      </c>
      <c r="B1" s="342"/>
      <c r="C1" s="342"/>
      <c r="D1" s="342"/>
      <c r="E1" s="342"/>
      <c r="F1" s="342"/>
      <c r="G1" s="342"/>
      <c r="H1" s="342"/>
      <c r="I1" s="342"/>
      <c r="J1" s="342"/>
      <c r="K1" s="342"/>
      <c r="L1" s="342"/>
    </row>
    <row r="2" spans="1:12" ht="15" customHeight="1" x14ac:dyDescent="0.2">
      <c r="A2" s="360" t="s">
        <v>26</v>
      </c>
      <c r="B2" s="362" t="s">
        <v>68</v>
      </c>
      <c r="C2" s="362" t="s">
        <v>37</v>
      </c>
      <c r="D2" s="362" t="s">
        <v>69</v>
      </c>
      <c r="E2" s="362"/>
      <c r="F2" s="362"/>
      <c r="G2" s="362"/>
      <c r="H2" s="362"/>
      <c r="I2" s="362"/>
      <c r="J2" s="362"/>
      <c r="K2" s="362"/>
      <c r="L2" s="364"/>
    </row>
    <row r="3" spans="1:12" ht="49.5" customHeight="1" x14ac:dyDescent="0.2">
      <c r="A3" s="361"/>
      <c r="B3" s="363"/>
      <c r="C3" s="363"/>
      <c r="D3" s="46" t="s">
        <v>70</v>
      </c>
      <c r="E3" s="46" t="s">
        <v>71</v>
      </c>
      <c r="F3" s="46" t="s">
        <v>72</v>
      </c>
      <c r="G3" s="46" t="s">
        <v>73</v>
      </c>
      <c r="H3" s="46" t="s">
        <v>74</v>
      </c>
      <c r="I3" s="46" t="s">
        <v>75</v>
      </c>
      <c r="J3" s="46" t="s">
        <v>76</v>
      </c>
      <c r="K3" s="46" t="s">
        <v>77</v>
      </c>
      <c r="L3" s="47" t="s">
        <v>78</v>
      </c>
    </row>
    <row r="4" spans="1:12" ht="24" customHeight="1" x14ac:dyDescent="0.2">
      <c r="A4" s="370" t="s">
        <v>227</v>
      </c>
      <c r="B4" s="59" t="s">
        <v>79</v>
      </c>
      <c r="C4" s="237">
        <v>6513</v>
      </c>
      <c r="D4" s="235">
        <v>407</v>
      </c>
      <c r="E4" s="235">
        <v>843</v>
      </c>
      <c r="F4" s="235">
        <v>713</v>
      </c>
      <c r="G4" s="235">
        <v>454</v>
      </c>
      <c r="H4" s="235">
        <v>571</v>
      </c>
      <c r="I4" s="235">
        <v>1246</v>
      </c>
      <c r="J4" s="235">
        <v>1307</v>
      </c>
      <c r="K4" s="235">
        <v>887</v>
      </c>
      <c r="L4" s="236">
        <v>85</v>
      </c>
    </row>
    <row r="5" spans="1:12" x14ac:dyDescent="0.2">
      <c r="A5" s="371"/>
      <c r="B5" s="29" t="s">
        <v>80</v>
      </c>
      <c r="C5" s="237">
        <v>23589</v>
      </c>
      <c r="D5" s="235">
        <v>1290</v>
      </c>
      <c r="E5" s="235">
        <v>2056</v>
      </c>
      <c r="F5" s="235">
        <v>1938</v>
      </c>
      <c r="G5" s="235">
        <v>1390</v>
      </c>
      <c r="H5" s="235">
        <v>2924</v>
      </c>
      <c r="I5" s="235">
        <v>5211</v>
      </c>
      <c r="J5" s="235">
        <v>5011</v>
      </c>
      <c r="K5" s="235">
        <v>3593</v>
      </c>
      <c r="L5" s="236">
        <v>176</v>
      </c>
    </row>
    <row r="6" spans="1:12" s="32" customFormat="1" ht="24" customHeight="1" x14ac:dyDescent="0.2">
      <c r="A6" s="371"/>
      <c r="B6" s="28" t="s">
        <v>81</v>
      </c>
      <c r="C6" s="125">
        <v>30102</v>
      </c>
      <c r="D6" s="134">
        <v>1697</v>
      </c>
      <c r="E6" s="134">
        <v>2899</v>
      </c>
      <c r="F6" s="134">
        <v>2651</v>
      </c>
      <c r="G6" s="134">
        <v>1844</v>
      </c>
      <c r="H6" s="134">
        <v>3495</v>
      </c>
      <c r="I6" s="134">
        <v>6457</v>
      </c>
      <c r="J6" s="134">
        <v>6318</v>
      </c>
      <c r="K6" s="134">
        <v>4480</v>
      </c>
      <c r="L6" s="135">
        <v>261</v>
      </c>
    </row>
    <row r="7" spans="1:12" x14ac:dyDescent="0.2">
      <c r="A7" s="353" t="s">
        <v>83</v>
      </c>
      <c r="B7" s="26" t="s">
        <v>79</v>
      </c>
      <c r="C7" s="136">
        <v>775</v>
      </c>
      <c r="D7" s="130">
        <v>72</v>
      </c>
      <c r="E7" s="130">
        <v>121</v>
      </c>
      <c r="F7" s="130">
        <v>141</v>
      </c>
      <c r="G7" s="130">
        <v>66</v>
      </c>
      <c r="H7" s="130">
        <v>63</v>
      </c>
      <c r="I7" s="130">
        <v>127</v>
      </c>
      <c r="J7" s="130">
        <v>116</v>
      </c>
      <c r="K7" s="130">
        <v>60</v>
      </c>
      <c r="L7" s="131">
        <v>9</v>
      </c>
    </row>
    <row r="8" spans="1:12" x14ac:dyDescent="0.2">
      <c r="A8" s="353"/>
      <c r="B8" s="26" t="s">
        <v>80</v>
      </c>
      <c r="C8" s="136">
        <v>8264</v>
      </c>
      <c r="D8" s="235">
        <v>605</v>
      </c>
      <c r="E8" s="235">
        <v>802</v>
      </c>
      <c r="F8" s="235">
        <v>771</v>
      </c>
      <c r="G8" s="235">
        <v>512</v>
      </c>
      <c r="H8" s="235">
        <v>1241</v>
      </c>
      <c r="I8" s="235">
        <v>1757</v>
      </c>
      <c r="J8" s="235">
        <v>1370</v>
      </c>
      <c r="K8" s="235">
        <v>1123</v>
      </c>
      <c r="L8" s="236">
        <v>83</v>
      </c>
    </row>
    <row r="9" spans="1:12" s="32" customFormat="1" ht="24" customHeight="1" x14ac:dyDescent="0.2">
      <c r="A9" s="353"/>
      <c r="B9" s="28" t="s">
        <v>81</v>
      </c>
      <c r="C9" s="125">
        <v>9039</v>
      </c>
      <c r="D9" s="134">
        <v>677</v>
      </c>
      <c r="E9" s="134">
        <v>923</v>
      </c>
      <c r="F9" s="134">
        <v>912</v>
      </c>
      <c r="G9" s="134">
        <v>578</v>
      </c>
      <c r="H9" s="134">
        <v>1304</v>
      </c>
      <c r="I9" s="134">
        <v>1884</v>
      </c>
      <c r="J9" s="134">
        <v>1486</v>
      </c>
      <c r="K9" s="134">
        <v>1183</v>
      </c>
      <c r="L9" s="135">
        <v>92</v>
      </c>
    </row>
    <row r="10" spans="1:12" x14ac:dyDescent="0.2">
      <c r="A10" s="353" t="s">
        <v>226</v>
      </c>
      <c r="B10" s="26" t="s">
        <v>79</v>
      </c>
      <c r="C10" s="136">
        <v>2562</v>
      </c>
      <c r="D10" s="130">
        <v>124</v>
      </c>
      <c r="E10" s="130">
        <v>341</v>
      </c>
      <c r="F10" s="130">
        <v>292</v>
      </c>
      <c r="G10" s="130">
        <v>163</v>
      </c>
      <c r="H10" s="130">
        <v>224</v>
      </c>
      <c r="I10" s="130">
        <v>474</v>
      </c>
      <c r="J10" s="130">
        <v>514</v>
      </c>
      <c r="K10" s="130">
        <v>395</v>
      </c>
      <c r="L10" s="131">
        <v>35</v>
      </c>
    </row>
    <row r="11" spans="1:12" x14ac:dyDescent="0.2">
      <c r="A11" s="353"/>
      <c r="B11" s="26" t="s">
        <v>80</v>
      </c>
      <c r="C11" s="136">
        <v>6530</v>
      </c>
      <c r="D11" s="130">
        <v>240</v>
      </c>
      <c r="E11" s="130">
        <v>520</v>
      </c>
      <c r="F11" s="130">
        <v>481</v>
      </c>
      <c r="G11" s="130">
        <v>274</v>
      </c>
      <c r="H11" s="130">
        <v>615</v>
      </c>
      <c r="I11" s="130">
        <v>1499</v>
      </c>
      <c r="J11" s="130">
        <v>1720</v>
      </c>
      <c r="K11" s="130">
        <v>1144</v>
      </c>
      <c r="L11" s="131">
        <v>37</v>
      </c>
    </row>
    <row r="12" spans="1:12" s="32" customFormat="1" ht="24" customHeight="1" x14ac:dyDescent="0.2">
      <c r="A12" s="353"/>
      <c r="B12" s="28" t="s">
        <v>81</v>
      </c>
      <c r="C12" s="125">
        <v>9092</v>
      </c>
      <c r="D12" s="137">
        <v>364</v>
      </c>
      <c r="E12" s="137">
        <v>861</v>
      </c>
      <c r="F12" s="137">
        <v>773</v>
      </c>
      <c r="G12" s="137">
        <v>437</v>
      </c>
      <c r="H12" s="137">
        <v>839</v>
      </c>
      <c r="I12" s="137">
        <v>1973</v>
      </c>
      <c r="J12" s="137">
        <v>2234</v>
      </c>
      <c r="K12" s="137">
        <v>1539</v>
      </c>
      <c r="L12" s="138">
        <v>72</v>
      </c>
    </row>
    <row r="13" spans="1:12" x14ac:dyDescent="0.2">
      <c r="A13" s="353" t="s">
        <v>84</v>
      </c>
      <c r="B13" s="26" t="s">
        <v>79</v>
      </c>
      <c r="C13" s="136">
        <v>2573</v>
      </c>
      <c r="D13" s="235">
        <v>190</v>
      </c>
      <c r="E13" s="235">
        <v>312</v>
      </c>
      <c r="F13" s="235">
        <v>206</v>
      </c>
      <c r="G13" s="235">
        <v>165</v>
      </c>
      <c r="H13" s="235">
        <v>219</v>
      </c>
      <c r="I13" s="235">
        <v>545</v>
      </c>
      <c r="J13" s="235">
        <v>548</v>
      </c>
      <c r="K13" s="235">
        <v>350</v>
      </c>
      <c r="L13" s="236">
        <v>38</v>
      </c>
    </row>
    <row r="14" spans="1:12" x14ac:dyDescent="0.2">
      <c r="A14" s="353"/>
      <c r="B14" s="26" t="s">
        <v>80</v>
      </c>
      <c r="C14" s="136">
        <v>5850</v>
      </c>
      <c r="D14" s="235">
        <v>356</v>
      </c>
      <c r="E14" s="235">
        <v>518</v>
      </c>
      <c r="F14" s="235">
        <v>401</v>
      </c>
      <c r="G14" s="235">
        <v>353</v>
      </c>
      <c r="H14" s="235">
        <v>723</v>
      </c>
      <c r="I14" s="235">
        <v>1333</v>
      </c>
      <c r="J14" s="235">
        <v>1259</v>
      </c>
      <c r="K14" s="235">
        <v>882</v>
      </c>
      <c r="L14" s="236">
        <v>25</v>
      </c>
    </row>
    <row r="15" spans="1:12" s="32" customFormat="1" ht="24" customHeight="1" x14ac:dyDescent="0.2">
      <c r="A15" s="353"/>
      <c r="B15" s="28" t="s">
        <v>81</v>
      </c>
      <c r="C15" s="125">
        <v>8423</v>
      </c>
      <c r="D15" s="137">
        <v>546</v>
      </c>
      <c r="E15" s="137">
        <v>830</v>
      </c>
      <c r="F15" s="137">
        <v>607</v>
      </c>
      <c r="G15" s="137">
        <v>518</v>
      </c>
      <c r="H15" s="137">
        <v>942</v>
      </c>
      <c r="I15" s="137">
        <v>1878</v>
      </c>
      <c r="J15" s="137">
        <v>1807</v>
      </c>
      <c r="K15" s="137">
        <v>1232</v>
      </c>
      <c r="L15" s="138">
        <v>63</v>
      </c>
    </row>
    <row r="16" spans="1:12" x14ac:dyDescent="0.2">
      <c r="A16" s="358" t="s">
        <v>90</v>
      </c>
      <c r="B16" s="26" t="s">
        <v>79</v>
      </c>
      <c r="C16" s="136">
        <v>548</v>
      </c>
      <c r="D16" s="130">
        <v>21</v>
      </c>
      <c r="E16" s="130">
        <v>62</v>
      </c>
      <c r="F16" s="130">
        <v>65</v>
      </c>
      <c r="G16" s="130">
        <v>57</v>
      </c>
      <c r="H16" s="130">
        <v>54</v>
      </c>
      <c r="I16" s="130">
        <v>88</v>
      </c>
      <c r="J16" s="130">
        <v>122</v>
      </c>
      <c r="K16" s="130">
        <v>79</v>
      </c>
      <c r="L16" s="131">
        <v>0</v>
      </c>
    </row>
    <row r="17" spans="1:12" x14ac:dyDescent="0.2">
      <c r="A17" s="353"/>
      <c r="B17" s="26" t="s">
        <v>80</v>
      </c>
      <c r="C17" s="136">
        <v>2833</v>
      </c>
      <c r="D17" s="235">
        <v>83</v>
      </c>
      <c r="E17" s="235">
        <v>207</v>
      </c>
      <c r="F17" s="235">
        <v>267</v>
      </c>
      <c r="G17" s="235">
        <v>238</v>
      </c>
      <c r="H17" s="235">
        <v>322</v>
      </c>
      <c r="I17" s="235">
        <v>605</v>
      </c>
      <c r="J17" s="235">
        <v>649</v>
      </c>
      <c r="K17" s="235">
        <v>434</v>
      </c>
      <c r="L17" s="236">
        <v>28</v>
      </c>
    </row>
    <row r="18" spans="1:12" s="32" customFormat="1" ht="24" customHeight="1" x14ac:dyDescent="0.2">
      <c r="A18" s="353"/>
      <c r="B18" s="28" t="s">
        <v>81</v>
      </c>
      <c r="C18" s="125">
        <v>3381</v>
      </c>
      <c r="D18" s="134">
        <v>104</v>
      </c>
      <c r="E18" s="134">
        <v>269</v>
      </c>
      <c r="F18" s="134">
        <v>332</v>
      </c>
      <c r="G18" s="134">
        <v>295</v>
      </c>
      <c r="H18" s="134">
        <v>376</v>
      </c>
      <c r="I18" s="134">
        <v>693</v>
      </c>
      <c r="J18" s="134">
        <v>771</v>
      </c>
      <c r="K18" s="134">
        <v>513</v>
      </c>
      <c r="L18" s="135">
        <v>28</v>
      </c>
    </row>
    <row r="19" spans="1:12" x14ac:dyDescent="0.2">
      <c r="A19" s="358" t="s">
        <v>91</v>
      </c>
      <c r="B19" s="26" t="s">
        <v>79</v>
      </c>
      <c r="C19" s="136">
        <v>55</v>
      </c>
      <c r="D19" s="235">
        <v>0</v>
      </c>
      <c r="E19" s="235">
        <v>7</v>
      </c>
      <c r="F19" s="235">
        <v>9</v>
      </c>
      <c r="G19" s="235">
        <v>3</v>
      </c>
      <c r="H19" s="235">
        <v>11</v>
      </c>
      <c r="I19" s="235">
        <v>12</v>
      </c>
      <c r="J19" s="235">
        <v>7</v>
      </c>
      <c r="K19" s="235">
        <v>3</v>
      </c>
      <c r="L19" s="236">
        <v>3</v>
      </c>
    </row>
    <row r="20" spans="1:12" x14ac:dyDescent="0.2">
      <c r="A20" s="353"/>
      <c r="B20" s="26" t="s">
        <v>80</v>
      </c>
      <c r="C20" s="136">
        <v>112</v>
      </c>
      <c r="D20" s="235">
        <v>6</v>
      </c>
      <c r="E20" s="235">
        <v>9</v>
      </c>
      <c r="F20" s="235">
        <v>18</v>
      </c>
      <c r="G20" s="235">
        <v>13</v>
      </c>
      <c r="H20" s="235">
        <v>23</v>
      </c>
      <c r="I20" s="235">
        <v>17</v>
      </c>
      <c r="J20" s="235">
        <v>13</v>
      </c>
      <c r="K20" s="235">
        <v>10</v>
      </c>
      <c r="L20" s="236">
        <v>3</v>
      </c>
    </row>
    <row r="21" spans="1:12" s="32" customFormat="1" ht="24" customHeight="1" x14ac:dyDescent="0.2">
      <c r="A21" s="353"/>
      <c r="B21" s="28" t="s">
        <v>81</v>
      </c>
      <c r="C21" s="125">
        <v>167</v>
      </c>
      <c r="D21" s="134">
        <v>6</v>
      </c>
      <c r="E21" s="134">
        <v>16</v>
      </c>
      <c r="F21" s="134">
        <v>27</v>
      </c>
      <c r="G21" s="134">
        <v>16</v>
      </c>
      <c r="H21" s="134">
        <v>34</v>
      </c>
      <c r="I21" s="134">
        <v>29</v>
      </c>
      <c r="J21" s="134">
        <v>20</v>
      </c>
      <c r="K21" s="134">
        <v>13</v>
      </c>
      <c r="L21" s="135">
        <v>6</v>
      </c>
    </row>
    <row r="22" spans="1:12" x14ac:dyDescent="0.2">
      <c r="A22" s="372" t="s">
        <v>82</v>
      </c>
      <c r="B22" s="29" t="s">
        <v>79</v>
      </c>
      <c r="C22" s="237">
        <v>48</v>
      </c>
      <c r="D22" s="238">
        <v>0</v>
      </c>
      <c r="E22" s="238">
        <v>1</v>
      </c>
      <c r="F22" s="238">
        <v>2</v>
      </c>
      <c r="G22" s="238">
        <v>2</v>
      </c>
      <c r="H22" s="238">
        <v>9</v>
      </c>
      <c r="I22" s="238">
        <v>11</v>
      </c>
      <c r="J22" s="238">
        <v>13</v>
      </c>
      <c r="K22" s="238">
        <v>10</v>
      </c>
      <c r="L22" s="230">
        <v>0</v>
      </c>
    </row>
    <row r="23" spans="1:12" x14ac:dyDescent="0.2">
      <c r="A23" s="352"/>
      <c r="B23" s="29" t="s">
        <v>80</v>
      </c>
      <c r="C23" s="237">
        <v>109</v>
      </c>
      <c r="D23" s="238">
        <v>1</v>
      </c>
      <c r="E23" s="238">
        <v>1</v>
      </c>
      <c r="F23" s="238">
        <v>0</v>
      </c>
      <c r="G23" s="238">
        <v>5</v>
      </c>
      <c r="H23" s="238">
        <v>12</v>
      </c>
      <c r="I23" s="238">
        <v>26</v>
      </c>
      <c r="J23" s="238">
        <v>31</v>
      </c>
      <c r="K23" s="238">
        <v>32</v>
      </c>
      <c r="L23" s="230">
        <v>1</v>
      </c>
    </row>
    <row r="24" spans="1:12" s="32" customFormat="1" ht="24" customHeight="1" x14ac:dyDescent="0.2">
      <c r="A24" s="352"/>
      <c r="B24" s="28" t="s">
        <v>81</v>
      </c>
      <c r="C24" s="125">
        <v>157</v>
      </c>
      <c r="D24" s="134">
        <v>1</v>
      </c>
      <c r="E24" s="134">
        <v>2</v>
      </c>
      <c r="F24" s="134">
        <v>2</v>
      </c>
      <c r="G24" s="134">
        <v>7</v>
      </c>
      <c r="H24" s="134">
        <v>21</v>
      </c>
      <c r="I24" s="134">
        <v>37</v>
      </c>
      <c r="J24" s="134">
        <v>44</v>
      </c>
      <c r="K24" s="134">
        <v>42</v>
      </c>
      <c r="L24" s="135">
        <v>1</v>
      </c>
    </row>
    <row r="25" spans="1:12" x14ac:dyDescent="0.2">
      <c r="A25" s="358" t="s">
        <v>86</v>
      </c>
      <c r="B25" s="26" t="s">
        <v>79</v>
      </c>
      <c r="C25" s="136">
        <v>5</v>
      </c>
      <c r="D25" s="235">
        <v>0</v>
      </c>
      <c r="E25" s="235">
        <v>0</v>
      </c>
      <c r="F25" s="235">
        <v>0</v>
      </c>
      <c r="G25" s="235">
        <v>1</v>
      </c>
      <c r="H25" s="235">
        <v>0</v>
      </c>
      <c r="I25" s="235">
        <v>1</v>
      </c>
      <c r="J25" s="235">
        <v>3</v>
      </c>
      <c r="K25" s="235">
        <v>0</v>
      </c>
      <c r="L25" s="236">
        <v>0</v>
      </c>
    </row>
    <row r="26" spans="1:12" x14ac:dyDescent="0.2">
      <c r="A26" s="353"/>
      <c r="B26" s="26" t="s">
        <v>80</v>
      </c>
      <c r="C26" s="136">
        <v>21</v>
      </c>
      <c r="D26" s="235">
        <v>0</v>
      </c>
      <c r="E26" s="235">
        <v>0</v>
      </c>
      <c r="F26" s="235">
        <v>0</v>
      </c>
      <c r="G26" s="235">
        <v>0</v>
      </c>
      <c r="H26" s="235">
        <v>0</v>
      </c>
      <c r="I26" s="235">
        <v>6</v>
      </c>
      <c r="J26" s="235">
        <v>5</v>
      </c>
      <c r="K26" s="235">
        <v>9</v>
      </c>
      <c r="L26" s="236">
        <v>1</v>
      </c>
    </row>
    <row r="27" spans="1:12" s="32" customFormat="1" ht="24" customHeight="1" x14ac:dyDescent="0.2">
      <c r="A27" s="353"/>
      <c r="B27" s="28" t="s">
        <v>81</v>
      </c>
      <c r="C27" s="125">
        <v>26</v>
      </c>
      <c r="D27" s="134">
        <v>0</v>
      </c>
      <c r="E27" s="134">
        <v>0</v>
      </c>
      <c r="F27" s="134">
        <v>0</v>
      </c>
      <c r="G27" s="134">
        <v>1</v>
      </c>
      <c r="H27" s="134">
        <v>0</v>
      </c>
      <c r="I27" s="134">
        <v>7</v>
      </c>
      <c r="J27" s="134">
        <v>8</v>
      </c>
      <c r="K27" s="134">
        <v>9</v>
      </c>
      <c r="L27" s="135">
        <v>1</v>
      </c>
    </row>
    <row r="28" spans="1:12" x14ac:dyDescent="0.2">
      <c r="A28" s="353" t="s">
        <v>85</v>
      </c>
      <c r="B28" s="26" t="s">
        <v>79</v>
      </c>
      <c r="C28" s="136">
        <v>18</v>
      </c>
      <c r="D28" s="235">
        <v>0</v>
      </c>
      <c r="E28" s="235">
        <v>0</v>
      </c>
      <c r="F28" s="235">
        <v>1</v>
      </c>
      <c r="G28" s="235">
        <v>0</v>
      </c>
      <c r="H28" s="235">
        <v>3</v>
      </c>
      <c r="I28" s="235">
        <v>2</v>
      </c>
      <c r="J28" s="235">
        <v>6</v>
      </c>
      <c r="K28" s="235">
        <v>6</v>
      </c>
      <c r="L28" s="236">
        <v>0</v>
      </c>
    </row>
    <row r="29" spans="1:12" x14ac:dyDescent="0.2">
      <c r="A29" s="353"/>
      <c r="B29" s="26" t="s">
        <v>80</v>
      </c>
      <c r="C29" s="136">
        <v>28</v>
      </c>
      <c r="D29" s="235">
        <v>0</v>
      </c>
      <c r="E29" s="235">
        <v>0</v>
      </c>
      <c r="F29" s="235">
        <v>0</v>
      </c>
      <c r="G29" s="235">
        <v>1</v>
      </c>
      <c r="H29" s="235">
        <v>0</v>
      </c>
      <c r="I29" s="235">
        <v>7</v>
      </c>
      <c r="J29" s="235">
        <v>12</v>
      </c>
      <c r="K29" s="235">
        <v>8</v>
      </c>
      <c r="L29" s="236">
        <v>0</v>
      </c>
    </row>
    <row r="30" spans="1:12" s="32" customFormat="1" ht="24" customHeight="1" x14ac:dyDescent="0.2">
      <c r="A30" s="353"/>
      <c r="B30" s="28" t="s">
        <v>81</v>
      </c>
      <c r="C30" s="125">
        <v>46</v>
      </c>
      <c r="D30" s="134">
        <v>0</v>
      </c>
      <c r="E30" s="134">
        <v>0</v>
      </c>
      <c r="F30" s="134">
        <v>1</v>
      </c>
      <c r="G30" s="134">
        <v>1</v>
      </c>
      <c r="H30" s="134">
        <v>3</v>
      </c>
      <c r="I30" s="134">
        <v>9</v>
      </c>
      <c r="J30" s="134">
        <v>18</v>
      </c>
      <c r="K30" s="134">
        <v>14</v>
      </c>
      <c r="L30" s="135">
        <v>0</v>
      </c>
    </row>
    <row r="31" spans="1:12" x14ac:dyDescent="0.2">
      <c r="A31" s="353" t="s">
        <v>87</v>
      </c>
      <c r="B31" s="26" t="s">
        <v>79</v>
      </c>
      <c r="C31" s="136">
        <v>25</v>
      </c>
      <c r="D31" s="235">
        <v>0</v>
      </c>
      <c r="E31" s="235">
        <v>1</v>
      </c>
      <c r="F31" s="235">
        <v>1</v>
      </c>
      <c r="G31" s="235">
        <v>1</v>
      </c>
      <c r="H31" s="235">
        <v>6</v>
      </c>
      <c r="I31" s="235">
        <v>8</v>
      </c>
      <c r="J31" s="235">
        <v>4</v>
      </c>
      <c r="K31" s="235">
        <v>4</v>
      </c>
      <c r="L31" s="236">
        <v>0</v>
      </c>
    </row>
    <row r="32" spans="1:12" x14ac:dyDescent="0.2">
      <c r="A32" s="353"/>
      <c r="B32" s="26" t="s">
        <v>80</v>
      </c>
      <c r="C32" s="136">
        <v>60</v>
      </c>
      <c r="D32" s="235">
        <v>1</v>
      </c>
      <c r="E32" s="235">
        <v>1</v>
      </c>
      <c r="F32" s="235">
        <v>0</v>
      </c>
      <c r="G32" s="235">
        <v>4</v>
      </c>
      <c r="H32" s="235">
        <v>12</v>
      </c>
      <c r="I32" s="235">
        <v>13</v>
      </c>
      <c r="J32" s="235">
        <v>14</v>
      </c>
      <c r="K32" s="235">
        <v>15</v>
      </c>
      <c r="L32" s="236">
        <v>0</v>
      </c>
    </row>
    <row r="33" spans="1:12" s="32" customFormat="1" ht="24" customHeight="1" x14ac:dyDescent="0.2">
      <c r="A33" s="353"/>
      <c r="B33" s="28" t="s">
        <v>81</v>
      </c>
      <c r="C33" s="125">
        <v>85</v>
      </c>
      <c r="D33" s="134">
        <v>1</v>
      </c>
      <c r="E33" s="134">
        <v>2</v>
      </c>
      <c r="F33" s="134">
        <v>1</v>
      </c>
      <c r="G33" s="134">
        <v>5</v>
      </c>
      <c r="H33" s="134">
        <v>18</v>
      </c>
      <c r="I33" s="134">
        <v>21</v>
      </c>
      <c r="J33" s="134">
        <v>18</v>
      </c>
      <c r="K33" s="134">
        <v>19</v>
      </c>
      <c r="L33" s="135">
        <v>0</v>
      </c>
    </row>
    <row r="34" spans="1:12" x14ac:dyDescent="0.2">
      <c r="A34" s="352" t="s">
        <v>0</v>
      </c>
      <c r="B34" s="29" t="s">
        <v>79</v>
      </c>
      <c r="C34" s="237">
        <v>6561</v>
      </c>
      <c r="D34" s="238">
        <v>407</v>
      </c>
      <c r="E34" s="238">
        <v>844</v>
      </c>
      <c r="F34" s="238">
        <v>715</v>
      </c>
      <c r="G34" s="238">
        <v>456</v>
      </c>
      <c r="H34" s="238">
        <v>580</v>
      </c>
      <c r="I34" s="238">
        <v>1257</v>
      </c>
      <c r="J34" s="238">
        <v>1320</v>
      </c>
      <c r="K34" s="238">
        <v>897</v>
      </c>
      <c r="L34" s="230">
        <v>85</v>
      </c>
    </row>
    <row r="35" spans="1:12" x14ac:dyDescent="0.2">
      <c r="A35" s="352"/>
      <c r="B35" s="29" t="s">
        <v>80</v>
      </c>
      <c r="C35" s="237">
        <v>23698</v>
      </c>
      <c r="D35" s="132">
        <v>1291</v>
      </c>
      <c r="E35" s="132">
        <v>2057</v>
      </c>
      <c r="F35" s="132">
        <v>1938</v>
      </c>
      <c r="G35" s="132">
        <v>1395</v>
      </c>
      <c r="H35" s="132">
        <v>2936</v>
      </c>
      <c r="I35" s="132">
        <v>5237</v>
      </c>
      <c r="J35" s="132">
        <v>5042</v>
      </c>
      <c r="K35" s="132">
        <v>3625</v>
      </c>
      <c r="L35" s="133">
        <v>177</v>
      </c>
    </row>
    <row r="36" spans="1:12" s="32" customFormat="1" x14ac:dyDescent="0.2">
      <c r="A36" s="352"/>
      <c r="B36" s="28" t="s">
        <v>81</v>
      </c>
      <c r="C36" s="237">
        <v>30259</v>
      </c>
      <c r="D36" s="238">
        <v>1698</v>
      </c>
      <c r="E36" s="238">
        <v>2901</v>
      </c>
      <c r="F36" s="238">
        <v>2653</v>
      </c>
      <c r="G36" s="238">
        <v>1851</v>
      </c>
      <c r="H36" s="238">
        <v>3516</v>
      </c>
      <c r="I36" s="238">
        <v>6494</v>
      </c>
      <c r="J36" s="238">
        <v>6362</v>
      </c>
      <c r="K36" s="238">
        <v>4522</v>
      </c>
      <c r="L36" s="230">
        <v>262</v>
      </c>
    </row>
    <row r="37" spans="1:12" ht="24" customHeight="1" x14ac:dyDescent="0.2">
      <c r="A37" s="60" t="s">
        <v>13</v>
      </c>
      <c r="C37" s="128"/>
    </row>
    <row r="38" spans="1:12" x14ac:dyDescent="0.2">
      <c r="A38" s="60" t="s">
        <v>88</v>
      </c>
      <c r="C38" s="128"/>
    </row>
    <row r="39" spans="1:12" x14ac:dyDescent="0.2">
      <c r="A39" s="60" t="s">
        <v>89</v>
      </c>
      <c r="C39" s="128"/>
    </row>
    <row r="40" spans="1:12" x14ac:dyDescent="0.2">
      <c r="A40" s="129"/>
      <c r="C40" s="128"/>
    </row>
  </sheetData>
  <mergeCells count="16">
    <mergeCell ref="A25:A27"/>
    <mergeCell ref="A28:A30"/>
    <mergeCell ref="A31:A33"/>
    <mergeCell ref="A34:A36"/>
    <mergeCell ref="A7:A9"/>
    <mergeCell ref="A10:A12"/>
    <mergeCell ref="A13:A15"/>
    <mergeCell ref="A16:A18"/>
    <mergeCell ref="A19:A21"/>
    <mergeCell ref="A22:A24"/>
    <mergeCell ref="A4:A6"/>
    <mergeCell ref="A1:L1"/>
    <mergeCell ref="A2:A3"/>
    <mergeCell ref="B2:B3"/>
    <mergeCell ref="C2:C3"/>
    <mergeCell ref="D2:L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G18"/>
  <sheetViews>
    <sheetView showGridLines="0" zoomScaleNormal="100" workbookViewId="0"/>
  </sheetViews>
  <sheetFormatPr baseColWidth="10" defaultRowHeight="12" x14ac:dyDescent="0.2"/>
  <cols>
    <col min="1" max="6" width="13.140625" customWidth="1"/>
    <col min="7" max="7" width="16.28515625" customWidth="1"/>
  </cols>
  <sheetData>
    <row r="14" spans="1:7" ht="20.25" x14ac:dyDescent="0.3">
      <c r="A14" s="373" t="s">
        <v>216</v>
      </c>
      <c r="B14" s="373"/>
      <c r="C14" s="373"/>
      <c r="D14" s="373"/>
      <c r="E14" s="373"/>
      <c r="F14" s="373"/>
      <c r="G14" s="373"/>
    </row>
    <row r="18" spans="1:7" ht="20.25" x14ac:dyDescent="0.3">
      <c r="A18" s="341" t="s">
        <v>319</v>
      </c>
      <c r="B18" s="341"/>
      <c r="C18" s="341"/>
      <c r="D18" s="341"/>
      <c r="E18" s="341"/>
      <c r="F18" s="341"/>
      <c r="G18" s="341"/>
    </row>
  </sheetData>
  <mergeCells count="2">
    <mergeCell ref="A14:G14"/>
    <mergeCell ref="A18:G18"/>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Normal="100" workbookViewId="0">
      <selection sqref="A1:L1"/>
    </sheetView>
  </sheetViews>
  <sheetFormatPr baseColWidth="10" defaultRowHeight="12" x14ac:dyDescent="0.2"/>
  <cols>
    <col min="1" max="1" width="18.28515625" customWidth="1"/>
    <col min="2" max="2" width="6.7109375" customWidth="1"/>
    <col min="3" max="3" width="7" customWidth="1"/>
    <col min="4" max="4" width="7.85546875" customWidth="1"/>
    <col min="5" max="5" width="6.7109375" customWidth="1"/>
    <col min="6" max="6" width="6.5703125" customWidth="1"/>
    <col min="7" max="7" width="7.85546875" customWidth="1"/>
    <col min="8" max="8" width="6.7109375" customWidth="1"/>
    <col min="9" max="9" width="8" customWidth="1"/>
    <col min="10" max="11" width="6.7109375" customWidth="1"/>
    <col min="12" max="12" width="6.140625" customWidth="1"/>
  </cols>
  <sheetData>
    <row r="1" spans="1:13" ht="45" customHeight="1" x14ac:dyDescent="0.2">
      <c r="A1" s="381" t="s">
        <v>318</v>
      </c>
      <c r="B1" s="381"/>
      <c r="C1" s="381"/>
      <c r="D1" s="381"/>
      <c r="E1" s="381"/>
      <c r="F1" s="381"/>
      <c r="G1" s="381"/>
      <c r="H1" s="381"/>
      <c r="I1" s="381"/>
      <c r="J1" s="381"/>
      <c r="K1" s="381"/>
      <c r="L1" s="381"/>
      <c r="M1" s="70"/>
    </row>
    <row r="2" spans="1:13" ht="12" customHeight="1" x14ac:dyDescent="0.2">
      <c r="A2" s="360" t="s">
        <v>28</v>
      </c>
      <c r="B2" s="362" t="s">
        <v>68</v>
      </c>
      <c r="C2" s="362" t="s">
        <v>37</v>
      </c>
      <c r="D2" s="362" t="s">
        <v>35</v>
      </c>
      <c r="E2" s="364" t="s">
        <v>36</v>
      </c>
      <c r="F2" s="365"/>
      <c r="G2" s="365"/>
      <c r="H2" s="360"/>
      <c r="I2" s="362" t="s">
        <v>42</v>
      </c>
      <c r="J2" s="362" t="s">
        <v>36</v>
      </c>
      <c r="K2" s="362"/>
      <c r="L2" s="364"/>
    </row>
    <row r="3" spans="1:13" ht="54.75" customHeight="1" x14ac:dyDescent="0.2">
      <c r="A3" s="361"/>
      <c r="B3" s="363"/>
      <c r="C3" s="363"/>
      <c r="D3" s="363"/>
      <c r="E3" s="64" t="s">
        <v>107</v>
      </c>
      <c r="F3" s="64" t="s">
        <v>108</v>
      </c>
      <c r="G3" s="64" t="s">
        <v>60</v>
      </c>
      <c r="H3" s="64" t="s">
        <v>41</v>
      </c>
      <c r="I3" s="363"/>
      <c r="J3" s="64" t="s">
        <v>43</v>
      </c>
      <c r="K3" s="64" t="s">
        <v>263</v>
      </c>
      <c r="L3" s="65" t="s">
        <v>24</v>
      </c>
    </row>
    <row r="4" spans="1:13" ht="24" customHeight="1" x14ac:dyDescent="0.2">
      <c r="A4" s="376" t="s">
        <v>220</v>
      </c>
      <c r="B4" s="27" t="s">
        <v>79</v>
      </c>
      <c r="C4" s="162">
        <f>'7.1'!C4+'7.2'!C4</f>
        <v>885</v>
      </c>
      <c r="D4" s="162">
        <f>'7.1'!D4+'7.2'!D4</f>
        <v>885</v>
      </c>
      <c r="E4" s="324">
        <f>'7.1'!E4+'7.2'!E4</f>
        <v>647</v>
      </c>
      <c r="F4" s="322">
        <f>'7.1'!F4+'7.2'!F4</f>
        <v>1</v>
      </c>
      <c r="G4" s="172">
        <f>'7.1'!G4+'7.2'!G4</f>
        <v>235</v>
      </c>
      <c r="H4" s="207">
        <f>'7.1'!H4+'7.2'!H4</f>
        <v>2</v>
      </c>
      <c r="I4" s="178">
        <f>'7.1'!I4+'7.2'!I4</f>
        <v>0</v>
      </c>
      <c r="J4" s="178">
        <f>'7.1'!J4+'7.2'!J4</f>
        <v>0</v>
      </c>
      <c r="K4" s="178">
        <f>'7.1'!K4+'7.2'!K4</f>
        <v>0</v>
      </c>
      <c r="L4" s="178">
        <f>'7.1'!L4+'7.2'!L4</f>
        <v>0</v>
      </c>
    </row>
    <row r="5" spans="1:13" x14ac:dyDescent="0.2">
      <c r="A5" s="377"/>
      <c r="B5" s="72" t="s">
        <v>80</v>
      </c>
      <c r="C5" s="162">
        <f>'7.1'!C5+'7.2'!C5</f>
        <v>458</v>
      </c>
      <c r="D5" s="162">
        <f>'7.1'!D5+'7.2'!D5</f>
        <v>458</v>
      </c>
      <c r="E5" s="324">
        <f>'7.1'!E5+'7.2'!E5</f>
        <v>362</v>
      </c>
      <c r="F5" s="322">
        <f>'7.1'!F5+'7.2'!F5</f>
        <v>0</v>
      </c>
      <c r="G5" s="172">
        <f>'7.1'!G5+'7.2'!G5</f>
        <v>94</v>
      </c>
      <c r="H5" s="207">
        <f>'7.1'!H5+'7.2'!H5</f>
        <v>2</v>
      </c>
      <c r="I5" s="179">
        <f>'7.1'!I5+'7.2'!I5</f>
        <v>0</v>
      </c>
      <c r="J5" s="179">
        <f>'7.1'!J5+'7.2'!J5</f>
        <v>0</v>
      </c>
      <c r="K5" s="179">
        <f>'7.1'!K5+'7.2'!K5</f>
        <v>0</v>
      </c>
      <c r="L5" s="179">
        <f>'7.1'!L5+'7.2'!L5</f>
        <v>0</v>
      </c>
    </row>
    <row r="6" spans="1:13" x14ac:dyDescent="0.2">
      <c r="A6" s="377"/>
      <c r="B6" s="71" t="s">
        <v>81</v>
      </c>
      <c r="C6" s="163">
        <f>'7.1'!C6+'7.2'!C6</f>
        <v>1343</v>
      </c>
      <c r="D6" s="163">
        <f>'7.1'!D6+'7.2'!D6</f>
        <v>1343</v>
      </c>
      <c r="E6" s="325">
        <f>'7.1'!E6+'7.2'!E6</f>
        <v>1009</v>
      </c>
      <c r="F6" s="321">
        <f>'7.1'!F6+'7.2'!F6</f>
        <v>1</v>
      </c>
      <c r="G6" s="173">
        <f>'7.1'!G6+'7.2'!G6</f>
        <v>329</v>
      </c>
      <c r="H6" s="185">
        <f>'7.1'!H6+'7.2'!H6</f>
        <v>4</v>
      </c>
      <c r="I6" s="180">
        <f>'7.1'!I6+'7.2'!I6</f>
        <v>0</v>
      </c>
      <c r="J6" s="180">
        <f>'7.1'!J6+'7.2'!J6</f>
        <v>0</v>
      </c>
      <c r="K6" s="180">
        <f>'7.1'!K6+'7.2'!K6</f>
        <v>0</v>
      </c>
      <c r="L6" s="180">
        <f>'7.1'!L6+'7.2'!L6</f>
        <v>0</v>
      </c>
    </row>
    <row r="7" spans="1:13" ht="24" customHeight="1" x14ac:dyDescent="0.2">
      <c r="A7" s="378" t="s">
        <v>113</v>
      </c>
      <c r="B7" s="72" t="s">
        <v>79</v>
      </c>
      <c r="C7" s="162">
        <f>'7.1'!C7+'7.2'!C7</f>
        <v>209</v>
      </c>
      <c r="D7" s="162">
        <f>'7.1'!D7+'7.2'!D7</f>
        <v>209</v>
      </c>
      <c r="E7" s="168">
        <f>'7.1'!E7+'7.2'!E7</f>
        <v>0</v>
      </c>
      <c r="F7" s="168">
        <f>'7.1'!F7+'7.2'!F7</f>
        <v>0</v>
      </c>
      <c r="G7" s="172">
        <f>'7.1'!G7+'7.2'!G7</f>
        <v>209</v>
      </c>
      <c r="H7" s="178">
        <f>'7.1'!H7+'7.2'!H7</f>
        <v>0</v>
      </c>
      <c r="I7" s="178">
        <f>'7.1'!I7+'7.2'!I7</f>
        <v>0</v>
      </c>
      <c r="J7" s="178">
        <f>'7.1'!J7+'7.2'!J7</f>
        <v>0</v>
      </c>
      <c r="K7" s="178">
        <f>'7.1'!K7+'7.2'!K7</f>
        <v>0</v>
      </c>
      <c r="L7" s="178">
        <f>'7.1'!L7+'7.2'!L7</f>
        <v>0</v>
      </c>
    </row>
    <row r="8" spans="1:13" x14ac:dyDescent="0.2">
      <c r="A8" s="377"/>
      <c r="B8" s="72" t="s">
        <v>80</v>
      </c>
      <c r="C8" s="162">
        <f>'7.1'!C8+'7.2'!C8</f>
        <v>134</v>
      </c>
      <c r="D8" s="162">
        <f>'7.1'!D8+'7.2'!D8</f>
        <v>134</v>
      </c>
      <c r="E8" s="169">
        <f>'7.1'!E8+'7.2'!E8</f>
        <v>0</v>
      </c>
      <c r="F8" s="169">
        <f>'7.1'!F8+'7.2'!F8</f>
        <v>0</v>
      </c>
      <c r="G8" s="172">
        <f>'7.1'!G8+'7.2'!G8</f>
        <v>134</v>
      </c>
      <c r="H8" s="179">
        <f>'7.1'!H8+'7.2'!H8</f>
        <v>0</v>
      </c>
      <c r="I8" s="179">
        <f>'7.1'!I8+'7.2'!I8</f>
        <v>0</v>
      </c>
      <c r="J8" s="179">
        <f>'7.1'!J8+'7.2'!J8</f>
        <v>0</v>
      </c>
      <c r="K8" s="179">
        <f>'7.1'!K8+'7.2'!K8</f>
        <v>0</v>
      </c>
      <c r="L8" s="179">
        <f>'7.1'!L8+'7.2'!L8</f>
        <v>0</v>
      </c>
    </row>
    <row r="9" spans="1:13" ht="24" customHeight="1" x14ac:dyDescent="0.2">
      <c r="A9" s="377"/>
      <c r="B9" s="73" t="s">
        <v>81</v>
      </c>
      <c r="C9" s="163">
        <f>'7.1'!C9+'7.2'!C9</f>
        <v>343</v>
      </c>
      <c r="D9" s="163">
        <f>'7.1'!D9+'7.2'!D9</f>
        <v>343</v>
      </c>
      <c r="E9" s="170">
        <f>'7.1'!E9+'7.2'!E9</f>
        <v>0</v>
      </c>
      <c r="F9" s="170">
        <f>'7.1'!F9+'7.2'!F9</f>
        <v>0</v>
      </c>
      <c r="G9" s="173">
        <f>'7.1'!G9+'7.2'!G9</f>
        <v>343</v>
      </c>
      <c r="H9" s="180">
        <f>'7.1'!H9+'7.2'!H9</f>
        <v>0</v>
      </c>
      <c r="I9" s="180">
        <f>'7.1'!I9+'7.2'!I9</f>
        <v>0</v>
      </c>
      <c r="J9" s="180">
        <f>'7.1'!J9+'7.2'!J9</f>
        <v>0</v>
      </c>
      <c r="K9" s="180">
        <f>'7.1'!K9+'7.2'!K9</f>
        <v>0</v>
      </c>
      <c r="L9" s="180">
        <f>'7.1'!L9+'7.2'!L9</f>
        <v>0</v>
      </c>
    </row>
    <row r="10" spans="1:13" ht="24" customHeight="1" x14ac:dyDescent="0.2">
      <c r="A10" s="378" t="s">
        <v>219</v>
      </c>
      <c r="B10" s="72" t="s">
        <v>79</v>
      </c>
      <c r="C10" s="162">
        <f>'7.1'!C10+'7.2'!C10</f>
        <v>485</v>
      </c>
      <c r="D10" s="162">
        <f>'7.1'!D10+'7.2'!D10</f>
        <v>485</v>
      </c>
      <c r="E10" s="168">
        <f>'7.1'!E10+'7.2'!E10</f>
        <v>0</v>
      </c>
      <c r="F10" s="168">
        <f>'7.1'!F10+'7.2'!F10</f>
        <v>0</v>
      </c>
      <c r="G10" s="172">
        <f>'7.1'!G10+'7.2'!G10</f>
        <v>485</v>
      </c>
      <c r="H10" s="178">
        <f>'7.1'!H10+'7.2'!H10</f>
        <v>0</v>
      </c>
      <c r="I10" s="178">
        <f>'7.1'!I10+'7.2'!I10</f>
        <v>0</v>
      </c>
      <c r="J10" s="178">
        <f>'7.1'!J10+'7.2'!J10</f>
        <v>0</v>
      </c>
      <c r="K10" s="178">
        <f>'7.1'!K10+'7.2'!K10</f>
        <v>0</v>
      </c>
      <c r="L10" s="178">
        <f>'7.1'!L10+'7.2'!L10</f>
        <v>0</v>
      </c>
    </row>
    <row r="11" spans="1:13" x14ac:dyDescent="0.2">
      <c r="A11" s="377"/>
      <c r="B11" s="72" t="s">
        <v>80</v>
      </c>
      <c r="C11" s="162">
        <f>'7.1'!C11+'7.2'!C11</f>
        <v>395</v>
      </c>
      <c r="D11" s="162">
        <f>'7.1'!D11+'7.2'!D11</f>
        <v>395</v>
      </c>
      <c r="E11" s="169">
        <f>'7.1'!E11+'7.2'!E11</f>
        <v>0</v>
      </c>
      <c r="F11" s="169">
        <f>'7.1'!F11+'7.2'!F11</f>
        <v>0</v>
      </c>
      <c r="G11" s="172">
        <f>'7.1'!G11+'7.2'!G11</f>
        <v>395</v>
      </c>
      <c r="H11" s="179">
        <f>'7.1'!H11+'7.2'!H11</f>
        <v>0</v>
      </c>
      <c r="I11" s="179">
        <f>'7.1'!I11+'7.2'!I11</f>
        <v>0</v>
      </c>
      <c r="J11" s="179">
        <f>'7.1'!J11+'7.2'!J11</f>
        <v>0</v>
      </c>
      <c r="K11" s="179">
        <f>'7.1'!K11+'7.2'!K11</f>
        <v>0</v>
      </c>
      <c r="L11" s="179">
        <f>'7.1'!L11+'7.2'!L11</f>
        <v>0</v>
      </c>
    </row>
    <row r="12" spans="1:13" x14ac:dyDescent="0.2">
      <c r="A12" s="377"/>
      <c r="B12" s="71" t="s">
        <v>81</v>
      </c>
      <c r="C12" s="163">
        <f>'7.1'!C12+'7.2'!C12</f>
        <v>880</v>
      </c>
      <c r="D12" s="163">
        <f>'7.1'!D12+'7.2'!D12</f>
        <v>880</v>
      </c>
      <c r="E12" s="170">
        <f>'7.1'!E12+'7.2'!E12</f>
        <v>0</v>
      </c>
      <c r="F12" s="170">
        <f>'7.1'!F12+'7.2'!F12</f>
        <v>0</v>
      </c>
      <c r="G12" s="173">
        <f>'7.1'!G12+'7.2'!G12</f>
        <v>880</v>
      </c>
      <c r="H12" s="180">
        <f>'7.1'!H12+'7.2'!H12</f>
        <v>0</v>
      </c>
      <c r="I12" s="180">
        <f>'7.1'!I12+'7.2'!I12</f>
        <v>0</v>
      </c>
      <c r="J12" s="180">
        <f>'7.1'!J12+'7.2'!J12</f>
        <v>0</v>
      </c>
      <c r="K12" s="180">
        <f>'7.1'!K12+'7.2'!K12</f>
        <v>0</v>
      </c>
      <c r="L12" s="180">
        <f>'7.1'!L12+'7.2'!L12</f>
        <v>0</v>
      </c>
    </row>
    <row r="13" spans="1:13" ht="24" customHeight="1" x14ac:dyDescent="0.2">
      <c r="A13" s="379" t="s">
        <v>112</v>
      </c>
      <c r="B13" s="71" t="s">
        <v>79</v>
      </c>
      <c r="C13" s="166">
        <f>'7.1'!C13+'7.2'!C13</f>
        <v>1649</v>
      </c>
      <c r="D13" s="166">
        <f>'7.1'!D13+'7.2'!D13</f>
        <v>1593</v>
      </c>
      <c r="E13" s="314">
        <f>'7.1'!E13+'7.2'!E13</f>
        <v>1391</v>
      </c>
      <c r="F13" s="320">
        <f>'7.1'!F13+'7.2'!F13</f>
        <v>13</v>
      </c>
      <c r="G13" s="174">
        <f>'7.1'!G13+'7.2'!G13</f>
        <v>184</v>
      </c>
      <c r="H13" s="184">
        <f>'7.1'!H13+'7.2'!H13</f>
        <v>5</v>
      </c>
      <c r="I13" s="181">
        <f>'7.1'!I13+'7.2'!I13</f>
        <v>56</v>
      </c>
      <c r="J13" s="181">
        <f>'7.1'!J13+'7.2'!J13</f>
        <v>56</v>
      </c>
      <c r="K13" s="186">
        <f>'7.1'!K13+'7.2'!K13</f>
        <v>0</v>
      </c>
      <c r="L13" s="186">
        <f>'7.1'!L13+'7.2'!L13</f>
        <v>0</v>
      </c>
    </row>
    <row r="14" spans="1:13" x14ac:dyDescent="0.2">
      <c r="A14" s="380"/>
      <c r="B14" s="71" t="s">
        <v>80</v>
      </c>
      <c r="C14" s="166">
        <f>'7.1'!C14+'7.2'!C14</f>
        <v>1034</v>
      </c>
      <c r="D14" s="163">
        <f>'7.1'!D14+'7.2'!D14</f>
        <v>1003</v>
      </c>
      <c r="E14" s="314">
        <f>'7.1'!E14+'7.2'!E14</f>
        <v>872</v>
      </c>
      <c r="F14" s="320">
        <f>'7.1'!F14+'7.2'!F14</f>
        <v>5</v>
      </c>
      <c r="G14" s="174">
        <f>'7.1'!G14+'7.2'!G14</f>
        <v>125</v>
      </c>
      <c r="H14" s="184">
        <f>'7.1'!H14+'7.2'!H14</f>
        <v>1</v>
      </c>
      <c r="I14" s="181">
        <f>'7.1'!I14+'7.2'!I14</f>
        <v>31</v>
      </c>
      <c r="J14" s="181">
        <f>'7.1'!J14+'7.2'!J14</f>
        <v>31</v>
      </c>
      <c r="K14" s="180">
        <f>'7.1'!K14+'7.2'!K14</f>
        <v>0</v>
      </c>
      <c r="L14" s="180">
        <f>'7.1'!L14+'7.2'!L14</f>
        <v>0</v>
      </c>
    </row>
    <row r="15" spans="1:13" x14ac:dyDescent="0.2">
      <c r="A15" s="380"/>
      <c r="B15" s="71" t="s">
        <v>81</v>
      </c>
      <c r="C15" s="163">
        <f>'7.1'!C15+'7.2'!C15</f>
        <v>2683</v>
      </c>
      <c r="D15" s="163">
        <f>'7.1'!D15+'7.2'!D15</f>
        <v>2596</v>
      </c>
      <c r="E15" s="325">
        <f>'7.1'!E15+'7.2'!E15</f>
        <v>2263</v>
      </c>
      <c r="F15" s="321">
        <f>'7.1'!F15+'7.2'!F15</f>
        <v>18</v>
      </c>
      <c r="G15" s="173">
        <f>'7.1'!G15+'7.2'!G15</f>
        <v>309</v>
      </c>
      <c r="H15" s="185">
        <f>'7.1'!H15+'7.2'!H15</f>
        <v>6</v>
      </c>
      <c r="I15" s="182">
        <f>'7.1'!I15+'7.2'!I15</f>
        <v>87</v>
      </c>
      <c r="J15" s="182">
        <f>'7.1'!J15+'7.2'!J15</f>
        <v>87</v>
      </c>
      <c r="K15" s="180">
        <f>'7.1'!K15+'7.2'!K15</f>
        <v>0</v>
      </c>
      <c r="L15" s="180">
        <f>'7.1'!L15+'7.2'!L15</f>
        <v>0</v>
      </c>
    </row>
    <row r="16" spans="1:13" ht="24" customHeight="1" x14ac:dyDescent="0.2">
      <c r="A16" s="378" t="s">
        <v>233</v>
      </c>
      <c r="B16" s="72" t="s">
        <v>79</v>
      </c>
      <c r="C16" s="165">
        <f>'7.1'!C16+'7.2'!C16</f>
        <v>122</v>
      </c>
      <c r="D16" s="165">
        <f>'7.1'!D16+'7.2'!D16</f>
        <v>122</v>
      </c>
      <c r="E16" s="168">
        <f>'7.1'!E16+'7.2'!E16</f>
        <v>0</v>
      </c>
      <c r="F16" s="168">
        <f>'7.1'!F16+'7.2'!F16</f>
        <v>0</v>
      </c>
      <c r="G16" s="175">
        <f>'7.1'!G16+'7.2'!G16</f>
        <v>122</v>
      </c>
      <c r="H16" s="178">
        <f>'7.1'!H16+'7.2'!H16</f>
        <v>0</v>
      </c>
      <c r="I16" s="178">
        <f>'7.1'!I16+'7.2'!I16</f>
        <v>0</v>
      </c>
      <c r="J16" s="178">
        <f>'7.1'!J16+'7.2'!J16</f>
        <v>0</v>
      </c>
      <c r="K16" s="178">
        <f>'7.1'!K16+'7.2'!K16</f>
        <v>0</v>
      </c>
      <c r="L16" s="178">
        <f>'7.1'!L16+'7.2'!L16</f>
        <v>0</v>
      </c>
    </row>
    <row r="17" spans="1:20" x14ac:dyDescent="0.2">
      <c r="A17" s="377"/>
      <c r="B17" s="72" t="s">
        <v>80</v>
      </c>
      <c r="C17" s="165">
        <f>'7.1'!C17+'7.2'!C17</f>
        <v>93</v>
      </c>
      <c r="D17" s="165">
        <f>'7.1'!D17+'7.2'!D17</f>
        <v>93</v>
      </c>
      <c r="E17" s="169">
        <f>'7.1'!E17+'7.2'!E17</f>
        <v>0</v>
      </c>
      <c r="F17" s="169">
        <f>'7.1'!F17+'7.2'!F17</f>
        <v>0</v>
      </c>
      <c r="G17" s="175">
        <f>'7.1'!G17+'7.2'!G17</f>
        <v>93</v>
      </c>
      <c r="H17" s="179">
        <f>'7.1'!H17+'7.2'!H17</f>
        <v>0</v>
      </c>
      <c r="I17" s="179">
        <f>'7.1'!I17+'7.2'!I17</f>
        <v>0</v>
      </c>
      <c r="J17" s="179">
        <f>'7.1'!J17+'7.2'!J17</f>
        <v>0</v>
      </c>
      <c r="K17" s="179">
        <f>'7.1'!K17+'7.2'!K17</f>
        <v>0</v>
      </c>
      <c r="L17" s="179">
        <f>'7.1'!L17+'7.2'!L17</f>
        <v>0</v>
      </c>
    </row>
    <row r="18" spans="1:20" x14ac:dyDescent="0.2">
      <c r="A18" s="377"/>
      <c r="B18" s="71" t="s">
        <v>81</v>
      </c>
      <c r="C18" s="261">
        <f>'7.1'!C18+'7.2'!C18</f>
        <v>215</v>
      </c>
      <c r="D18" s="261">
        <f>'7.1'!D18+'7.2'!D18</f>
        <v>215</v>
      </c>
      <c r="E18" s="170">
        <f>'7.1'!E18+'7.2'!E18</f>
        <v>0</v>
      </c>
      <c r="F18" s="170">
        <f>'7.1'!F18+'7.2'!F18</f>
        <v>0</v>
      </c>
      <c r="G18" s="194">
        <f>'7.1'!G18+'7.2'!G18</f>
        <v>215</v>
      </c>
      <c r="H18" s="180">
        <f>'7.1'!H18+'7.2'!H18</f>
        <v>0</v>
      </c>
      <c r="I18" s="180">
        <f>'7.1'!I18+'7.2'!I18</f>
        <v>0</v>
      </c>
      <c r="J18" s="180">
        <f>'7.1'!J18+'7.2'!J18</f>
        <v>0</v>
      </c>
      <c r="K18" s="180">
        <f>'7.1'!K18+'7.2'!K18</f>
        <v>0</v>
      </c>
      <c r="L18" s="180">
        <f>'7.1'!L18+'7.2'!L18</f>
        <v>0</v>
      </c>
    </row>
    <row r="19" spans="1:20" ht="24" customHeight="1" x14ac:dyDescent="0.2">
      <c r="A19" s="378" t="s">
        <v>296</v>
      </c>
      <c r="B19" s="72" t="s">
        <v>79</v>
      </c>
      <c r="C19" s="262">
        <f>'7.1'!C19+'7.2'!C19</f>
        <v>228</v>
      </c>
      <c r="D19" s="262">
        <f>'7.1'!D19+'7.2'!D19</f>
        <v>207</v>
      </c>
      <c r="E19" s="313">
        <f>'7.1'!E19+'7.2'!E19</f>
        <v>176</v>
      </c>
      <c r="F19" s="168">
        <f>'7.1'!F19+'7.2'!F19</f>
        <v>0</v>
      </c>
      <c r="G19" s="195">
        <f>'7.1'!G19+'7.2'!G19</f>
        <v>27</v>
      </c>
      <c r="H19" s="207">
        <f>'7.1'!H19+'7.2'!H19</f>
        <v>4</v>
      </c>
      <c r="I19" s="204">
        <f>'7.1'!I19+'7.2'!I19</f>
        <v>21</v>
      </c>
      <c r="J19" s="204">
        <f>'7.1'!J19+'7.2'!J19</f>
        <v>21</v>
      </c>
      <c r="K19" s="178">
        <f>'7.1'!K19+'7.2'!K19</f>
        <v>0</v>
      </c>
      <c r="L19" s="178">
        <f>'7.1'!L19+'7.2'!L19</f>
        <v>0</v>
      </c>
    </row>
    <row r="20" spans="1:20" x14ac:dyDescent="0.2">
      <c r="A20" s="377"/>
      <c r="B20" s="72" t="s">
        <v>80</v>
      </c>
      <c r="C20" s="167">
        <f>'7.1'!C20+'7.2'!C20</f>
        <v>126</v>
      </c>
      <c r="D20" s="167">
        <f>'7.1'!D20+'7.2'!D20</f>
        <v>115</v>
      </c>
      <c r="E20" s="324">
        <f>'7.1'!E20+'7.2'!E20</f>
        <v>108</v>
      </c>
      <c r="F20" s="169">
        <f>'7.1'!F20+'7.2'!F20</f>
        <v>0</v>
      </c>
      <c r="G20" s="196">
        <f>'7.1'!G20+'7.2'!G20</f>
        <v>6</v>
      </c>
      <c r="H20" s="207">
        <f>'7.1'!H20+'7.2'!H20</f>
        <v>1</v>
      </c>
      <c r="I20" s="183">
        <f>'7.1'!I20+'7.2'!I20</f>
        <v>11</v>
      </c>
      <c r="J20" s="183">
        <f>'7.1'!J20+'7.2'!J20</f>
        <v>11</v>
      </c>
      <c r="K20" s="179">
        <f>'7.1'!K20+'7.2'!K20</f>
        <v>0</v>
      </c>
      <c r="L20" s="179">
        <f>'7.1'!L20+'7.2'!L20</f>
        <v>0</v>
      </c>
    </row>
    <row r="21" spans="1:20" x14ac:dyDescent="0.2">
      <c r="A21" s="377"/>
      <c r="B21" s="71" t="s">
        <v>81</v>
      </c>
      <c r="C21" s="166">
        <f>'7.1'!C21+'7.2'!C21</f>
        <v>354</v>
      </c>
      <c r="D21" s="166">
        <f>'7.1'!D21+'7.2'!D21</f>
        <v>322</v>
      </c>
      <c r="E21" s="314">
        <f>'7.1'!E21+'7.2'!E21</f>
        <v>284</v>
      </c>
      <c r="F21" s="170">
        <f>'7.1'!F21+'7.2'!F21</f>
        <v>0</v>
      </c>
      <c r="G21" s="174">
        <f>'7.1'!G21+'7.2'!G21</f>
        <v>33</v>
      </c>
      <c r="H21" s="185">
        <f>'7.1'!H21+'7.2'!H21</f>
        <v>5</v>
      </c>
      <c r="I21" s="181">
        <f>'7.1'!I21+'7.2'!I21</f>
        <v>32</v>
      </c>
      <c r="J21" s="181">
        <f>'7.1'!J21+'7.2'!J21</f>
        <v>32</v>
      </c>
      <c r="K21" s="180">
        <f>'7.1'!K21+'7.2'!K21</f>
        <v>0</v>
      </c>
      <c r="L21" s="180">
        <f>'7.1'!L21+'7.2'!L21</f>
        <v>0</v>
      </c>
    </row>
    <row r="22" spans="1:20" ht="24" customHeight="1" x14ac:dyDescent="0.2">
      <c r="A22" s="379" t="s">
        <v>114</v>
      </c>
      <c r="B22" s="71" t="s">
        <v>79</v>
      </c>
      <c r="C22" s="166">
        <f>'7.1'!C22+'7.2'!C22</f>
        <v>8141</v>
      </c>
      <c r="D22" s="166">
        <f>'7.1'!D22+'7.2'!D22</f>
        <v>8066</v>
      </c>
      <c r="E22" s="314">
        <f>'7.1'!E22+'7.2'!E22</f>
        <v>7554</v>
      </c>
      <c r="F22" s="320">
        <f>'7.1'!F22+'7.2'!F22</f>
        <v>456</v>
      </c>
      <c r="G22" s="174">
        <f>'7.1'!G22+'7.2'!G22</f>
        <v>34</v>
      </c>
      <c r="H22" s="184">
        <f>'7.1'!H22+'7.2'!H22</f>
        <v>22</v>
      </c>
      <c r="I22" s="181">
        <f>'7.1'!I22+'7.2'!I22</f>
        <v>75</v>
      </c>
      <c r="J22" s="181">
        <f>'7.1'!J22+'7.2'!J22</f>
        <v>75</v>
      </c>
      <c r="K22" s="184">
        <f>'7.1'!K22+'7.2'!K22</f>
        <v>0</v>
      </c>
      <c r="L22" s="184">
        <f>'7.1'!L22+'7.2'!L22</f>
        <v>0</v>
      </c>
    </row>
    <row r="23" spans="1:20" x14ac:dyDescent="0.2">
      <c r="A23" s="380"/>
      <c r="B23" s="71" t="s">
        <v>80</v>
      </c>
      <c r="C23" s="166">
        <f>'7.1'!C23+'7.2'!C23</f>
        <v>7323</v>
      </c>
      <c r="D23" s="166">
        <f>'7.1'!D23+'7.2'!D23</f>
        <v>7269</v>
      </c>
      <c r="E23" s="314">
        <f>'7.1'!E23+'7.2'!E23</f>
        <v>6889</v>
      </c>
      <c r="F23" s="320">
        <f>'7.1'!F23+'7.2'!F23</f>
        <v>349</v>
      </c>
      <c r="G23" s="174">
        <f>'7.1'!G23+'7.2'!G23</f>
        <v>11</v>
      </c>
      <c r="H23" s="184">
        <f>'7.1'!H23+'7.2'!H23</f>
        <v>20</v>
      </c>
      <c r="I23" s="181">
        <f>'7.1'!I23+'7.2'!I23</f>
        <v>54</v>
      </c>
      <c r="J23" s="181">
        <f>'7.1'!J23+'7.2'!J23</f>
        <v>54</v>
      </c>
      <c r="K23" s="184">
        <f>'7.1'!K23+'7.2'!K23</f>
        <v>0</v>
      </c>
      <c r="L23" s="184">
        <f>'7.1'!L23+'7.2'!L23</f>
        <v>0</v>
      </c>
    </row>
    <row r="24" spans="1:20" x14ac:dyDescent="0.2">
      <c r="A24" s="380"/>
      <c r="B24" s="71" t="s">
        <v>81</v>
      </c>
      <c r="C24" s="166">
        <f>'7.1'!C24+'7.2'!C24</f>
        <v>15464</v>
      </c>
      <c r="D24" s="166">
        <f>'7.1'!D24+'7.2'!D24</f>
        <v>15335</v>
      </c>
      <c r="E24" s="314">
        <f>'7.1'!E24+'7.2'!E24</f>
        <v>14443</v>
      </c>
      <c r="F24" s="320">
        <f>'7.1'!F24+'7.2'!F24</f>
        <v>805</v>
      </c>
      <c r="G24" s="174">
        <f>'7.1'!G24+'7.2'!G24</f>
        <v>45</v>
      </c>
      <c r="H24" s="185">
        <f>'7.1'!H24+'7.2'!H24</f>
        <v>42</v>
      </c>
      <c r="I24" s="181">
        <f>'7.1'!I24+'7.2'!I24</f>
        <v>129</v>
      </c>
      <c r="J24" s="181">
        <f>'7.1'!J24+'7.2'!J24</f>
        <v>129</v>
      </c>
      <c r="K24" s="185">
        <f>'7.1'!K24+'7.2'!K24</f>
        <v>0</v>
      </c>
      <c r="L24" s="185">
        <f>'7.1'!L24+'7.2'!L24</f>
        <v>0</v>
      </c>
    </row>
    <row r="25" spans="1:20" ht="24" customHeight="1" x14ac:dyDescent="0.2">
      <c r="A25" s="379" t="s">
        <v>111</v>
      </c>
      <c r="B25" s="71" t="s">
        <v>79</v>
      </c>
      <c r="C25" s="166">
        <f>'7.1'!C25+'7.2'!C25</f>
        <v>4745</v>
      </c>
      <c r="D25" s="166">
        <f>'7.1'!D25+'7.2'!D25</f>
        <v>4630</v>
      </c>
      <c r="E25" s="171">
        <f>'7.1'!E25+'7.2'!E25</f>
        <v>0</v>
      </c>
      <c r="F25" s="320">
        <f>'7.1'!F25+'7.2'!F25</f>
        <v>4612</v>
      </c>
      <c r="G25" s="176">
        <f>'7.1'!G25+'7.2'!G25</f>
        <v>0</v>
      </c>
      <c r="H25" s="184">
        <f>'7.1'!H25+'7.2'!H25</f>
        <v>18</v>
      </c>
      <c r="I25" s="181">
        <f>'7.1'!I25+'7.2'!I25</f>
        <v>115</v>
      </c>
      <c r="J25" s="186">
        <f>'7.1'!J25+'7.2'!J25</f>
        <v>0</v>
      </c>
      <c r="K25" s="205">
        <f>'7.1'!K25+'7.2'!K25</f>
        <v>40</v>
      </c>
      <c r="L25" s="205">
        <f>'7.1'!L25+'7.2'!L25</f>
        <v>75</v>
      </c>
    </row>
    <row r="26" spans="1:20" x14ac:dyDescent="0.2">
      <c r="A26" s="380"/>
      <c r="B26" s="71" t="s">
        <v>80</v>
      </c>
      <c r="C26" s="166">
        <f>'7.1'!C26+'7.2'!C26</f>
        <v>5571</v>
      </c>
      <c r="D26" s="166">
        <f>'7.1'!D26+'7.2'!D26</f>
        <v>5504</v>
      </c>
      <c r="E26" s="170">
        <f>'7.1'!E26+'7.2'!E26</f>
        <v>0</v>
      </c>
      <c r="F26" s="320">
        <f>'7.1'!F26+'7.2'!F26</f>
        <v>5466</v>
      </c>
      <c r="G26" s="176">
        <f>'7.1'!G26+'7.2'!G26</f>
        <v>0</v>
      </c>
      <c r="H26" s="184">
        <f>'7.1'!H26+'7.2'!H26</f>
        <v>38</v>
      </c>
      <c r="I26" s="184">
        <f>'7.1'!I26+'7.2'!I26</f>
        <v>67</v>
      </c>
      <c r="J26" s="180">
        <f>'7.1'!J26+'7.2'!J26</f>
        <v>0</v>
      </c>
      <c r="K26" s="181">
        <f>'7.1'!K26+'7.2'!K26</f>
        <v>28</v>
      </c>
      <c r="L26" s="181">
        <f>'7.1'!L26+'7.2'!L26</f>
        <v>39</v>
      </c>
    </row>
    <row r="27" spans="1:20" x14ac:dyDescent="0.2">
      <c r="A27" s="380"/>
      <c r="B27" s="71" t="s">
        <v>81</v>
      </c>
      <c r="C27" s="166">
        <f>'7.1'!C27+'7.2'!C27</f>
        <v>10316</v>
      </c>
      <c r="D27" s="166">
        <f>'7.1'!D27+'7.2'!D27</f>
        <v>10134</v>
      </c>
      <c r="E27" s="170">
        <f>'7.1'!E27+'7.2'!E27</f>
        <v>0</v>
      </c>
      <c r="F27" s="320">
        <f>'7.1'!F27+'7.2'!F27</f>
        <v>10078</v>
      </c>
      <c r="G27" s="177">
        <f>'7.1'!G27+'7.2'!G27</f>
        <v>0</v>
      </c>
      <c r="H27" s="185">
        <f>'7.1'!H27+'7.2'!H27</f>
        <v>56</v>
      </c>
      <c r="I27" s="184">
        <f>'7.1'!I27+'7.2'!I27</f>
        <v>182</v>
      </c>
      <c r="J27" s="180">
        <f>'7.1'!J27+'7.2'!J27</f>
        <v>0</v>
      </c>
      <c r="K27" s="181">
        <f>'7.1'!K27+'7.2'!K27</f>
        <v>68</v>
      </c>
      <c r="L27" s="181">
        <f>'7.1'!L27+'7.2'!L27</f>
        <v>114</v>
      </c>
    </row>
    <row r="28" spans="1:20" ht="24" customHeight="1" x14ac:dyDescent="0.2">
      <c r="A28" s="380" t="s">
        <v>0</v>
      </c>
      <c r="B28" s="71" t="s">
        <v>79</v>
      </c>
      <c r="C28" s="166">
        <f>'7.1'!C28+'7.2'!C28</f>
        <v>16114</v>
      </c>
      <c r="D28" s="166">
        <f>'7.1'!D28+'7.2'!D28</f>
        <v>15868</v>
      </c>
      <c r="E28" s="326">
        <f>'7.1'!E28+'7.2'!E28</f>
        <v>9592</v>
      </c>
      <c r="F28" s="323">
        <f>'7.1'!F28+'7.2'!F28</f>
        <v>5082</v>
      </c>
      <c r="G28" s="193">
        <f>'7.1'!G28+'7.2'!G28</f>
        <v>1147</v>
      </c>
      <c r="H28" s="181">
        <f>'7.1'!H28+'7.2'!H28</f>
        <v>47</v>
      </c>
      <c r="I28" s="184">
        <f>'7.1'!I28+'7.2'!I28</f>
        <v>246</v>
      </c>
      <c r="J28" s="205">
        <f>'7.1'!J28+'7.2'!J28</f>
        <v>131</v>
      </c>
      <c r="K28" s="181">
        <f>'7.1'!K28+'7.2'!K28</f>
        <v>40</v>
      </c>
      <c r="L28" s="181">
        <f>'7.1'!L28+'7.2'!L28</f>
        <v>75</v>
      </c>
    </row>
    <row r="29" spans="1:20" x14ac:dyDescent="0.2">
      <c r="A29" s="380"/>
      <c r="B29" s="71" t="s">
        <v>80</v>
      </c>
      <c r="C29" s="263">
        <f>'7.1'!C29+'7.2'!C29</f>
        <v>14915</v>
      </c>
      <c r="D29" s="166">
        <f>'7.1'!D29+'7.2'!D29</f>
        <v>14763</v>
      </c>
      <c r="E29" s="314">
        <f>'7.1'!E29+'7.2'!E29</f>
        <v>8123</v>
      </c>
      <c r="F29" s="320">
        <f>'7.1'!F29+'7.2'!F29</f>
        <v>5820</v>
      </c>
      <c r="G29" s="174">
        <f>'7.1'!G29+'7.2'!G29</f>
        <v>759</v>
      </c>
      <c r="H29" s="182">
        <f>'7.1'!H29+'7.2'!H29</f>
        <v>61</v>
      </c>
      <c r="I29" s="181">
        <f>'7.1'!I29+'7.2'!I29</f>
        <v>152</v>
      </c>
      <c r="J29" s="181">
        <f>'7.1'!J29+'7.2'!J29</f>
        <v>85</v>
      </c>
      <c r="K29" s="181">
        <f>'7.1'!K29+'7.2'!K29</f>
        <v>28</v>
      </c>
      <c r="L29" s="181">
        <f>'7.1'!L29+'7.2'!L29</f>
        <v>39</v>
      </c>
    </row>
    <row r="30" spans="1:20" x14ac:dyDescent="0.2">
      <c r="A30" s="380"/>
      <c r="B30" s="71" t="s">
        <v>81</v>
      </c>
      <c r="C30" s="264">
        <f>'7.1'!C30+'7.2'!C30</f>
        <v>31029</v>
      </c>
      <c r="D30" s="166">
        <f>'7.1'!D30+'7.2'!D30</f>
        <v>30631</v>
      </c>
      <c r="E30" s="325">
        <f>'7.1'!E30+'7.2'!E30</f>
        <v>17715</v>
      </c>
      <c r="F30" s="321">
        <f>'7.1'!F30+'7.2'!F30</f>
        <v>10902</v>
      </c>
      <c r="G30" s="173">
        <f>'7.1'!G30+'7.2'!G30</f>
        <v>1906</v>
      </c>
      <c r="H30" s="182">
        <f>'7.1'!H30+'7.2'!H30</f>
        <v>108</v>
      </c>
      <c r="I30" s="181">
        <f>'7.1'!I30+'7.2'!I30</f>
        <v>398</v>
      </c>
      <c r="J30" s="182">
        <f>'7.1'!J30+'7.2'!J30</f>
        <v>216</v>
      </c>
      <c r="K30" s="181">
        <f>'7.1'!K30+'7.2'!K30</f>
        <v>68</v>
      </c>
      <c r="L30" s="181">
        <f>'7.1'!L30+'7.2'!L30</f>
        <v>114</v>
      </c>
    </row>
    <row r="31" spans="1:20" ht="24" customHeight="1" x14ac:dyDescent="0.2">
      <c r="A31" s="76" t="s">
        <v>13</v>
      </c>
      <c r="B31" s="75"/>
      <c r="M31" s="74"/>
      <c r="N31" s="74"/>
      <c r="O31" s="74"/>
      <c r="P31" s="74"/>
      <c r="Q31" s="74"/>
      <c r="R31" s="74"/>
      <c r="S31" s="74"/>
      <c r="T31" s="74"/>
    </row>
    <row r="32" spans="1:20" x14ac:dyDescent="0.2">
      <c r="A32" s="375" t="s">
        <v>109</v>
      </c>
      <c r="B32" s="375"/>
      <c r="C32" s="375"/>
      <c r="D32" s="375"/>
      <c r="E32" s="375"/>
      <c r="F32" s="375"/>
      <c r="G32" s="375"/>
      <c r="H32" s="375"/>
      <c r="I32" s="375"/>
      <c r="J32" s="375"/>
      <c r="K32" s="375"/>
      <c r="L32" s="375"/>
    </row>
    <row r="33" spans="1:12" x14ac:dyDescent="0.2">
      <c r="A33" s="375" t="s">
        <v>110</v>
      </c>
      <c r="B33" s="375"/>
      <c r="C33" s="375"/>
      <c r="D33" s="375"/>
      <c r="E33" s="375"/>
      <c r="F33" s="375"/>
      <c r="G33" s="375"/>
      <c r="H33" s="375"/>
      <c r="I33" s="375"/>
      <c r="J33" s="375"/>
      <c r="K33" s="375"/>
      <c r="L33" s="375"/>
    </row>
    <row r="34" spans="1:12" x14ac:dyDescent="0.2">
      <c r="A34" s="374" t="s">
        <v>32</v>
      </c>
      <c r="B34" s="374"/>
      <c r="C34" s="374"/>
      <c r="D34" s="374"/>
      <c r="E34" s="374"/>
      <c r="F34" s="374"/>
      <c r="G34" s="374"/>
      <c r="H34" s="374"/>
      <c r="I34" s="374"/>
      <c r="J34" s="374"/>
      <c r="K34" s="374"/>
      <c r="L34" s="374"/>
    </row>
  </sheetData>
  <mergeCells count="20">
    <mergeCell ref="D2:D3"/>
    <mergeCell ref="A1:L1"/>
    <mergeCell ref="A22:A24"/>
    <mergeCell ref="A25:A27"/>
    <mergeCell ref="A28:A30"/>
    <mergeCell ref="E2:H2"/>
    <mergeCell ref="A2:A3"/>
    <mergeCell ref="B2:B3"/>
    <mergeCell ref="C2:C3"/>
    <mergeCell ref="I2:I3"/>
    <mergeCell ref="J2:L2"/>
    <mergeCell ref="A34:L34"/>
    <mergeCell ref="A32:L32"/>
    <mergeCell ref="A33:L33"/>
    <mergeCell ref="A4:A6"/>
    <mergeCell ref="A7:A9"/>
    <mergeCell ref="A10:A12"/>
    <mergeCell ref="A13:A15"/>
    <mergeCell ref="A16:A18"/>
    <mergeCell ref="A19:A21"/>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Normal="100" workbookViewId="0">
      <selection sqref="A1:L1"/>
    </sheetView>
  </sheetViews>
  <sheetFormatPr baseColWidth="10" defaultRowHeight="12" x14ac:dyDescent="0.2"/>
  <cols>
    <col min="1" max="1" width="18.28515625" customWidth="1"/>
    <col min="2" max="2" width="6.7109375" customWidth="1"/>
    <col min="3" max="3" width="7" customWidth="1"/>
    <col min="4" max="4" width="7.85546875" customWidth="1"/>
    <col min="5" max="5" width="6.7109375" customWidth="1"/>
    <col min="6" max="6" width="6.5703125" customWidth="1"/>
    <col min="7" max="7" width="7.85546875" customWidth="1"/>
    <col min="8" max="8" width="6.7109375" customWidth="1"/>
    <col min="9" max="9" width="8" customWidth="1"/>
    <col min="10" max="11" width="6.7109375" customWidth="1"/>
    <col min="12" max="12" width="6.140625" customWidth="1"/>
  </cols>
  <sheetData>
    <row r="1" spans="1:13" ht="45" customHeight="1" x14ac:dyDescent="0.2">
      <c r="A1" s="381" t="s">
        <v>317</v>
      </c>
      <c r="B1" s="381"/>
      <c r="C1" s="381"/>
      <c r="D1" s="381"/>
      <c r="E1" s="381"/>
      <c r="F1" s="381"/>
      <c r="G1" s="381"/>
      <c r="H1" s="381"/>
      <c r="I1" s="381"/>
      <c r="J1" s="381"/>
      <c r="K1" s="381"/>
      <c r="L1" s="381"/>
      <c r="M1" s="70"/>
    </row>
    <row r="2" spans="1:13" ht="12" customHeight="1" x14ac:dyDescent="0.2">
      <c r="A2" s="360" t="s">
        <v>28</v>
      </c>
      <c r="B2" s="362" t="s">
        <v>68</v>
      </c>
      <c r="C2" s="362" t="s">
        <v>37</v>
      </c>
      <c r="D2" s="362" t="s">
        <v>35</v>
      </c>
      <c r="E2" s="364" t="s">
        <v>36</v>
      </c>
      <c r="F2" s="365"/>
      <c r="G2" s="365"/>
      <c r="H2" s="360"/>
      <c r="I2" s="362" t="s">
        <v>42</v>
      </c>
      <c r="J2" s="362" t="s">
        <v>36</v>
      </c>
      <c r="K2" s="362"/>
      <c r="L2" s="364"/>
    </row>
    <row r="3" spans="1:13" ht="54.75" customHeight="1" x14ac:dyDescent="0.2">
      <c r="A3" s="361"/>
      <c r="B3" s="363"/>
      <c r="C3" s="363"/>
      <c r="D3" s="363"/>
      <c r="E3" s="64" t="s">
        <v>107</v>
      </c>
      <c r="F3" s="64" t="s">
        <v>108</v>
      </c>
      <c r="G3" s="64" t="s">
        <v>60</v>
      </c>
      <c r="H3" s="64" t="s">
        <v>41</v>
      </c>
      <c r="I3" s="363"/>
      <c r="J3" s="64" t="s">
        <v>43</v>
      </c>
      <c r="K3" s="64" t="s">
        <v>263</v>
      </c>
      <c r="L3" s="65" t="s">
        <v>24</v>
      </c>
    </row>
    <row r="4" spans="1:13" ht="24" customHeight="1" x14ac:dyDescent="0.2">
      <c r="A4" s="376" t="s">
        <v>220</v>
      </c>
      <c r="B4" s="27" t="s">
        <v>79</v>
      </c>
      <c r="C4" s="286">
        <f>SUM(I4,D4)</f>
        <v>860</v>
      </c>
      <c r="D4" s="286">
        <f>SUM(E4:H4)</f>
        <v>860</v>
      </c>
      <c r="E4" s="162">
        <v>634</v>
      </c>
      <c r="F4" s="327">
        <v>0</v>
      </c>
      <c r="G4" s="172">
        <v>226</v>
      </c>
      <c r="H4" s="197">
        <v>0</v>
      </c>
      <c r="I4" s="178">
        <f>SUM(J4:L4)</f>
        <v>0</v>
      </c>
      <c r="J4" s="178">
        <v>0</v>
      </c>
      <c r="K4" s="178">
        <v>0</v>
      </c>
      <c r="L4" s="178">
        <v>0</v>
      </c>
    </row>
    <row r="5" spans="1:13" x14ac:dyDescent="0.2">
      <c r="A5" s="377"/>
      <c r="B5" s="72" t="s">
        <v>80</v>
      </c>
      <c r="C5" s="286">
        <f t="shared" ref="C5:C27" si="0">SUM(I5,D5)</f>
        <v>446</v>
      </c>
      <c r="D5" s="286">
        <f t="shared" ref="D5:D27" si="1">SUM(E5:H5)</f>
        <v>446</v>
      </c>
      <c r="E5" s="162">
        <v>356</v>
      </c>
      <c r="F5" s="327">
        <v>0</v>
      </c>
      <c r="G5" s="172">
        <v>90</v>
      </c>
      <c r="H5" s="197">
        <v>0</v>
      </c>
      <c r="I5" s="179">
        <f t="shared" ref="I5:I27" si="2">SUM(J5:L5)</f>
        <v>0</v>
      </c>
      <c r="J5" s="179">
        <v>0</v>
      </c>
      <c r="K5" s="179">
        <v>0</v>
      </c>
      <c r="L5" s="179">
        <v>0</v>
      </c>
    </row>
    <row r="6" spans="1:13" x14ac:dyDescent="0.2">
      <c r="A6" s="377"/>
      <c r="B6" s="71" t="s">
        <v>81</v>
      </c>
      <c r="C6" s="287">
        <f t="shared" si="0"/>
        <v>1306</v>
      </c>
      <c r="D6" s="289">
        <f t="shared" si="1"/>
        <v>1306</v>
      </c>
      <c r="E6" s="163">
        <v>990</v>
      </c>
      <c r="F6" s="328">
        <v>0</v>
      </c>
      <c r="G6" s="173">
        <v>316</v>
      </c>
      <c r="H6" s="198">
        <v>0</v>
      </c>
      <c r="I6" s="180">
        <f t="shared" si="2"/>
        <v>0</v>
      </c>
      <c r="J6" s="180">
        <v>0</v>
      </c>
      <c r="K6" s="180">
        <v>0</v>
      </c>
      <c r="L6" s="180">
        <v>0</v>
      </c>
    </row>
    <row r="7" spans="1:13" ht="24" customHeight="1" x14ac:dyDescent="0.2">
      <c r="A7" s="378" t="s">
        <v>113</v>
      </c>
      <c r="B7" s="72" t="s">
        <v>79</v>
      </c>
      <c r="C7" s="162">
        <f t="shared" si="0"/>
        <v>153</v>
      </c>
      <c r="D7" s="162">
        <f t="shared" si="1"/>
        <v>153</v>
      </c>
      <c r="E7" s="168">
        <v>0</v>
      </c>
      <c r="F7" s="168">
        <v>0</v>
      </c>
      <c r="G7" s="172">
        <v>153</v>
      </c>
      <c r="H7" s="199">
        <v>0</v>
      </c>
      <c r="I7" s="178">
        <f t="shared" si="2"/>
        <v>0</v>
      </c>
      <c r="J7" s="178">
        <v>0</v>
      </c>
      <c r="K7" s="178">
        <v>0</v>
      </c>
      <c r="L7" s="178">
        <v>0</v>
      </c>
    </row>
    <row r="8" spans="1:13" x14ac:dyDescent="0.2">
      <c r="A8" s="377"/>
      <c r="B8" s="72" t="s">
        <v>80</v>
      </c>
      <c r="C8" s="162">
        <f t="shared" si="0"/>
        <v>106</v>
      </c>
      <c r="D8" s="162">
        <f t="shared" si="1"/>
        <v>106</v>
      </c>
      <c r="E8" s="169">
        <v>0</v>
      </c>
      <c r="F8" s="169">
        <v>0</v>
      </c>
      <c r="G8" s="172">
        <v>106</v>
      </c>
      <c r="H8" s="200">
        <v>0</v>
      </c>
      <c r="I8" s="179">
        <f t="shared" si="2"/>
        <v>0</v>
      </c>
      <c r="J8" s="179">
        <v>0</v>
      </c>
      <c r="K8" s="179">
        <v>0</v>
      </c>
      <c r="L8" s="179">
        <v>0</v>
      </c>
    </row>
    <row r="9" spans="1:13" ht="24" customHeight="1" x14ac:dyDescent="0.2">
      <c r="A9" s="377"/>
      <c r="B9" s="73" t="s">
        <v>81</v>
      </c>
      <c r="C9" s="163">
        <f t="shared" si="0"/>
        <v>259</v>
      </c>
      <c r="D9" s="163">
        <f t="shared" si="1"/>
        <v>259</v>
      </c>
      <c r="E9" s="170">
        <v>0</v>
      </c>
      <c r="F9" s="170">
        <v>0</v>
      </c>
      <c r="G9" s="173">
        <v>259</v>
      </c>
      <c r="H9" s="201">
        <v>0</v>
      </c>
      <c r="I9" s="180">
        <f t="shared" si="2"/>
        <v>0</v>
      </c>
      <c r="J9" s="180">
        <v>0</v>
      </c>
      <c r="K9" s="180">
        <v>0</v>
      </c>
      <c r="L9" s="180">
        <v>0</v>
      </c>
    </row>
    <row r="10" spans="1:13" ht="24" customHeight="1" x14ac:dyDescent="0.2">
      <c r="A10" s="378" t="s">
        <v>219</v>
      </c>
      <c r="B10" s="72" t="s">
        <v>79</v>
      </c>
      <c r="C10" s="168">
        <f t="shared" si="0"/>
        <v>479</v>
      </c>
      <c r="D10" s="168">
        <f t="shared" si="1"/>
        <v>479</v>
      </c>
      <c r="E10" s="168">
        <v>0</v>
      </c>
      <c r="F10" s="168">
        <v>0</v>
      </c>
      <c r="G10" s="172">
        <v>479</v>
      </c>
      <c r="H10" s="199">
        <v>0</v>
      </c>
      <c r="I10" s="178">
        <f t="shared" si="2"/>
        <v>0</v>
      </c>
      <c r="J10" s="178">
        <v>0</v>
      </c>
      <c r="K10" s="178">
        <v>0</v>
      </c>
      <c r="L10" s="178">
        <v>0</v>
      </c>
    </row>
    <row r="11" spans="1:13" x14ac:dyDescent="0.2">
      <c r="A11" s="377"/>
      <c r="B11" s="72" t="s">
        <v>80</v>
      </c>
      <c r="C11" s="169">
        <f t="shared" si="0"/>
        <v>394</v>
      </c>
      <c r="D11" s="169">
        <f t="shared" si="1"/>
        <v>394</v>
      </c>
      <c r="E11" s="169">
        <v>0</v>
      </c>
      <c r="F11" s="169">
        <v>0</v>
      </c>
      <c r="G11" s="172">
        <v>394</v>
      </c>
      <c r="H11" s="200">
        <v>0</v>
      </c>
      <c r="I11" s="179">
        <f t="shared" si="2"/>
        <v>0</v>
      </c>
      <c r="J11" s="179">
        <v>0</v>
      </c>
      <c r="K11" s="179">
        <v>0</v>
      </c>
      <c r="L11" s="179">
        <v>0</v>
      </c>
    </row>
    <row r="12" spans="1:13" x14ac:dyDescent="0.2">
      <c r="A12" s="377"/>
      <c r="B12" s="71" t="s">
        <v>81</v>
      </c>
      <c r="C12" s="170">
        <f t="shared" si="0"/>
        <v>873</v>
      </c>
      <c r="D12" s="170">
        <f t="shared" si="1"/>
        <v>873</v>
      </c>
      <c r="E12" s="170">
        <v>0</v>
      </c>
      <c r="F12" s="170">
        <v>0</v>
      </c>
      <c r="G12" s="173">
        <v>873</v>
      </c>
      <c r="H12" s="201">
        <v>0</v>
      </c>
      <c r="I12" s="180">
        <f t="shared" si="2"/>
        <v>0</v>
      </c>
      <c r="J12" s="180">
        <v>0</v>
      </c>
      <c r="K12" s="180">
        <v>0</v>
      </c>
      <c r="L12" s="180">
        <v>0</v>
      </c>
    </row>
    <row r="13" spans="1:13" ht="24" customHeight="1" x14ac:dyDescent="0.2">
      <c r="A13" s="379" t="s">
        <v>112</v>
      </c>
      <c r="B13" s="71" t="s">
        <v>79</v>
      </c>
      <c r="C13" s="166">
        <f t="shared" si="0"/>
        <v>1545</v>
      </c>
      <c r="D13" s="166">
        <f t="shared" si="1"/>
        <v>1489</v>
      </c>
      <c r="E13" s="166">
        <v>1308</v>
      </c>
      <c r="F13" s="166">
        <v>8</v>
      </c>
      <c r="G13" s="174">
        <v>173</v>
      </c>
      <c r="H13" s="202">
        <v>0</v>
      </c>
      <c r="I13" s="184">
        <f t="shared" si="2"/>
        <v>56</v>
      </c>
      <c r="J13" s="181">
        <v>56</v>
      </c>
      <c r="K13" s="186">
        <v>0</v>
      </c>
      <c r="L13" s="186">
        <v>0</v>
      </c>
    </row>
    <row r="14" spans="1:13" x14ac:dyDescent="0.2">
      <c r="A14" s="380"/>
      <c r="B14" s="71" t="s">
        <v>80</v>
      </c>
      <c r="C14" s="166">
        <f t="shared" si="0"/>
        <v>989</v>
      </c>
      <c r="D14" s="166">
        <f t="shared" si="1"/>
        <v>958</v>
      </c>
      <c r="E14" s="166">
        <v>834</v>
      </c>
      <c r="F14" s="166">
        <v>3</v>
      </c>
      <c r="G14" s="174">
        <v>121</v>
      </c>
      <c r="H14" s="202">
        <v>0</v>
      </c>
      <c r="I14" s="184">
        <f t="shared" si="2"/>
        <v>31</v>
      </c>
      <c r="J14" s="181">
        <v>31</v>
      </c>
      <c r="K14" s="180">
        <v>0</v>
      </c>
      <c r="L14" s="180">
        <v>0</v>
      </c>
    </row>
    <row r="15" spans="1:13" x14ac:dyDescent="0.2">
      <c r="A15" s="380"/>
      <c r="B15" s="71" t="s">
        <v>81</v>
      </c>
      <c r="C15" s="163">
        <f t="shared" si="0"/>
        <v>2534</v>
      </c>
      <c r="D15" s="166">
        <f t="shared" si="1"/>
        <v>2447</v>
      </c>
      <c r="E15" s="163">
        <v>2142</v>
      </c>
      <c r="F15" s="163">
        <v>11</v>
      </c>
      <c r="G15" s="173">
        <v>294</v>
      </c>
      <c r="H15" s="198">
        <v>0</v>
      </c>
      <c r="I15" s="184">
        <f t="shared" si="2"/>
        <v>87</v>
      </c>
      <c r="J15" s="182">
        <v>87</v>
      </c>
      <c r="K15" s="180">
        <v>0</v>
      </c>
      <c r="L15" s="180">
        <v>0</v>
      </c>
    </row>
    <row r="16" spans="1:13" ht="24" customHeight="1" x14ac:dyDescent="0.2">
      <c r="A16" s="378" t="s">
        <v>233</v>
      </c>
      <c r="B16" s="72" t="s">
        <v>79</v>
      </c>
      <c r="C16" s="288">
        <f t="shared" si="0"/>
        <v>116</v>
      </c>
      <c r="D16" s="167">
        <f t="shared" si="1"/>
        <v>116</v>
      </c>
      <c r="E16" s="168">
        <v>0</v>
      </c>
      <c r="F16" s="168">
        <v>0</v>
      </c>
      <c r="G16" s="175">
        <v>116</v>
      </c>
      <c r="H16" s="199">
        <v>0</v>
      </c>
      <c r="I16" s="208">
        <f t="shared" si="2"/>
        <v>0</v>
      </c>
      <c r="J16" s="178">
        <v>0</v>
      </c>
      <c r="K16" s="178">
        <v>0</v>
      </c>
      <c r="L16" s="178">
        <v>0</v>
      </c>
    </row>
    <row r="17" spans="1:20" x14ac:dyDescent="0.2">
      <c r="A17" s="377"/>
      <c r="B17" s="72" t="s">
        <v>80</v>
      </c>
      <c r="C17" s="288">
        <f t="shared" si="0"/>
        <v>91</v>
      </c>
      <c r="D17" s="167">
        <f t="shared" si="1"/>
        <v>91</v>
      </c>
      <c r="E17" s="169">
        <v>0</v>
      </c>
      <c r="F17" s="169">
        <v>0</v>
      </c>
      <c r="G17" s="175">
        <v>91</v>
      </c>
      <c r="H17" s="200">
        <v>0</v>
      </c>
      <c r="I17" s="209">
        <f t="shared" si="2"/>
        <v>0</v>
      </c>
      <c r="J17" s="179">
        <v>0</v>
      </c>
      <c r="K17" s="179">
        <v>0</v>
      </c>
      <c r="L17" s="179">
        <v>0</v>
      </c>
    </row>
    <row r="18" spans="1:20" x14ac:dyDescent="0.2">
      <c r="A18" s="377"/>
      <c r="B18" s="71" t="s">
        <v>81</v>
      </c>
      <c r="C18" s="164">
        <f t="shared" si="0"/>
        <v>207</v>
      </c>
      <c r="D18" s="166">
        <f t="shared" si="1"/>
        <v>207</v>
      </c>
      <c r="E18" s="170">
        <v>0</v>
      </c>
      <c r="F18" s="170">
        <v>0</v>
      </c>
      <c r="G18" s="194">
        <v>207</v>
      </c>
      <c r="H18" s="201">
        <v>0</v>
      </c>
      <c r="I18" s="182">
        <f t="shared" si="2"/>
        <v>0</v>
      </c>
      <c r="J18" s="180">
        <v>0</v>
      </c>
      <c r="K18" s="180">
        <v>0</v>
      </c>
      <c r="L18" s="180">
        <v>0</v>
      </c>
    </row>
    <row r="19" spans="1:20" ht="24" customHeight="1" x14ac:dyDescent="0.2">
      <c r="A19" s="378" t="s">
        <v>296</v>
      </c>
      <c r="B19" s="72" t="s">
        <v>79</v>
      </c>
      <c r="C19" s="162">
        <f t="shared" si="0"/>
        <v>197</v>
      </c>
      <c r="D19" s="162">
        <f t="shared" si="1"/>
        <v>176</v>
      </c>
      <c r="E19" s="188">
        <v>152</v>
      </c>
      <c r="F19" s="168">
        <v>0</v>
      </c>
      <c r="G19" s="195">
        <v>24</v>
      </c>
      <c r="H19" s="197">
        <v>0</v>
      </c>
      <c r="I19" s="183">
        <f t="shared" si="2"/>
        <v>21</v>
      </c>
      <c r="J19" s="204">
        <v>21</v>
      </c>
      <c r="K19" s="178">
        <v>0</v>
      </c>
      <c r="L19" s="178">
        <v>0</v>
      </c>
    </row>
    <row r="20" spans="1:20" x14ac:dyDescent="0.2">
      <c r="A20" s="377"/>
      <c r="B20" s="72" t="s">
        <v>80</v>
      </c>
      <c r="C20" s="162">
        <f t="shared" si="0"/>
        <v>114</v>
      </c>
      <c r="D20" s="162">
        <f t="shared" si="1"/>
        <v>103</v>
      </c>
      <c r="E20" s="162">
        <v>98</v>
      </c>
      <c r="F20" s="169">
        <v>0</v>
      </c>
      <c r="G20" s="196">
        <v>5</v>
      </c>
      <c r="H20" s="197">
        <v>0</v>
      </c>
      <c r="I20" s="183">
        <f t="shared" si="2"/>
        <v>11</v>
      </c>
      <c r="J20" s="183">
        <v>11</v>
      </c>
      <c r="K20" s="179">
        <v>0</v>
      </c>
      <c r="L20" s="179">
        <v>0</v>
      </c>
    </row>
    <row r="21" spans="1:20" x14ac:dyDescent="0.2">
      <c r="A21" s="377"/>
      <c r="B21" s="71" t="s">
        <v>81</v>
      </c>
      <c r="C21" s="163">
        <f t="shared" si="0"/>
        <v>311</v>
      </c>
      <c r="D21" s="166">
        <f t="shared" si="1"/>
        <v>279</v>
      </c>
      <c r="E21" s="166">
        <v>250</v>
      </c>
      <c r="F21" s="170">
        <v>0</v>
      </c>
      <c r="G21" s="174">
        <v>29</v>
      </c>
      <c r="H21" s="198">
        <v>0</v>
      </c>
      <c r="I21" s="181">
        <f t="shared" si="2"/>
        <v>32</v>
      </c>
      <c r="J21" s="181">
        <v>32</v>
      </c>
      <c r="K21" s="180">
        <v>0</v>
      </c>
      <c r="L21" s="180">
        <v>0</v>
      </c>
    </row>
    <row r="22" spans="1:20" ht="24" customHeight="1" x14ac:dyDescent="0.2">
      <c r="A22" s="379" t="s">
        <v>114</v>
      </c>
      <c r="B22" s="71" t="s">
        <v>79</v>
      </c>
      <c r="C22" s="166">
        <f t="shared" si="0"/>
        <v>7204</v>
      </c>
      <c r="D22" s="166">
        <f t="shared" si="1"/>
        <v>7129</v>
      </c>
      <c r="E22" s="166">
        <v>6723</v>
      </c>
      <c r="F22" s="166">
        <v>372</v>
      </c>
      <c r="G22" s="174">
        <v>34</v>
      </c>
      <c r="H22" s="202">
        <v>0</v>
      </c>
      <c r="I22" s="181">
        <f t="shared" si="2"/>
        <v>75</v>
      </c>
      <c r="J22" s="181">
        <v>75</v>
      </c>
      <c r="K22" s="184">
        <v>0</v>
      </c>
      <c r="L22" s="184">
        <v>0</v>
      </c>
    </row>
    <row r="23" spans="1:20" x14ac:dyDescent="0.2">
      <c r="A23" s="380"/>
      <c r="B23" s="71" t="s">
        <v>80</v>
      </c>
      <c r="C23" s="166">
        <f t="shared" si="0"/>
        <v>6501</v>
      </c>
      <c r="D23" s="166">
        <f t="shared" si="1"/>
        <v>6447</v>
      </c>
      <c r="E23" s="166">
        <v>6133</v>
      </c>
      <c r="F23" s="166">
        <v>303</v>
      </c>
      <c r="G23" s="174">
        <v>11</v>
      </c>
      <c r="H23" s="202">
        <v>0</v>
      </c>
      <c r="I23" s="181">
        <f t="shared" si="2"/>
        <v>54</v>
      </c>
      <c r="J23" s="181">
        <v>54</v>
      </c>
      <c r="K23" s="184">
        <v>0</v>
      </c>
      <c r="L23" s="184">
        <v>0</v>
      </c>
    </row>
    <row r="24" spans="1:20" x14ac:dyDescent="0.2">
      <c r="A24" s="380"/>
      <c r="B24" s="71" t="s">
        <v>81</v>
      </c>
      <c r="C24" s="163">
        <f t="shared" si="0"/>
        <v>13705</v>
      </c>
      <c r="D24" s="166">
        <f t="shared" si="1"/>
        <v>13576</v>
      </c>
      <c r="E24" s="166">
        <v>12856</v>
      </c>
      <c r="F24" s="166">
        <v>675</v>
      </c>
      <c r="G24" s="174">
        <v>45</v>
      </c>
      <c r="H24" s="198">
        <v>0</v>
      </c>
      <c r="I24" s="181">
        <f t="shared" si="2"/>
        <v>129</v>
      </c>
      <c r="J24" s="181">
        <v>129</v>
      </c>
      <c r="K24" s="185">
        <v>0</v>
      </c>
      <c r="L24" s="185">
        <v>0</v>
      </c>
    </row>
    <row r="25" spans="1:20" ht="24" customHeight="1" x14ac:dyDescent="0.2">
      <c r="A25" s="379" t="s">
        <v>111</v>
      </c>
      <c r="B25" s="71" t="s">
        <v>79</v>
      </c>
      <c r="C25" s="166">
        <f t="shared" si="0"/>
        <v>4205</v>
      </c>
      <c r="D25" s="166">
        <f t="shared" si="1"/>
        <v>4097</v>
      </c>
      <c r="E25" s="171">
        <v>0</v>
      </c>
      <c r="F25" s="166">
        <v>4097</v>
      </c>
      <c r="G25" s="176">
        <v>0</v>
      </c>
      <c r="H25" s="202">
        <v>0</v>
      </c>
      <c r="I25" s="181">
        <f t="shared" si="2"/>
        <v>108</v>
      </c>
      <c r="J25" s="186">
        <v>0</v>
      </c>
      <c r="K25" s="205">
        <v>40</v>
      </c>
      <c r="L25" s="205">
        <v>68</v>
      </c>
    </row>
    <row r="26" spans="1:20" x14ac:dyDescent="0.2">
      <c r="A26" s="380"/>
      <c r="B26" s="71" t="s">
        <v>80</v>
      </c>
      <c r="C26" s="166">
        <f t="shared" si="0"/>
        <v>4930</v>
      </c>
      <c r="D26" s="166">
        <f t="shared" si="1"/>
        <v>4866</v>
      </c>
      <c r="E26" s="170">
        <v>0</v>
      </c>
      <c r="F26" s="166">
        <v>4866</v>
      </c>
      <c r="G26" s="176">
        <v>0</v>
      </c>
      <c r="H26" s="202">
        <v>0</v>
      </c>
      <c r="I26" s="181">
        <f t="shared" si="2"/>
        <v>64</v>
      </c>
      <c r="J26" s="180">
        <v>0</v>
      </c>
      <c r="K26" s="181">
        <v>28</v>
      </c>
      <c r="L26" s="181">
        <v>36</v>
      </c>
    </row>
    <row r="27" spans="1:20" x14ac:dyDescent="0.2">
      <c r="A27" s="380"/>
      <c r="B27" s="71" t="s">
        <v>81</v>
      </c>
      <c r="C27" s="166">
        <f t="shared" si="0"/>
        <v>9135</v>
      </c>
      <c r="D27" s="166">
        <f t="shared" si="1"/>
        <v>8963</v>
      </c>
      <c r="E27" s="170">
        <v>0</v>
      </c>
      <c r="F27" s="166">
        <v>8963</v>
      </c>
      <c r="G27" s="177">
        <v>0</v>
      </c>
      <c r="H27" s="198">
        <v>0</v>
      </c>
      <c r="I27" s="182">
        <f t="shared" si="2"/>
        <v>172</v>
      </c>
      <c r="J27" s="180">
        <v>0</v>
      </c>
      <c r="K27" s="181">
        <v>68</v>
      </c>
      <c r="L27" s="181">
        <v>104</v>
      </c>
    </row>
    <row r="28" spans="1:20" ht="24" customHeight="1" x14ac:dyDescent="0.2">
      <c r="A28" s="380" t="s">
        <v>0</v>
      </c>
      <c r="B28" s="71" t="s">
        <v>79</v>
      </c>
      <c r="C28" s="166">
        <f>SUM(C4,C7,C10,C13,C22,C25)</f>
        <v>14446</v>
      </c>
      <c r="D28" s="166">
        <f t="shared" ref="D28:L28" si="3">SUM(D4,D7,D10,D13,D22,D25)</f>
        <v>14207</v>
      </c>
      <c r="E28" s="171">
        <f t="shared" si="3"/>
        <v>8665</v>
      </c>
      <c r="F28" s="166">
        <f t="shared" si="3"/>
        <v>4477</v>
      </c>
      <c r="G28" s="176">
        <f t="shared" si="3"/>
        <v>1065</v>
      </c>
      <c r="H28" s="202">
        <f t="shared" si="3"/>
        <v>0</v>
      </c>
      <c r="I28" s="181">
        <f t="shared" si="3"/>
        <v>239</v>
      </c>
      <c r="J28" s="186">
        <f t="shared" si="3"/>
        <v>131</v>
      </c>
      <c r="K28" s="205">
        <f t="shared" si="3"/>
        <v>40</v>
      </c>
      <c r="L28" s="205">
        <f t="shared" si="3"/>
        <v>68</v>
      </c>
    </row>
    <row r="29" spans="1:20" x14ac:dyDescent="0.2">
      <c r="A29" s="380"/>
      <c r="B29" s="71" t="s">
        <v>80</v>
      </c>
      <c r="C29" s="166">
        <f t="shared" ref="C29:L30" si="4">SUM(C5,C8,C11,C14,C23,C26)</f>
        <v>13366</v>
      </c>
      <c r="D29" s="166">
        <f t="shared" si="4"/>
        <v>13217</v>
      </c>
      <c r="E29" s="170">
        <f t="shared" si="4"/>
        <v>7323</v>
      </c>
      <c r="F29" s="166">
        <f t="shared" si="4"/>
        <v>5172</v>
      </c>
      <c r="G29" s="176">
        <f t="shared" si="4"/>
        <v>722</v>
      </c>
      <c r="H29" s="202">
        <f t="shared" si="4"/>
        <v>0</v>
      </c>
      <c r="I29" s="181">
        <f t="shared" si="4"/>
        <v>149</v>
      </c>
      <c r="J29" s="180">
        <f t="shared" si="4"/>
        <v>85</v>
      </c>
      <c r="K29" s="181">
        <f t="shared" si="4"/>
        <v>28</v>
      </c>
      <c r="L29" s="181">
        <f t="shared" si="4"/>
        <v>36</v>
      </c>
    </row>
    <row r="30" spans="1:20" x14ac:dyDescent="0.2">
      <c r="A30" s="380"/>
      <c r="B30" s="71" t="s">
        <v>81</v>
      </c>
      <c r="C30" s="166">
        <f t="shared" si="4"/>
        <v>27812</v>
      </c>
      <c r="D30" s="166">
        <f t="shared" si="4"/>
        <v>27424</v>
      </c>
      <c r="E30" s="170">
        <f t="shared" si="4"/>
        <v>15988</v>
      </c>
      <c r="F30" s="166">
        <f t="shared" si="4"/>
        <v>9649</v>
      </c>
      <c r="G30" s="177">
        <f t="shared" si="4"/>
        <v>1787</v>
      </c>
      <c r="H30" s="198">
        <f t="shared" si="4"/>
        <v>0</v>
      </c>
      <c r="I30" s="182">
        <f t="shared" si="4"/>
        <v>388</v>
      </c>
      <c r="J30" s="180">
        <f t="shared" si="4"/>
        <v>216</v>
      </c>
      <c r="K30" s="181">
        <f t="shared" si="4"/>
        <v>68</v>
      </c>
      <c r="L30" s="181">
        <f t="shared" si="4"/>
        <v>104</v>
      </c>
    </row>
    <row r="31" spans="1:20" ht="24" customHeight="1" x14ac:dyDescent="0.2">
      <c r="A31" s="76" t="s">
        <v>13</v>
      </c>
      <c r="B31" s="279"/>
      <c r="C31" s="77"/>
      <c r="D31" s="77"/>
      <c r="E31" s="77"/>
      <c r="F31" s="79"/>
      <c r="G31" s="79"/>
      <c r="I31" s="78"/>
      <c r="J31" s="78"/>
      <c r="K31" s="78"/>
      <c r="L31" s="78"/>
      <c r="M31" s="74"/>
      <c r="N31" s="74"/>
      <c r="O31" s="74"/>
      <c r="P31" s="74"/>
      <c r="Q31" s="74"/>
      <c r="R31" s="74"/>
      <c r="S31" s="74"/>
      <c r="T31" s="74"/>
    </row>
    <row r="32" spans="1:20" x14ac:dyDescent="0.2">
      <c r="A32" s="375" t="s">
        <v>109</v>
      </c>
      <c r="B32" s="375"/>
      <c r="C32" s="375"/>
      <c r="D32" s="375"/>
      <c r="E32" s="375"/>
      <c r="F32" s="375"/>
      <c r="G32" s="375"/>
      <c r="H32" s="375"/>
      <c r="I32" s="375"/>
      <c r="J32" s="375"/>
      <c r="K32" s="375"/>
      <c r="L32" s="375"/>
    </row>
    <row r="33" spans="1:12" x14ac:dyDescent="0.2">
      <c r="A33" s="375" t="s">
        <v>110</v>
      </c>
      <c r="B33" s="375"/>
      <c r="C33" s="375"/>
      <c r="D33" s="375"/>
      <c r="E33" s="375"/>
      <c r="F33" s="375"/>
      <c r="G33" s="375"/>
      <c r="H33" s="375"/>
      <c r="I33" s="375"/>
      <c r="J33" s="375"/>
      <c r="K33" s="375"/>
      <c r="L33" s="375"/>
    </row>
    <row r="34" spans="1:12" x14ac:dyDescent="0.2">
      <c r="A34" s="374" t="s">
        <v>32</v>
      </c>
      <c r="B34" s="374"/>
      <c r="C34" s="374"/>
      <c r="D34" s="374"/>
      <c r="E34" s="374"/>
      <c r="F34" s="374"/>
      <c r="G34" s="374"/>
      <c r="H34" s="374"/>
      <c r="I34" s="374"/>
      <c r="J34" s="374"/>
      <c r="K34" s="374"/>
      <c r="L34" s="374"/>
    </row>
  </sheetData>
  <mergeCells count="20">
    <mergeCell ref="I2:I3"/>
    <mergeCell ref="J2:L2"/>
    <mergeCell ref="A1:L1"/>
    <mergeCell ref="A2:A3"/>
    <mergeCell ref="B2:B3"/>
    <mergeCell ref="C2:C3"/>
    <mergeCell ref="D2:D3"/>
    <mergeCell ref="E2:H2"/>
    <mergeCell ref="A34:L34"/>
    <mergeCell ref="A4:A6"/>
    <mergeCell ref="A7:A9"/>
    <mergeCell ref="A10:A12"/>
    <mergeCell ref="A13:A15"/>
    <mergeCell ref="A16:A18"/>
    <mergeCell ref="A19:A21"/>
    <mergeCell ref="A22:A24"/>
    <mergeCell ref="A25:A27"/>
    <mergeCell ref="A28:A30"/>
    <mergeCell ref="A32:L32"/>
    <mergeCell ref="A33:L33"/>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4"/>
  <sheetViews>
    <sheetView showGridLines="0" zoomScaleNormal="100" workbookViewId="0">
      <selection sqref="A1:L1"/>
    </sheetView>
  </sheetViews>
  <sheetFormatPr baseColWidth="10" defaultRowHeight="12" x14ac:dyDescent="0.2"/>
  <cols>
    <col min="1" max="1" width="18.28515625" customWidth="1"/>
    <col min="2" max="2" width="6.7109375" customWidth="1"/>
    <col min="3" max="3" width="7" customWidth="1"/>
    <col min="4" max="4" width="7.85546875" customWidth="1"/>
    <col min="5" max="5" width="6.7109375" customWidth="1"/>
    <col min="6" max="6" width="6.5703125" customWidth="1"/>
    <col min="7" max="7" width="7.85546875" customWidth="1"/>
    <col min="8" max="8" width="6.7109375" customWidth="1"/>
    <col min="9" max="9" width="8" customWidth="1"/>
    <col min="10" max="11" width="6.7109375" customWidth="1"/>
    <col min="12" max="12" width="6.140625" customWidth="1"/>
  </cols>
  <sheetData>
    <row r="1" spans="1:13" ht="45" customHeight="1" x14ac:dyDescent="0.2">
      <c r="A1" s="381" t="s">
        <v>316</v>
      </c>
      <c r="B1" s="381"/>
      <c r="C1" s="381"/>
      <c r="D1" s="381"/>
      <c r="E1" s="381"/>
      <c r="F1" s="381"/>
      <c r="G1" s="381"/>
      <c r="H1" s="381"/>
      <c r="I1" s="381"/>
      <c r="J1" s="381"/>
      <c r="K1" s="381"/>
      <c r="L1" s="381"/>
      <c r="M1" s="70"/>
    </row>
    <row r="2" spans="1:13" ht="12" customHeight="1" x14ac:dyDescent="0.2">
      <c r="A2" s="360" t="s">
        <v>28</v>
      </c>
      <c r="B2" s="362" t="s">
        <v>68</v>
      </c>
      <c r="C2" s="362" t="s">
        <v>37</v>
      </c>
      <c r="D2" s="362" t="s">
        <v>35</v>
      </c>
      <c r="E2" s="364" t="s">
        <v>36</v>
      </c>
      <c r="F2" s="365"/>
      <c r="G2" s="365"/>
      <c r="H2" s="360"/>
      <c r="I2" s="362" t="s">
        <v>42</v>
      </c>
      <c r="J2" s="362" t="s">
        <v>36</v>
      </c>
      <c r="K2" s="362"/>
      <c r="L2" s="364"/>
    </row>
    <row r="3" spans="1:13" ht="54.75" customHeight="1" x14ac:dyDescent="0.2">
      <c r="A3" s="361"/>
      <c r="B3" s="363"/>
      <c r="C3" s="363"/>
      <c r="D3" s="363"/>
      <c r="E3" s="64" t="s">
        <v>107</v>
      </c>
      <c r="F3" s="64" t="s">
        <v>108</v>
      </c>
      <c r="G3" s="64" t="s">
        <v>60</v>
      </c>
      <c r="H3" s="64" t="s">
        <v>41</v>
      </c>
      <c r="I3" s="363"/>
      <c r="J3" s="64" t="s">
        <v>43</v>
      </c>
      <c r="K3" s="64" t="s">
        <v>263</v>
      </c>
      <c r="L3" s="65" t="s">
        <v>24</v>
      </c>
    </row>
    <row r="4" spans="1:13" ht="24" customHeight="1" x14ac:dyDescent="0.2">
      <c r="A4" s="376" t="s">
        <v>220</v>
      </c>
      <c r="B4" s="27" t="s">
        <v>79</v>
      </c>
      <c r="C4" s="267">
        <f>SUM(I4,D4)</f>
        <v>25</v>
      </c>
      <c r="D4" s="267">
        <f>SUM(E4:H4)</f>
        <v>25</v>
      </c>
      <c r="E4" s="172">
        <v>13</v>
      </c>
      <c r="F4" s="329">
        <v>1</v>
      </c>
      <c r="G4" s="183">
        <v>9</v>
      </c>
      <c r="H4" s="207">
        <v>2</v>
      </c>
      <c r="I4" s="210">
        <f>SUM(J4:L4)</f>
        <v>0</v>
      </c>
      <c r="J4" s="199">
        <v>0</v>
      </c>
      <c r="K4" s="199">
        <v>0</v>
      </c>
      <c r="L4" s="210">
        <v>0</v>
      </c>
    </row>
    <row r="5" spans="1:13" x14ac:dyDescent="0.2">
      <c r="A5" s="377"/>
      <c r="B5" s="72" t="s">
        <v>80</v>
      </c>
      <c r="C5" s="267">
        <f t="shared" ref="C5:C27" si="0">SUM(I5,D5)</f>
        <v>12</v>
      </c>
      <c r="D5" s="267">
        <f t="shared" ref="D5:D27" si="1">SUM(E5:H5)</f>
        <v>12</v>
      </c>
      <c r="E5" s="172">
        <v>6</v>
      </c>
      <c r="F5" s="329">
        <v>0</v>
      </c>
      <c r="G5" s="183">
        <v>4</v>
      </c>
      <c r="H5" s="207">
        <v>2</v>
      </c>
      <c r="I5" s="211">
        <f t="shared" ref="I5:I27" si="2">SUM(J5:L5)</f>
        <v>0</v>
      </c>
      <c r="J5" s="200">
        <v>0</v>
      </c>
      <c r="K5" s="200">
        <v>0</v>
      </c>
      <c r="L5" s="211">
        <v>0</v>
      </c>
    </row>
    <row r="6" spans="1:13" x14ac:dyDescent="0.2">
      <c r="A6" s="377"/>
      <c r="B6" s="71" t="s">
        <v>81</v>
      </c>
      <c r="C6" s="177">
        <f t="shared" si="0"/>
        <v>37</v>
      </c>
      <c r="D6" s="176">
        <f t="shared" si="1"/>
        <v>37</v>
      </c>
      <c r="E6" s="173">
        <v>19</v>
      </c>
      <c r="F6" s="330">
        <v>1</v>
      </c>
      <c r="G6" s="182">
        <v>13</v>
      </c>
      <c r="H6" s="185">
        <v>4</v>
      </c>
      <c r="I6" s="212">
        <f t="shared" si="2"/>
        <v>0</v>
      </c>
      <c r="J6" s="201">
        <v>0</v>
      </c>
      <c r="K6" s="201">
        <v>0</v>
      </c>
      <c r="L6" s="212">
        <v>0</v>
      </c>
    </row>
    <row r="7" spans="1:13" ht="24" customHeight="1" x14ac:dyDescent="0.2">
      <c r="A7" s="378" t="s">
        <v>113</v>
      </c>
      <c r="B7" s="72" t="s">
        <v>79</v>
      </c>
      <c r="C7" s="172">
        <f t="shared" si="0"/>
        <v>56</v>
      </c>
      <c r="D7" s="172">
        <f t="shared" si="1"/>
        <v>56</v>
      </c>
      <c r="E7" s="190">
        <v>0</v>
      </c>
      <c r="F7" s="332">
        <v>0</v>
      </c>
      <c r="G7" s="183">
        <v>56</v>
      </c>
      <c r="H7" s="178">
        <v>0</v>
      </c>
      <c r="I7" s="210">
        <f t="shared" si="2"/>
        <v>0</v>
      </c>
      <c r="J7" s="199">
        <v>0</v>
      </c>
      <c r="K7" s="199">
        <v>0</v>
      </c>
      <c r="L7" s="210">
        <v>0</v>
      </c>
    </row>
    <row r="8" spans="1:13" x14ac:dyDescent="0.2">
      <c r="A8" s="377"/>
      <c r="B8" s="72" t="s">
        <v>80</v>
      </c>
      <c r="C8" s="172">
        <f t="shared" si="0"/>
        <v>28</v>
      </c>
      <c r="D8" s="172">
        <f t="shared" si="1"/>
        <v>28</v>
      </c>
      <c r="E8" s="191">
        <v>0</v>
      </c>
      <c r="F8" s="333">
        <v>0</v>
      </c>
      <c r="G8" s="183">
        <v>28</v>
      </c>
      <c r="H8" s="179">
        <v>0</v>
      </c>
      <c r="I8" s="211">
        <f t="shared" si="2"/>
        <v>0</v>
      </c>
      <c r="J8" s="200">
        <v>0</v>
      </c>
      <c r="K8" s="200">
        <v>0</v>
      </c>
      <c r="L8" s="211">
        <v>0</v>
      </c>
    </row>
    <row r="9" spans="1:13" ht="24" customHeight="1" x14ac:dyDescent="0.2">
      <c r="A9" s="377"/>
      <c r="B9" s="73" t="s">
        <v>81</v>
      </c>
      <c r="C9" s="173">
        <f t="shared" si="0"/>
        <v>84</v>
      </c>
      <c r="D9" s="173">
        <f t="shared" si="1"/>
        <v>84</v>
      </c>
      <c r="E9" s="192">
        <v>0</v>
      </c>
      <c r="F9" s="334">
        <v>0</v>
      </c>
      <c r="G9" s="182">
        <v>84</v>
      </c>
      <c r="H9" s="180">
        <v>0</v>
      </c>
      <c r="I9" s="212">
        <f t="shared" si="2"/>
        <v>0</v>
      </c>
      <c r="J9" s="201">
        <v>0</v>
      </c>
      <c r="K9" s="201">
        <v>0</v>
      </c>
      <c r="L9" s="212">
        <v>0</v>
      </c>
    </row>
    <row r="10" spans="1:13" ht="24" customHeight="1" x14ac:dyDescent="0.2">
      <c r="A10" s="378" t="s">
        <v>219</v>
      </c>
      <c r="B10" s="72" t="s">
        <v>79</v>
      </c>
      <c r="C10" s="190">
        <f t="shared" si="0"/>
        <v>6</v>
      </c>
      <c r="D10" s="190">
        <f t="shared" si="1"/>
        <v>6</v>
      </c>
      <c r="E10" s="190">
        <v>0</v>
      </c>
      <c r="F10" s="332">
        <v>0</v>
      </c>
      <c r="G10" s="183">
        <v>6</v>
      </c>
      <c r="H10" s="178">
        <v>0</v>
      </c>
      <c r="I10" s="210">
        <f t="shared" si="2"/>
        <v>0</v>
      </c>
      <c r="J10" s="199">
        <v>0</v>
      </c>
      <c r="K10" s="199">
        <v>0</v>
      </c>
      <c r="L10" s="210">
        <v>0</v>
      </c>
    </row>
    <row r="11" spans="1:13" x14ac:dyDescent="0.2">
      <c r="A11" s="377"/>
      <c r="B11" s="72" t="s">
        <v>80</v>
      </c>
      <c r="C11" s="191">
        <f t="shared" si="0"/>
        <v>1</v>
      </c>
      <c r="D11" s="191">
        <f t="shared" si="1"/>
        <v>1</v>
      </c>
      <c r="E11" s="191">
        <v>0</v>
      </c>
      <c r="F11" s="333">
        <v>0</v>
      </c>
      <c r="G11" s="183">
        <v>1</v>
      </c>
      <c r="H11" s="179">
        <v>0</v>
      </c>
      <c r="I11" s="211">
        <f t="shared" si="2"/>
        <v>0</v>
      </c>
      <c r="J11" s="200">
        <v>0</v>
      </c>
      <c r="K11" s="200">
        <v>0</v>
      </c>
      <c r="L11" s="211">
        <v>0</v>
      </c>
    </row>
    <row r="12" spans="1:13" x14ac:dyDescent="0.2">
      <c r="A12" s="377"/>
      <c r="B12" s="72" t="s">
        <v>81</v>
      </c>
      <c r="C12" s="192">
        <f t="shared" si="0"/>
        <v>7</v>
      </c>
      <c r="D12" s="192">
        <f t="shared" si="1"/>
        <v>7</v>
      </c>
      <c r="E12" s="192">
        <v>0</v>
      </c>
      <c r="F12" s="334">
        <v>0</v>
      </c>
      <c r="G12" s="182">
        <v>7</v>
      </c>
      <c r="H12" s="180">
        <v>0</v>
      </c>
      <c r="I12" s="212">
        <f t="shared" si="2"/>
        <v>0</v>
      </c>
      <c r="J12" s="201">
        <v>0</v>
      </c>
      <c r="K12" s="201">
        <v>0</v>
      </c>
      <c r="L12" s="212">
        <v>0</v>
      </c>
    </row>
    <row r="13" spans="1:13" ht="24" customHeight="1" x14ac:dyDescent="0.2">
      <c r="A13" s="379" t="s">
        <v>112</v>
      </c>
      <c r="B13" s="71" t="s">
        <v>79</v>
      </c>
      <c r="C13" s="174">
        <f t="shared" si="0"/>
        <v>104</v>
      </c>
      <c r="D13" s="174">
        <f t="shared" si="1"/>
        <v>104</v>
      </c>
      <c r="E13" s="174">
        <v>83</v>
      </c>
      <c r="F13" s="331">
        <v>5</v>
      </c>
      <c r="G13" s="181">
        <v>11</v>
      </c>
      <c r="H13" s="184">
        <v>5</v>
      </c>
      <c r="I13" s="82">
        <f t="shared" si="2"/>
        <v>0</v>
      </c>
      <c r="J13" s="102">
        <v>0</v>
      </c>
      <c r="K13" s="216">
        <v>0</v>
      </c>
      <c r="L13" s="217">
        <v>0</v>
      </c>
    </row>
    <row r="14" spans="1:13" x14ac:dyDescent="0.2">
      <c r="A14" s="380"/>
      <c r="B14" s="71" t="s">
        <v>80</v>
      </c>
      <c r="C14" s="174">
        <f t="shared" si="0"/>
        <v>45</v>
      </c>
      <c r="D14" s="174">
        <f t="shared" si="1"/>
        <v>45</v>
      </c>
      <c r="E14" s="174">
        <v>38</v>
      </c>
      <c r="F14" s="331">
        <v>2</v>
      </c>
      <c r="G14" s="181">
        <v>4</v>
      </c>
      <c r="H14" s="184">
        <v>1</v>
      </c>
      <c r="I14" s="82">
        <f t="shared" si="2"/>
        <v>0</v>
      </c>
      <c r="J14" s="102">
        <v>0</v>
      </c>
      <c r="K14" s="201">
        <v>0</v>
      </c>
      <c r="L14" s="212">
        <v>0</v>
      </c>
    </row>
    <row r="15" spans="1:13" x14ac:dyDescent="0.2">
      <c r="A15" s="380"/>
      <c r="B15" s="71" t="s">
        <v>81</v>
      </c>
      <c r="C15" s="173">
        <f t="shared" si="0"/>
        <v>149</v>
      </c>
      <c r="D15" s="174">
        <f t="shared" si="1"/>
        <v>149</v>
      </c>
      <c r="E15" s="173">
        <v>121</v>
      </c>
      <c r="F15" s="330">
        <v>7</v>
      </c>
      <c r="G15" s="182">
        <v>15</v>
      </c>
      <c r="H15" s="185">
        <v>6</v>
      </c>
      <c r="I15" s="82">
        <f t="shared" si="2"/>
        <v>0</v>
      </c>
      <c r="J15" s="83">
        <v>0</v>
      </c>
      <c r="K15" s="201">
        <v>0</v>
      </c>
      <c r="L15" s="212">
        <v>0</v>
      </c>
    </row>
    <row r="16" spans="1:13" ht="24" customHeight="1" x14ac:dyDescent="0.2">
      <c r="A16" s="378" t="s">
        <v>233</v>
      </c>
      <c r="B16" s="72" t="s">
        <v>79</v>
      </c>
      <c r="C16" s="290">
        <f t="shared" si="0"/>
        <v>6</v>
      </c>
      <c r="D16" s="196">
        <f t="shared" si="1"/>
        <v>6</v>
      </c>
      <c r="E16" s="190">
        <v>0</v>
      </c>
      <c r="F16" s="332">
        <v>0</v>
      </c>
      <c r="G16" s="207">
        <v>6</v>
      </c>
      <c r="H16" s="178">
        <v>0</v>
      </c>
      <c r="I16" s="213">
        <f t="shared" si="2"/>
        <v>0</v>
      </c>
      <c r="J16" s="199">
        <v>0</v>
      </c>
      <c r="K16" s="199">
        <v>0</v>
      </c>
      <c r="L16" s="210">
        <v>0</v>
      </c>
    </row>
    <row r="17" spans="1:20" x14ac:dyDescent="0.2">
      <c r="A17" s="377"/>
      <c r="B17" s="72" t="s">
        <v>80</v>
      </c>
      <c r="C17" s="290">
        <f t="shared" si="0"/>
        <v>2</v>
      </c>
      <c r="D17" s="196">
        <f t="shared" si="1"/>
        <v>2</v>
      </c>
      <c r="E17" s="191">
        <v>0</v>
      </c>
      <c r="F17" s="333">
        <v>0</v>
      </c>
      <c r="G17" s="207">
        <v>2</v>
      </c>
      <c r="H17" s="179">
        <v>0</v>
      </c>
      <c r="I17" s="214">
        <f t="shared" si="2"/>
        <v>0</v>
      </c>
      <c r="J17" s="200">
        <v>0</v>
      </c>
      <c r="K17" s="200">
        <v>0</v>
      </c>
      <c r="L17" s="211">
        <v>0</v>
      </c>
    </row>
    <row r="18" spans="1:20" x14ac:dyDescent="0.2">
      <c r="A18" s="377"/>
      <c r="B18" s="71" t="s">
        <v>81</v>
      </c>
      <c r="C18" s="291">
        <f t="shared" si="0"/>
        <v>8</v>
      </c>
      <c r="D18" s="174">
        <f t="shared" si="1"/>
        <v>8</v>
      </c>
      <c r="E18" s="192">
        <v>0</v>
      </c>
      <c r="F18" s="334">
        <v>0</v>
      </c>
      <c r="G18" s="187">
        <v>8</v>
      </c>
      <c r="H18" s="180">
        <v>0</v>
      </c>
      <c r="I18" s="215">
        <f t="shared" si="2"/>
        <v>0</v>
      </c>
      <c r="J18" s="201">
        <v>0</v>
      </c>
      <c r="K18" s="201">
        <v>0</v>
      </c>
      <c r="L18" s="212">
        <v>0</v>
      </c>
    </row>
    <row r="19" spans="1:20" ht="24" customHeight="1" x14ac:dyDescent="0.2">
      <c r="A19" s="378" t="s">
        <v>296</v>
      </c>
      <c r="B19" s="72" t="s">
        <v>79</v>
      </c>
      <c r="C19" s="172">
        <f t="shared" si="0"/>
        <v>31</v>
      </c>
      <c r="D19" s="172">
        <f t="shared" si="1"/>
        <v>31</v>
      </c>
      <c r="E19" s="259">
        <v>24</v>
      </c>
      <c r="F19" s="332">
        <v>0</v>
      </c>
      <c r="G19" s="292">
        <v>3</v>
      </c>
      <c r="H19" s="207">
        <v>4</v>
      </c>
      <c r="I19" s="85">
        <f t="shared" si="2"/>
        <v>0</v>
      </c>
      <c r="J19" s="30">
        <v>0</v>
      </c>
      <c r="K19" s="199">
        <v>0</v>
      </c>
      <c r="L19" s="210">
        <v>0</v>
      </c>
    </row>
    <row r="20" spans="1:20" x14ac:dyDescent="0.2">
      <c r="A20" s="377"/>
      <c r="B20" s="72" t="s">
        <v>80</v>
      </c>
      <c r="C20" s="172">
        <f t="shared" si="0"/>
        <v>12</v>
      </c>
      <c r="D20" s="172">
        <f t="shared" si="1"/>
        <v>12</v>
      </c>
      <c r="E20" s="172">
        <v>10</v>
      </c>
      <c r="F20" s="333">
        <v>0</v>
      </c>
      <c r="G20" s="208">
        <v>1</v>
      </c>
      <c r="H20" s="207">
        <v>1</v>
      </c>
      <c r="I20" s="85">
        <f t="shared" si="2"/>
        <v>0</v>
      </c>
      <c r="J20" s="101">
        <v>0</v>
      </c>
      <c r="K20" s="200">
        <v>0</v>
      </c>
      <c r="L20" s="211">
        <v>0</v>
      </c>
    </row>
    <row r="21" spans="1:20" x14ac:dyDescent="0.2">
      <c r="A21" s="377"/>
      <c r="B21" s="71" t="s">
        <v>81</v>
      </c>
      <c r="C21" s="173">
        <f t="shared" si="0"/>
        <v>43</v>
      </c>
      <c r="D21" s="174">
        <f t="shared" si="1"/>
        <v>43</v>
      </c>
      <c r="E21" s="174">
        <v>34</v>
      </c>
      <c r="F21" s="334">
        <v>0</v>
      </c>
      <c r="G21" s="181">
        <v>4</v>
      </c>
      <c r="H21" s="185">
        <v>5</v>
      </c>
      <c r="I21" s="84">
        <f t="shared" si="2"/>
        <v>0</v>
      </c>
      <c r="J21" s="102">
        <v>0</v>
      </c>
      <c r="K21" s="201">
        <v>0</v>
      </c>
      <c r="L21" s="212">
        <v>0</v>
      </c>
    </row>
    <row r="22" spans="1:20" ht="24" customHeight="1" x14ac:dyDescent="0.2">
      <c r="A22" s="379" t="s">
        <v>114</v>
      </c>
      <c r="B22" s="71" t="s">
        <v>79</v>
      </c>
      <c r="C22" s="174">
        <f t="shared" si="0"/>
        <v>937</v>
      </c>
      <c r="D22" s="174">
        <f t="shared" si="1"/>
        <v>937</v>
      </c>
      <c r="E22" s="174">
        <v>831</v>
      </c>
      <c r="F22" s="331">
        <v>84</v>
      </c>
      <c r="G22" s="181">
        <v>0</v>
      </c>
      <c r="H22" s="184">
        <v>22</v>
      </c>
      <c r="I22" s="84">
        <f t="shared" si="2"/>
        <v>0</v>
      </c>
      <c r="J22" s="102">
        <v>0</v>
      </c>
      <c r="K22" s="202">
        <v>0</v>
      </c>
      <c r="L22" s="265">
        <v>0</v>
      </c>
    </row>
    <row r="23" spans="1:20" x14ac:dyDescent="0.2">
      <c r="A23" s="380"/>
      <c r="B23" s="71" t="s">
        <v>80</v>
      </c>
      <c r="C23" s="174">
        <f t="shared" si="0"/>
        <v>822</v>
      </c>
      <c r="D23" s="174">
        <f t="shared" si="1"/>
        <v>822</v>
      </c>
      <c r="E23" s="174">
        <v>756</v>
      </c>
      <c r="F23" s="331">
        <v>46</v>
      </c>
      <c r="G23" s="181">
        <v>0</v>
      </c>
      <c r="H23" s="184">
        <v>20</v>
      </c>
      <c r="I23" s="84">
        <f t="shared" si="2"/>
        <v>0</v>
      </c>
      <c r="J23" s="102">
        <v>0</v>
      </c>
      <c r="K23" s="202">
        <v>0</v>
      </c>
      <c r="L23" s="265">
        <v>0</v>
      </c>
    </row>
    <row r="24" spans="1:20" x14ac:dyDescent="0.2">
      <c r="A24" s="380"/>
      <c r="B24" s="71" t="s">
        <v>81</v>
      </c>
      <c r="C24" s="173">
        <f t="shared" si="0"/>
        <v>1759</v>
      </c>
      <c r="D24" s="174">
        <f t="shared" si="1"/>
        <v>1759</v>
      </c>
      <c r="E24" s="174">
        <v>1587</v>
      </c>
      <c r="F24" s="331">
        <v>130</v>
      </c>
      <c r="G24" s="181">
        <v>0</v>
      </c>
      <c r="H24" s="185">
        <v>42</v>
      </c>
      <c r="I24" s="84">
        <f t="shared" si="2"/>
        <v>0</v>
      </c>
      <c r="J24" s="102">
        <v>0</v>
      </c>
      <c r="K24" s="198">
        <v>0</v>
      </c>
      <c r="L24" s="266">
        <v>0</v>
      </c>
    </row>
    <row r="25" spans="1:20" ht="24" customHeight="1" x14ac:dyDescent="0.2">
      <c r="A25" s="379" t="s">
        <v>111</v>
      </c>
      <c r="B25" s="71" t="s">
        <v>79</v>
      </c>
      <c r="C25" s="174">
        <f t="shared" si="0"/>
        <v>540</v>
      </c>
      <c r="D25" s="174">
        <f t="shared" si="1"/>
        <v>533</v>
      </c>
      <c r="E25" s="206">
        <v>0</v>
      </c>
      <c r="F25" s="331">
        <v>515</v>
      </c>
      <c r="G25" s="184">
        <v>0</v>
      </c>
      <c r="H25" s="184">
        <v>18</v>
      </c>
      <c r="I25" s="218">
        <f t="shared" si="2"/>
        <v>7</v>
      </c>
      <c r="J25" s="216">
        <v>0</v>
      </c>
      <c r="K25" s="97">
        <v>0</v>
      </c>
      <c r="L25" s="260">
        <v>7</v>
      </c>
    </row>
    <row r="26" spans="1:20" x14ac:dyDescent="0.2">
      <c r="A26" s="380"/>
      <c r="B26" s="71" t="s">
        <v>80</v>
      </c>
      <c r="C26" s="174">
        <f t="shared" si="0"/>
        <v>641</v>
      </c>
      <c r="D26" s="174">
        <f t="shared" si="1"/>
        <v>638</v>
      </c>
      <c r="E26" s="192">
        <v>0</v>
      </c>
      <c r="F26" s="331">
        <v>600</v>
      </c>
      <c r="G26" s="184">
        <v>0</v>
      </c>
      <c r="H26" s="184">
        <v>38</v>
      </c>
      <c r="I26" s="218">
        <f t="shared" si="2"/>
        <v>3</v>
      </c>
      <c r="J26" s="201">
        <v>0</v>
      </c>
      <c r="K26" s="102">
        <v>0</v>
      </c>
      <c r="L26" s="218">
        <v>3</v>
      </c>
    </row>
    <row r="27" spans="1:20" x14ac:dyDescent="0.2">
      <c r="A27" s="380"/>
      <c r="B27" s="71" t="s">
        <v>81</v>
      </c>
      <c r="C27" s="174">
        <f t="shared" si="0"/>
        <v>1181</v>
      </c>
      <c r="D27" s="174">
        <f t="shared" si="1"/>
        <v>1171</v>
      </c>
      <c r="E27" s="192">
        <v>0</v>
      </c>
      <c r="F27" s="331">
        <v>1115</v>
      </c>
      <c r="G27" s="185">
        <v>0</v>
      </c>
      <c r="H27" s="185">
        <v>56</v>
      </c>
      <c r="I27" s="215">
        <f t="shared" si="2"/>
        <v>10</v>
      </c>
      <c r="J27" s="201">
        <v>0</v>
      </c>
      <c r="K27" s="102">
        <v>0</v>
      </c>
      <c r="L27" s="218">
        <v>10</v>
      </c>
    </row>
    <row r="28" spans="1:20" ht="24" customHeight="1" x14ac:dyDescent="0.2">
      <c r="A28" s="380" t="s">
        <v>0</v>
      </c>
      <c r="B28" s="71" t="s">
        <v>79</v>
      </c>
      <c r="C28" s="174">
        <f>SUM(C4,C7,C10,C13,C22,C25)</f>
        <v>1668</v>
      </c>
      <c r="D28" s="174">
        <f t="shared" ref="D28:L28" si="3">SUM(D4,D7,D10,D13,D22,D25)</f>
        <v>1661</v>
      </c>
      <c r="E28" s="206">
        <f t="shared" si="3"/>
        <v>927</v>
      </c>
      <c r="F28" s="331">
        <f t="shared" si="3"/>
        <v>605</v>
      </c>
      <c r="G28" s="184">
        <f t="shared" si="3"/>
        <v>82</v>
      </c>
      <c r="H28" s="184">
        <f t="shared" si="3"/>
        <v>47</v>
      </c>
      <c r="I28" s="218">
        <f t="shared" si="3"/>
        <v>7</v>
      </c>
      <c r="J28" s="102">
        <v>0</v>
      </c>
      <c r="K28" s="97">
        <f t="shared" si="3"/>
        <v>0</v>
      </c>
      <c r="L28" s="260">
        <f t="shared" si="3"/>
        <v>7</v>
      </c>
    </row>
    <row r="29" spans="1:20" x14ac:dyDescent="0.2">
      <c r="A29" s="380"/>
      <c r="B29" s="71" t="s">
        <v>80</v>
      </c>
      <c r="C29" s="174">
        <f t="shared" ref="C29:L30" si="4">SUM(C5,C8,C11,C14,C23,C26)</f>
        <v>1549</v>
      </c>
      <c r="D29" s="174">
        <f t="shared" si="4"/>
        <v>1546</v>
      </c>
      <c r="E29" s="192">
        <f t="shared" si="4"/>
        <v>800</v>
      </c>
      <c r="F29" s="331">
        <f t="shared" si="4"/>
        <v>648</v>
      </c>
      <c r="G29" s="184">
        <f t="shared" si="4"/>
        <v>37</v>
      </c>
      <c r="H29" s="184">
        <f t="shared" si="4"/>
        <v>61</v>
      </c>
      <c r="I29" s="218">
        <f t="shared" si="4"/>
        <v>3</v>
      </c>
      <c r="J29" s="102">
        <v>0</v>
      </c>
      <c r="K29" s="102">
        <f t="shared" si="4"/>
        <v>0</v>
      </c>
      <c r="L29" s="218">
        <f t="shared" si="4"/>
        <v>3</v>
      </c>
    </row>
    <row r="30" spans="1:20" x14ac:dyDescent="0.2">
      <c r="A30" s="380"/>
      <c r="B30" s="71" t="s">
        <v>81</v>
      </c>
      <c r="C30" s="174">
        <f t="shared" si="4"/>
        <v>3217</v>
      </c>
      <c r="D30" s="174">
        <f t="shared" si="4"/>
        <v>3207</v>
      </c>
      <c r="E30" s="192">
        <f t="shared" si="4"/>
        <v>1727</v>
      </c>
      <c r="F30" s="331">
        <f t="shared" si="4"/>
        <v>1253</v>
      </c>
      <c r="G30" s="185">
        <f t="shared" si="4"/>
        <v>119</v>
      </c>
      <c r="H30" s="185">
        <f t="shared" si="4"/>
        <v>108</v>
      </c>
      <c r="I30" s="215">
        <f t="shared" si="4"/>
        <v>10</v>
      </c>
      <c r="J30" s="102">
        <v>0</v>
      </c>
      <c r="K30" s="102">
        <f t="shared" si="4"/>
        <v>0</v>
      </c>
      <c r="L30" s="218">
        <f t="shared" si="4"/>
        <v>10</v>
      </c>
    </row>
    <row r="31" spans="1:20" ht="24" customHeight="1" x14ac:dyDescent="0.2">
      <c r="A31" s="76" t="s">
        <v>13</v>
      </c>
      <c r="B31" s="75"/>
      <c r="M31" s="74"/>
      <c r="N31" s="74"/>
      <c r="O31" s="74"/>
      <c r="P31" s="74"/>
      <c r="Q31" s="74"/>
      <c r="R31" s="74"/>
      <c r="S31" s="74"/>
      <c r="T31" s="74"/>
    </row>
    <row r="32" spans="1:20" x14ac:dyDescent="0.2">
      <c r="A32" s="375" t="s">
        <v>109</v>
      </c>
      <c r="B32" s="375"/>
      <c r="C32" s="375"/>
      <c r="D32" s="375"/>
      <c r="E32" s="375"/>
      <c r="F32" s="375"/>
      <c r="G32" s="375"/>
      <c r="H32" s="375"/>
      <c r="I32" s="375"/>
      <c r="J32" s="375"/>
      <c r="K32" s="375"/>
      <c r="L32" s="375"/>
    </row>
    <row r="33" spans="1:12" x14ac:dyDescent="0.2">
      <c r="A33" s="375" t="s">
        <v>110</v>
      </c>
      <c r="B33" s="375"/>
      <c r="C33" s="375"/>
      <c r="D33" s="375"/>
      <c r="E33" s="375"/>
      <c r="F33" s="375"/>
      <c r="G33" s="375"/>
      <c r="H33" s="375"/>
      <c r="I33" s="375"/>
      <c r="J33" s="375"/>
      <c r="K33" s="375"/>
      <c r="L33" s="375"/>
    </row>
    <row r="34" spans="1:12" x14ac:dyDescent="0.2">
      <c r="A34" s="374" t="s">
        <v>32</v>
      </c>
      <c r="B34" s="374"/>
      <c r="C34" s="374"/>
      <c r="D34" s="374"/>
      <c r="E34" s="374"/>
      <c r="F34" s="374"/>
      <c r="G34" s="374"/>
      <c r="H34" s="374"/>
      <c r="I34" s="374"/>
      <c r="J34" s="374"/>
      <c r="K34" s="374"/>
      <c r="L34" s="374"/>
    </row>
  </sheetData>
  <mergeCells count="20">
    <mergeCell ref="I2:I3"/>
    <mergeCell ref="J2:L2"/>
    <mergeCell ref="A1:L1"/>
    <mergeCell ref="A2:A3"/>
    <mergeCell ref="B2:B3"/>
    <mergeCell ref="C2:C3"/>
    <mergeCell ref="D2:D3"/>
    <mergeCell ref="E2:H2"/>
    <mergeCell ref="A34:L34"/>
    <mergeCell ref="A4:A6"/>
    <mergeCell ref="A7:A9"/>
    <mergeCell ref="A10:A12"/>
    <mergeCell ref="A13:A15"/>
    <mergeCell ref="A16:A18"/>
    <mergeCell ref="A19:A21"/>
    <mergeCell ref="A22:A24"/>
    <mergeCell ref="A25:A27"/>
    <mergeCell ref="A28:A30"/>
    <mergeCell ref="A32:L32"/>
    <mergeCell ref="A33:L33"/>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showGridLines="0" zoomScaleNormal="100" workbookViewId="0">
      <selection sqref="A1:I1"/>
    </sheetView>
  </sheetViews>
  <sheetFormatPr baseColWidth="10" defaultRowHeight="12" x14ac:dyDescent="0.2"/>
  <cols>
    <col min="1" max="1" width="19" customWidth="1"/>
    <col min="2" max="9" width="9.42578125" customWidth="1"/>
  </cols>
  <sheetData>
    <row r="1" spans="1:9" ht="45" customHeight="1" x14ac:dyDescent="0.2">
      <c r="A1" s="342" t="s">
        <v>315</v>
      </c>
      <c r="B1" s="342"/>
      <c r="C1" s="342"/>
      <c r="D1" s="342"/>
      <c r="E1" s="342"/>
      <c r="F1" s="342"/>
      <c r="G1" s="342"/>
      <c r="H1" s="342"/>
      <c r="I1" s="342"/>
    </row>
    <row r="2" spans="1:9" x14ac:dyDescent="0.2">
      <c r="A2" s="360" t="s">
        <v>115</v>
      </c>
      <c r="B2" s="362" t="s">
        <v>37</v>
      </c>
      <c r="C2" s="362" t="s">
        <v>123</v>
      </c>
      <c r="D2" s="362"/>
      <c r="E2" s="362"/>
      <c r="F2" s="362" t="s">
        <v>124</v>
      </c>
      <c r="G2" s="362"/>
      <c r="H2" s="362" t="s">
        <v>122</v>
      </c>
      <c r="I2" s="364" t="s">
        <v>121</v>
      </c>
    </row>
    <row r="3" spans="1:9" x14ac:dyDescent="0.2">
      <c r="A3" s="384"/>
      <c r="B3" s="383"/>
      <c r="C3" s="383" t="s">
        <v>116</v>
      </c>
      <c r="D3" s="383" t="s">
        <v>117</v>
      </c>
      <c r="E3" s="383"/>
      <c r="F3" s="383" t="s">
        <v>116</v>
      </c>
      <c r="G3" s="383" t="s">
        <v>120</v>
      </c>
      <c r="H3" s="383"/>
      <c r="I3" s="385"/>
    </row>
    <row r="4" spans="1:9" ht="123.75" x14ac:dyDescent="0.2">
      <c r="A4" s="361"/>
      <c r="B4" s="363"/>
      <c r="C4" s="363"/>
      <c r="D4" s="64" t="s">
        <v>118</v>
      </c>
      <c r="E4" s="64" t="s">
        <v>119</v>
      </c>
      <c r="F4" s="363"/>
      <c r="G4" s="363"/>
      <c r="H4" s="363"/>
      <c r="I4" s="369"/>
    </row>
    <row r="5" spans="1:9" ht="36" customHeight="1" x14ac:dyDescent="0.2">
      <c r="B5" s="368" t="s">
        <v>0</v>
      </c>
      <c r="C5" s="368"/>
      <c r="D5" s="368"/>
      <c r="E5" s="368"/>
      <c r="F5" s="368"/>
      <c r="G5" s="368"/>
      <c r="H5" s="368"/>
      <c r="I5" s="368"/>
    </row>
    <row r="6" spans="1:9" x14ac:dyDescent="0.2">
      <c r="A6" s="86" t="s">
        <v>125</v>
      </c>
      <c r="B6" s="234">
        <f t="shared" ref="B6:I19" si="0">SUM(B21,B36)</f>
        <v>1601</v>
      </c>
      <c r="C6" s="235">
        <f t="shared" si="0"/>
        <v>208</v>
      </c>
      <c r="D6" s="235">
        <f t="shared" si="0"/>
        <v>84</v>
      </c>
      <c r="E6" s="236">
        <f t="shared" si="0"/>
        <v>29</v>
      </c>
      <c r="F6" s="235">
        <f t="shared" si="0"/>
        <v>153</v>
      </c>
      <c r="G6" s="236">
        <f t="shared" si="0"/>
        <v>19</v>
      </c>
      <c r="H6" s="234">
        <f t="shared" si="0"/>
        <v>704</v>
      </c>
      <c r="I6" s="234">
        <f t="shared" si="0"/>
        <v>536</v>
      </c>
    </row>
    <row r="7" spans="1:9" ht="24" customHeight="1" x14ac:dyDescent="0.2">
      <c r="A7" s="86" t="s">
        <v>126</v>
      </c>
      <c r="B7" s="234">
        <f t="shared" si="0"/>
        <v>2697</v>
      </c>
      <c r="C7" s="235">
        <f t="shared" si="0"/>
        <v>183</v>
      </c>
      <c r="D7" s="235">
        <f t="shared" si="0"/>
        <v>97</v>
      </c>
      <c r="E7" s="236">
        <f t="shared" si="0"/>
        <v>22</v>
      </c>
      <c r="F7" s="235">
        <f t="shared" si="0"/>
        <v>231</v>
      </c>
      <c r="G7" s="236">
        <f t="shared" si="0"/>
        <v>39</v>
      </c>
      <c r="H7" s="234">
        <f t="shared" si="0"/>
        <v>1562</v>
      </c>
      <c r="I7" s="234">
        <f t="shared" si="0"/>
        <v>721</v>
      </c>
    </row>
    <row r="8" spans="1:9" x14ac:dyDescent="0.2">
      <c r="A8" s="86" t="s">
        <v>127</v>
      </c>
      <c r="B8" s="234">
        <f t="shared" si="0"/>
        <v>2524</v>
      </c>
      <c r="C8" s="235">
        <f t="shared" si="0"/>
        <v>243</v>
      </c>
      <c r="D8" s="235">
        <f t="shared" si="0"/>
        <v>125</v>
      </c>
      <c r="E8" s="236">
        <f t="shared" si="0"/>
        <v>45</v>
      </c>
      <c r="F8" s="235">
        <f t="shared" si="0"/>
        <v>246</v>
      </c>
      <c r="G8" s="236">
        <f t="shared" si="0"/>
        <v>18</v>
      </c>
      <c r="H8" s="234">
        <f t="shared" si="0"/>
        <v>1254</v>
      </c>
      <c r="I8" s="234">
        <f t="shared" si="0"/>
        <v>781</v>
      </c>
    </row>
    <row r="9" spans="1:9" x14ac:dyDescent="0.2">
      <c r="A9" s="86" t="s">
        <v>128</v>
      </c>
      <c r="B9" s="234">
        <f t="shared" si="0"/>
        <v>1766</v>
      </c>
      <c r="C9" s="235">
        <f t="shared" si="0"/>
        <v>101</v>
      </c>
      <c r="D9" s="235">
        <f t="shared" si="0"/>
        <v>44</v>
      </c>
      <c r="E9" s="236">
        <f t="shared" si="0"/>
        <v>10</v>
      </c>
      <c r="F9" s="235">
        <f t="shared" si="0"/>
        <v>173</v>
      </c>
      <c r="G9" s="236">
        <f t="shared" si="0"/>
        <v>26</v>
      </c>
      <c r="H9" s="234">
        <f t="shared" si="0"/>
        <v>934</v>
      </c>
      <c r="I9" s="234">
        <f t="shared" si="0"/>
        <v>558</v>
      </c>
    </row>
    <row r="10" spans="1:9" x14ac:dyDescent="0.2">
      <c r="A10" s="86" t="s">
        <v>129</v>
      </c>
      <c r="B10" s="234">
        <f t="shared" si="0"/>
        <v>2568</v>
      </c>
      <c r="C10" s="235">
        <f t="shared" si="0"/>
        <v>198</v>
      </c>
      <c r="D10" s="235">
        <f t="shared" si="0"/>
        <v>76</v>
      </c>
      <c r="E10" s="236">
        <f t="shared" si="0"/>
        <v>34</v>
      </c>
      <c r="F10" s="235">
        <f t="shared" si="0"/>
        <v>182</v>
      </c>
      <c r="G10" s="236">
        <f t="shared" si="0"/>
        <v>19</v>
      </c>
      <c r="H10" s="234">
        <f t="shared" si="0"/>
        <v>1293</v>
      </c>
      <c r="I10" s="234">
        <f t="shared" si="0"/>
        <v>895</v>
      </c>
    </row>
    <row r="11" spans="1:9" ht="24" customHeight="1" x14ac:dyDescent="0.2">
      <c r="A11" s="86" t="s">
        <v>130</v>
      </c>
      <c r="B11" s="234">
        <f t="shared" si="0"/>
        <v>3865</v>
      </c>
      <c r="C11" s="235">
        <f t="shared" si="0"/>
        <v>302</v>
      </c>
      <c r="D11" s="235">
        <f t="shared" si="0"/>
        <v>128</v>
      </c>
      <c r="E11" s="236">
        <f t="shared" si="0"/>
        <v>44</v>
      </c>
      <c r="F11" s="235">
        <f t="shared" si="0"/>
        <v>297</v>
      </c>
      <c r="G11" s="236">
        <f t="shared" si="0"/>
        <v>47</v>
      </c>
      <c r="H11" s="234">
        <f t="shared" si="0"/>
        <v>1677</v>
      </c>
      <c r="I11" s="234">
        <f t="shared" si="0"/>
        <v>1589</v>
      </c>
    </row>
    <row r="12" spans="1:9" ht="24" customHeight="1" x14ac:dyDescent="0.2">
      <c r="A12" s="86" t="s">
        <v>131</v>
      </c>
      <c r="B12" s="234">
        <f t="shared" si="0"/>
        <v>2613</v>
      </c>
      <c r="C12" s="235">
        <f t="shared" si="0"/>
        <v>176</v>
      </c>
      <c r="D12" s="235">
        <f t="shared" si="0"/>
        <v>79</v>
      </c>
      <c r="E12" s="236">
        <f t="shared" si="0"/>
        <v>26</v>
      </c>
      <c r="F12" s="235">
        <f t="shared" si="0"/>
        <v>232</v>
      </c>
      <c r="G12" s="236">
        <f t="shared" si="0"/>
        <v>27</v>
      </c>
      <c r="H12" s="234">
        <f t="shared" si="0"/>
        <v>1351</v>
      </c>
      <c r="I12" s="234">
        <f t="shared" si="0"/>
        <v>854</v>
      </c>
    </row>
    <row r="13" spans="1:9" x14ac:dyDescent="0.2">
      <c r="A13" s="86" t="s">
        <v>132</v>
      </c>
      <c r="B13" s="234">
        <f t="shared" si="0"/>
        <v>1998</v>
      </c>
      <c r="C13" s="235">
        <f t="shared" si="0"/>
        <v>175</v>
      </c>
      <c r="D13" s="235">
        <f t="shared" si="0"/>
        <v>79</v>
      </c>
      <c r="E13" s="236">
        <f t="shared" si="0"/>
        <v>29</v>
      </c>
      <c r="F13" s="235">
        <f t="shared" si="0"/>
        <v>177</v>
      </c>
      <c r="G13" s="236">
        <f t="shared" si="0"/>
        <v>18</v>
      </c>
      <c r="H13" s="234">
        <f t="shared" si="0"/>
        <v>1069</v>
      </c>
      <c r="I13" s="234">
        <f t="shared" si="0"/>
        <v>577</v>
      </c>
    </row>
    <row r="14" spans="1:9" x14ac:dyDescent="0.2">
      <c r="A14" s="86" t="s">
        <v>133</v>
      </c>
      <c r="B14" s="234">
        <f t="shared" si="0"/>
        <v>2150</v>
      </c>
      <c r="C14" s="235">
        <f t="shared" si="0"/>
        <v>159</v>
      </c>
      <c r="D14" s="235">
        <f t="shared" si="0"/>
        <v>66</v>
      </c>
      <c r="E14" s="236">
        <f t="shared" si="0"/>
        <v>21</v>
      </c>
      <c r="F14" s="235">
        <f t="shared" si="0"/>
        <v>190</v>
      </c>
      <c r="G14" s="236">
        <f t="shared" si="0"/>
        <v>22</v>
      </c>
      <c r="H14" s="234">
        <f t="shared" si="0"/>
        <v>1172</v>
      </c>
      <c r="I14" s="234">
        <f t="shared" si="0"/>
        <v>629</v>
      </c>
    </row>
    <row r="15" spans="1:9" ht="24" customHeight="1" x14ac:dyDescent="0.2">
      <c r="A15" s="87" t="s">
        <v>134</v>
      </c>
      <c r="B15" s="234">
        <f t="shared" si="0"/>
        <v>1791</v>
      </c>
      <c r="C15" s="235">
        <f t="shared" si="0"/>
        <v>182</v>
      </c>
      <c r="D15" s="235">
        <f t="shared" si="0"/>
        <v>83</v>
      </c>
      <c r="E15" s="236">
        <f t="shared" si="0"/>
        <v>29</v>
      </c>
      <c r="F15" s="235">
        <f t="shared" si="0"/>
        <v>124</v>
      </c>
      <c r="G15" s="236">
        <f t="shared" si="0"/>
        <v>14</v>
      </c>
      <c r="H15" s="234">
        <f t="shared" si="0"/>
        <v>971</v>
      </c>
      <c r="I15" s="234">
        <f t="shared" si="0"/>
        <v>514</v>
      </c>
    </row>
    <row r="16" spans="1:9" ht="24" customHeight="1" x14ac:dyDescent="0.2">
      <c r="A16" s="86" t="s">
        <v>135</v>
      </c>
      <c r="B16" s="234">
        <f t="shared" si="0"/>
        <v>3971</v>
      </c>
      <c r="C16" s="235">
        <f t="shared" si="0"/>
        <v>386</v>
      </c>
      <c r="D16" s="235">
        <f t="shared" si="0"/>
        <v>135</v>
      </c>
      <c r="E16" s="236">
        <f t="shared" si="0"/>
        <v>41</v>
      </c>
      <c r="F16" s="235">
        <f t="shared" si="0"/>
        <v>351</v>
      </c>
      <c r="G16" s="236">
        <f t="shared" si="0"/>
        <v>50</v>
      </c>
      <c r="H16" s="234">
        <f t="shared" si="0"/>
        <v>1643</v>
      </c>
      <c r="I16" s="234">
        <f t="shared" si="0"/>
        <v>1591</v>
      </c>
    </row>
    <row r="17" spans="1:9" ht="24" customHeight="1" x14ac:dyDescent="0.2">
      <c r="A17" s="86" t="s">
        <v>138</v>
      </c>
      <c r="B17" s="234">
        <f t="shared" si="0"/>
        <v>1897</v>
      </c>
      <c r="C17" s="235">
        <f t="shared" si="0"/>
        <v>111</v>
      </c>
      <c r="D17" s="235">
        <f t="shared" si="0"/>
        <v>57</v>
      </c>
      <c r="E17" s="236">
        <f t="shared" si="0"/>
        <v>18</v>
      </c>
      <c r="F17" s="235">
        <f t="shared" si="0"/>
        <v>176</v>
      </c>
      <c r="G17" s="236">
        <f t="shared" si="0"/>
        <v>23</v>
      </c>
      <c r="H17" s="234">
        <f t="shared" si="0"/>
        <v>1040</v>
      </c>
      <c r="I17" s="234">
        <f t="shared" si="0"/>
        <v>570</v>
      </c>
    </row>
    <row r="18" spans="1:9" x14ac:dyDescent="0.2">
      <c r="A18" s="86" t="s">
        <v>136</v>
      </c>
      <c r="B18" s="234">
        <f t="shared" si="0"/>
        <v>1588</v>
      </c>
      <c r="C18" s="235">
        <f t="shared" si="0"/>
        <v>142</v>
      </c>
      <c r="D18" s="235">
        <f t="shared" si="0"/>
        <v>66</v>
      </c>
      <c r="E18" s="236">
        <f t="shared" si="0"/>
        <v>17</v>
      </c>
      <c r="F18" s="235">
        <f t="shared" si="0"/>
        <v>151</v>
      </c>
      <c r="G18" s="236">
        <f t="shared" si="0"/>
        <v>32</v>
      </c>
      <c r="H18" s="234">
        <f t="shared" si="0"/>
        <v>794</v>
      </c>
      <c r="I18" s="234">
        <f t="shared" si="0"/>
        <v>501</v>
      </c>
    </row>
    <row r="19" spans="1:9" s="6" customFormat="1" ht="24" customHeight="1" x14ac:dyDescent="0.2">
      <c r="A19" s="54" t="s">
        <v>137</v>
      </c>
      <c r="B19" s="237">
        <f t="shared" si="0"/>
        <v>31029</v>
      </c>
      <c r="C19" s="238">
        <f t="shared" si="0"/>
        <v>2566</v>
      </c>
      <c r="D19" s="238">
        <f t="shared" si="0"/>
        <v>1119</v>
      </c>
      <c r="E19" s="230">
        <f t="shared" si="0"/>
        <v>365</v>
      </c>
      <c r="F19" s="238">
        <f t="shared" si="0"/>
        <v>2683</v>
      </c>
      <c r="G19" s="230">
        <f t="shared" si="0"/>
        <v>354</v>
      </c>
      <c r="H19" s="237">
        <f t="shared" si="0"/>
        <v>15464</v>
      </c>
      <c r="I19" s="237">
        <f t="shared" si="0"/>
        <v>10316</v>
      </c>
    </row>
    <row r="20" spans="1:9" ht="33" customHeight="1" x14ac:dyDescent="0.2">
      <c r="B20" s="348" t="s">
        <v>25</v>
      </c>
      <c r="C20" s="348"/>
      <c r="D20" s="348"/>
      <c r="E20" s="348"/>
      <c r="F20" s="348"/>
      <c r="G20" s="348"/>
      <c r="H20" s="348"/>
      <c r="I20" s="348"/>
    </row>
    <row r="21" spans="1:9" x14ac:dyDescent="0.2">
      <c r="A21" s="86" t="s">
        <v>125</v>
      </c>
      <c r="B21" s="234">
        <f>SUM(H21:I21,F21,C21)</f>
        <v>1547</v>
      </c>
      <c r="C21" s="235">
        <v>208</v>
      </c>
      <c r="D21" s="235">
        <v>84</v>
      </c>
      <c r="E21" s="236">
        <v>29</v>
      </c>
      <c r="F21" s="235">
        <v>141</v>
      </c>
      <c r="G21" s="236">
        <v>15</v>
      </c>
      <c r="H21" s="234">
        <v>685</v>
      </c>
      <c r="I21" s="234">
        <v>513</v>
      </c>
    </row>
    <row r="22" spans="1:9" ht="24" customHeight="1" x14ac:dyDescent="0.2">
      <c r="A22" s="86" t="s">
        <v>126</v>
      </c>
      <c r="B22" s="234">
        <f t="shared" ref="B22:B33" si="1">SUM(H22:I22,F22,C22)</f>
        <v>2688</v>
      </c>
      <c r="C22" s="235">
        <v>183</v>
      </c>
      <c r="D22" s="235">
        <v>97</v>
      </c>
      <c r="E22" s="236">
        <v>22</v>
      </c>
      <c r="F22" s="235">
        <v>231</v>
      </c>
      <c r="G22" s="236">
        <v>39</v>
      </c>
      <c r="H22" s="234">
        <v>1562</v>
      </c>
      <c r="I22" s="234">
        <v>712</v>
      </c>
    </row>
    <row r="23" spans="1:9" x14ac:dyDescent="0.2">
      <c r="A23" s="86" t="s">
        <v>127</v>
      </c>
      <c r="B23" s="234">
        <f t="shared" si="1"/>
        <v>2491</v>
      </c>
      <c r="C23" s="235">
        <v>243</v>
      </c>
      <c r="D23" s="235">
        <v>125</v>
      </c>
      <c r="E23" s="236">
        <v>45</v>
      </c>
      <c r="F23" s="235">
        <v>246</v>
      </c>
      <c r="G23" s="236">
        <v>18</v>
      </c>
      <c r="H23" s="234">
        <v>1254</v>
      </c>
      <c r="I23" s="234">
        <v>748</v>
      </c>
    </row>
    <row r="24" spans="1:9" x14ac:dyDescent="0.2">
      <c r="A24" s="86" t="s">
        <v>128</v>
      </c>
      <c r="B24" s="234">
        <f t="shared" si="1"/>
        <v>1766</v>
      </c>
      <c r="C24" s="235">
        <v>101</v>
      </c>
      <c r="D24" s="235">
        <v>44</v>
      </c>
      <c r="E24" s="236">
        <v>10</v>
      </c>
      <c r="F24" s="235">
        <v>173</v>
      </c>
      <c r="G24" s="236">
        <v>26</v>
      </c>
      <c r="H24" s="234">
        <v>934</v>
      </c>
      <c r="I24" s="234">
        <v>558</v>
      </c>
    </row>
    <row r="25" spans="1:9" x14ac:dyDescent="0.2">
      <c r="A25" s="86" t="s">
        <v>129</v>
      </c>
      <c r="B25" s="234">
        <f t="shared" si="1"/>
        <v>2568</v>
      </c>
      <c r="C25" s="235">
        <v>198</v>
      </c>
      <c r="D25" s="235">
        <v>76</v>
      </c>
      <c r="E25" s="236">
        <v>34</v>
      </c>
      <c r="F25" s="235">
        <v>182</v>
      </c>
      <c r="G25" s="236">
        <v>19</v>
      </c>
      <c r="H25" s="234">
        <v>1293</v>
      </c>
      <c r="I25" s="234">
        <v>895</v>
      </c>
    </row>
    <row r="26" spans="1:9" ht="24" customHeight="1" x14ac:dyDescent="0.2">
      <c r="A26" s="86" t="s">
        <v>130</v>
      </c>
      <c r="B26" s="234">
        <f t="shared" si="1"/>
        <v>3770</v>
      </c>
      <c r="C26" s="235">
        <v>302</v>
      </c>
      <c r="D26" s="235">
        <v>128</v>
      </c>
      <c r="E26" s="236">
        <v>44</v>
      </c>
      <c r="F26" s="235">
        <v>255</v>
      </c>
      <c r="G26" s="236">
        <v>29</v>
      </c>
      <c r="H26" s="234">
        <v>1638</v>
      </c>
      <c r="I26" s="234">
        <v>1575</v>
      </c>
    </row>
    <row r="27" spans="1:9" ht="24" customHeight="1" x14ac:dyDescent="0.2">
      <c r="A27" s="86" t="s">
        <v>131</v>
      </c>
      <c r="B27" s="234">
        <f t="shared" si="1"/>
        <v>2589</v>
      </c>
      <c r="C27" s="235">
        <v>176</v>
      </c>
      <c r="D27" s="235">
        <v>79</v>
      </c>
      <c r="E27" s="236">
        <v>26</v>
      </c>
      <c r="F27" s="235">
        <v>230</v>
      </c>
      <c r="G27" s="236">
        <v>27</v>
      </c>
      <c r="H27" s="234">
        <v>1337</v>
      </c>
      <c r="I27" s="234">
        <v>846</v>
      </c>
    </row>
    <row r="28" spans="1:9" x14ac:dyDescent="0.2">
      <c r="A28" s="86" t="s">
        <v>132</v>
      </c>
      <c r="B28" s="234">
        <f t="shared" si="1"/>
        <v>1985</v>
      </c>
      <c r="C28" s="235">
        <v>175</v>
      </c>
      <c r="D28" s="235">
        <v>79</v>
      </c>
      <c r="E28" s="236">
        <v>29</v>
      </c>
      <c r="F28" s="235">
        <v>176</v>
      </c>
      <c r="G28" s="236">
        <v>18</v>
      </c>
      <c r="H28" s="234">
        <v>1057</v>
      </c>
      <c r="I28" s="234">
        <v>577</v>
      </c>
    </row>
    <row r="29" spans="1:9" x14ac:dyDescent="0.2">
      <c r="A29" s="86" t="s">
        <v>133</v>
      </c>
      <c r="B29" s="234">
        <f t="shared" si="1"/>
        <v>2150</v>
      </c>
      <c r="C29" s="235">
        <v>159</v>
      </c>
      <c r="D29" s="235">
        <v>66</v>
      </c>
      <c r="E29" s="236">
        <v>21</v>
      </c>
      <c r="F29" s="235">
        <v>190</v>
      </c>
      <c r="G29" s="236">
        <v>22</v>
      </c>
      <c r="H29" s="234">
        <v>1172</v>
      </c>
      <c r="I29" s="234">
        <v>629</v>
      </c>
    </row>
    <row r="30" spans="1:9" ht="24" customHeight="1" x14ac:dyDescent="0.2">
      <c r="A30" s="87" t="s">
        <v>134</v>
      </c>
      <c r="B30" s="234">
        <f t="shared" si="1"/>
        <v>1791</v>
      </c>
      <c r="C30" s="235">
        <v>182</v>
      </c>
      <c r="D30" s="235">
        <v>83</v>
      </c>
      <c r="E30" s="236">
        <v>29</v>
      </c>
      <c r="F30" s="235">
        <v>124</v>
      </c>
      <c r="G30" s="236">
        <v>14</v>
      </c>
      <c r="H30" s="234">
        <v>971</v>
      </c>
      <c r="I30" s="234">
        <v>514</v>
      </c>
    </row>
    <row r="31" spans="1:9" ht="24" customHeight="1" x14ac:dyDescent="0.2">
      <c r="A31" s="86" t="s">
        <v>135</v>
      </c>
      <c r="B31" s="234">
        <f t="shared" si="1"/>
        <v>3801</v>
      </c>
      <c r="C31" s="235">
        <v>386</v>
      </c>
      <c r="D31" s="235">
        <v>135</v>
      </c>
      <c r="E31" s="236">
        <v>41</v>
      </c>
      <c r="F31" s="235">
        <v>321</v>
      </c>
      <c r="G31" s="236">
        <v>40</v>
      </c>
      <c r="H31" s="234">
        <v>1598</v>
      </c>
      <c r="I31" s="234">
        <v>1496</v>
      </c>
    </row>
    <row r="32" spans="1:9" ht="24" customHeight="1" x14ac:dyDescent="0.2">
      <c r="A32" s="86" t="s">
        <v>138</v>
      </c>
      <c r="B32" s="234">
        <f t="shared" si="1"/>
        <v>1897</v>
      </c>
      <c r="C32" s="235">
        <v>111</v>
      </c>
      <c r="D32" s="235">
        <v>57</v>
      </c>
      <c r="E32" s="236">
        <v>18</v>
      </c>
      <c r="F32" s="235">
        <v>176</v>
      </c>
      <c r="G32" s="236">
        <v>23</v>
      </c>
      <c r="H32" s="234">
        <v>1040</v>
      </c>
      <c r="I32" s="234">
        <v>570</v>
      </c>
    </row>
    <row r="33" spans="1:9" x14ac:dyDescent="0.2">
      <c r="A33" s="86" t="s">
        <v>136</v>
      </c>
      <c r="B33" s="234">
        <f t="shared" si="1"/>
        <v>1588</v>
      </c>
      <c r="C33" s="235">
        <v>142</v>
      </c>
      <c r="D33" s="235">
        <v>66</v>
      </c>
      <c r="E33" s="236">
        <v>17</v>
      </c>
      <c r="F33" s="235">
        <v>151</v>
      </c>
      <c r="G33" s="236">
        <v>32</v>
      </c>
      <c r="H33" s="234">
        <v>794</v>
      </c>
      <c r="I33" s="234">
        <v>501</v>
      </c>
    </row>
    <row r="34" spans="1:9" ht="24" customHeight="1" x14ac:dyDescent="0.2">
      <c r="A34" s="54" t="s">
        <v>137</v>
      </c>
      <c r="B34" s="237">
        <f>SUM(B21:B33)</f>
        <v>30631</v>
      </c>
      <c r="C34" s="238">
        <v>2566</v>
      </c>
      <c r="D34" s="238">
        <v>1119</v>
      </c>
      <c r="E34" s="230">
        <v>365</v>
      </c>
      <c r="F34" s="238">
        <v>2596</v>
      </c>
      <c r="G34" s="230">
        <v>322</v>
      </c>
      <c r="H34" s="237">
        <v>15335</v>
      </c>
      <c r="I34" s="237">
        <v>10134</v>
      </c>
    </row>
    <row r="35" spans="1:9" ht="36" customHeight="1" x14ac:dyDescent="0.2">
      <c r="B35" s="348" t="s">
        <v>22</v>
      </c>
      <c r="C35" s="348"/>
      <c r="D35" s="348"/>
      <c r="E35" s="348"/>
      <c r="F35" s="348"/>
      <c r="G35" s="348"/>
      <c r="H35" s="348"/>
      <c r="I35" s="348"/>
    </row>
    <row r="36" spans="1:9" x14ac:dyDescent="0.2">
      <c r="A36" s="86" t="s">
        <v>125</v>
      </c>
      <c r="B36" s="234">
        <f>SUM(H36:I36,F36,C36)</f>
        <v>54</v>
      </c>
      <c r="C36" s="259">
        <v>0</v>
      </c>
      <c r="D36" s="259">
        <v>0</v>
      </c>
      <c r="E36" s="204">
        <v>0</v>
      </c>
      <c r="F36" s="235">
        <v>12</v>
      </c>
      <c r="G36" s="236">
        <v>4</v>
      </c>
      <c r="H36" s="234">
        <v>19</v>
      </c>
      <c r="I36" s="234">
        <v>23</v>
      </c>
    </row>
    <row r="37" spans="1:9" ht="24" customHeight="1" x14ac:dyDescent="0.2">
      <c r="A37" s="86" t="s">
        <v>126</v>
      </c>
      <c r="B37" s="234">
        <f t="shared" ref="B37:B48" si="2">SUM(H37:I37,F37,C37)</f>
        <v>9</v>
      </c>
      <c r="C37" s="259">
        <v>0</v>
      </c>
      <c r="D37" s="259">
        <v>0</v>
      </c>
      <c r="E37" s="204">
        <v>0</v>
      </c>
      <c r="F37" s="235">
        <v>0</v>
      </c>
      <c r="G37" s="236">
        <v>0</v>
      </c>
      <c r="H37" s="234">
        <v>0</v>
      </c>
      <c r="I37" s="234">
        <v>9</v>
      </c>
    </row>
    <row r="38" spans="1:9" x14ac:dyDescent="0.2">
      <c r="A38" s="86" t="s">
        <v>127</v>
      </c>
      <c r="B38" s="234">
        <f t="shared" si="2"/>
        <v>33</v>
      </c>
      <c r="C38" s="259">
        <v>0</v>
      </c>
      <c r="D38" s="259">
        <v>0</v>
      </c>
      <c r="E38" s="204">
        <v>0</v>
      </c>
      <c r="F38" s="235">
        <v>0</v>
      </c>
      <c r="G38" s="236">
        <v>0</v>
      </c>
      <c r="H38" s="234">
        <v>0</v>
      </c>
      <c r="I38" s="234">
        <v>33</v>
      </c>
    </row>
    <row r="39" spans="1:9" x14ac:dyDescent="0.2">
      <c r="A39" s="86" t="s">
        <v>128</v>
      </c>
      <c r="B39" s="234">
        <f t="shared" si="2"/>
        <v>0</v>
      </c>
      <c r="C39" s="259">
        <v>0</v>
      </c>
      <c r="D39" s="259">
        <v>0</v>
      </c>
      <c r="E39" s="204">
        <v>0</v>
      </c>
      <c r="F39" s="235">
        <v>0</v>
      </c>
      <c r="G39" s="236">
        <v>0</v>
      </c>
      <c r="H39" s="234">
        <v>0</v>
      </c>
      <c r="I39" s="234">
        <v>0</v>
      </c>
    </row>
    <row r="40" spans="1:9" x14ac:dyDescent="0.2">
      <c r="A40" s="86" t="s">
        <v>129</v>
      </c>
      <c r="B40" s="234">
        <f t="shared" si="2"/>
        <v>0</v>
      </c>
      <c r="C40" s="259">
        <v>0</v>
      </c>
      <c r="D40" s="259">
        <v>0</v>
      </c>
      <c r="E40" s="204">
        <v>0</v>
      </c>
      <c r="F40" s="235">
        <v>0</v>
      </c>
      <c r="G40" s="236">
        <v>0</v>
      </c>
      <c r="H40" s="234">
        <v>0</v>
      </c>
      <c r="I40" s="234">
        <v>0</v>
      </c>
    </row>
    <row r="41" spans="1:9" ht="24" customHeight="1" x14ac:dyDescent="0.2">
      <c r="A41" s="86" t="s">
        <v>130</v>
      </c>
      <c r="B41" s="234">
        <f t="shared" si="2"/>
        <v>95</v>
      </c>
      <c r="C41" s="259">
        <v>0</v>
      </c>
      <c r="D41" s="259">
        <v>0</v>
      </c>
      <c r="E41" s="204">
        <v>0</v>
      </c>
      <c r="F41" s="235">
        <v>42</v>
      </c>
      <c r="G41" s="236">
        <v>18</v>
      </c>
      <c r="H41" s="234">
        <v>39</v>
      </c>
      <c r="I41" s="234">
        <v>14</v>
      </c>
    </row>
    <row r="42" spans="1:9" ht="24" customHeight="1" x14ac:dyDescent="0.2">
      <c r="A42" s="86" t="s">
        <v>131</v>
      </c>
      <c r="B42" s="234">
        <f t="shared" si="2"/>
        <v>24</v>
      </c>
      <c r="C42" s="259">
        <v>0</v>
      </c>
      <c r="D42" s="259">
        <v>0</v>
      </c>
      <c r="E42" s="204">
        <v>0</v>
      </c>
      <c r="F42" s="235">
        <v>2</v>
      </c>
      <c r="G42" s="236">
        <v>0</v>
      </c>
      <c r="H42" s="234">
        <v>14</v>
      </c>
      <c r="I42" s="234">
        <v>8</v>
      </c>
    </row>
    <row r="43" spans="1:9" x14ac:dyDescent="0.2">
      <c r="A43" s="86" t="s">
        <v>132</v>
      </c>
      <c r="B43" s="234">
        <f t="shared" si="2"/>
        <v>13</v>
      </c>
      <c r="C43" s="259">
        <v>0</v>
      </c>
      <c r="D43" s="259">
        <v>0</v>
      </c>
      <c r="E43" s="204">
        <v>0</v>
      </c>
      <c r="F43" s="235">
        <v>1</v>
      </c>
      <c r="G43" s="236">
        <v>0</v>
      </c>
      <c r="H43" s="234">
        <v>12</v>
      </c>
      <c r="I43" s="234">
        <v>0</v>
      </c>
    </row>
    <row r="44" spans="1:9" x14ac:dyDescent="0.2">
      <c r="A44" s="86" t="s">
        <v>133</v>
      </c>
      <c r="B44" s="234">
        <f t="shared" si="2"/>
        <v>0</v>
      </c>
      <c r="C44" s="259">
        <v>0</v>
      </c>
      <c r="D44" s="259">
        <v>0</v>
      </c>
      <c r="E44" s="204">
        <v>0</v>
      </c>
      <c r="F44" s="235">
        <v>0</v>
      </c>
      <c r="G44" s="236">
        <v>0</v>
      </c>
      <c r="H44" s="234">
        <v>0</v>
      </c>
      <c r="I44" s="234">
        <v>0</v>
      </c>
    </row>
    <row r="45" spans="1:9" ht="24" customHeight="1" x14ac:dyDescent="0.2">
      <c r="A45" s="87" t="s">
        <v>134</v>
      </c>
      <c r="B45" s="234">
        <f t="shared" si="2"/>
        <v>0</v>
      </c>
      <c r="C45" s="259">
        <v>0</v>
      </c>
      <c r="D45" s="259">
        <v>0</v>
      </c>
      <c r="E45" s="204">
        <v>0</v>
      </c>
      <c r="F45" s="235">
        <v>0</v>
      </c>
      <c r="G45" s="236">
        <v>0</v>
      </c>
      <c r="H45" s="234">
        <v>0</v>
      </c>
      <c r="I45" s="234">
        <v>0</v>
      </c>
    </row>
    <row r="46" spans="1:9" ht="24" customHeight="1" x14ac:dyDescent="0.2">
      <c r="A46" s="86" t="s">
        <v>135</v>
      </c>
      <c r="B46" s="234">
        <f t="shared" si="2"/>
        <v>170</v>
      </c>
      <c r="C46" s="259">
        <v>0</v>
      </c>
      <c r="D46" s="259">
        <v>0</v>
      </c>
      <c r="E46" s="204">
        <v>0</v>
      </c>
      <c r="F46" s="235">
        <v>30</v>
      </c>
      <c r="G46" s="236">
        <v>10</v>
      </c>
      <c r="H46" s="234">
        <v>45</v>
      </c>
      <c r="I46" s="234">
        <v>95</v>
      </c>
    </row>
    <row r="47" spans="1:9" ht="24" customHeight="1" x14ac:dyDescent="0.2">
      <c r="A47" s="86" t="s">
        <v>138</v>
      </c>
      <c r="B47" s="234">
        <f t="shared" si="2"/>
        <v>0</v>
      </c>
      <c r="C47" s="259">
        <v>0</v>
      </c>
      <c r="D47" s="259">
        <v>0</v>
      </c>
      <c r="E47" s="204">
        <v>0</v>
      </c>
      <c r="F47" s="235">
        <v>0</v>
      </c>
      <c r="G47" s="236">
        <v>0</v>
      </c>
      <c r="H47" s="234">
        <v>0</v>
      </c>
      <c r="I47" s="234">
        <v>0</v>
      </c>
    </row>
    <row r="48" spans="1:9" x14ac:dyDescent="0.2">
      <c r="A48" s="86" t="s">
        <v>136</v>
      </c>
      <c r="B48" s="234">
        <f t="shared" si="2"/>
        <v>0</v>
      </c>
      <c r="C48" s="259">
        <v>0</v>
      </c>
      <c r="D48" s="259">
        <v>0</v>
      </c>
      <c r="E48" s="204">
        <v>0</v>
      </c>
      <c r="F48" s="235">
        <v>0</v>
      </c>
      <c r="G48" s="236">
        <v>0</v>
      </c>
      <c r="H48" s="234">
        <v>0</v>
      </c>
      <c r="I48" s="234">
        <v>0</v>
      </c>
    </row>
    <row r="49" spans="1:10" ht="24" customHeight="1" x14ac:dyDescent="0.2">
      <c r="A49" s="54" t="s">
        <v>137</v>
      </c>
      <c r="B49" s="237">
        <f>SUM(B36:B48)</f>
        <v>398</v>
      </c>
      <c r="C49" s="193">
        <f>SUM(C36:C48)</f>
        <v>0</v>
      </c>
      <c r="D49" s="193">
        <f t="shared" ref="D49" si="3">SUM(D36:D48)</f>
        <v>0</v>
      </c>
      <c r="E49" s="205">
        <f t="shared" ref="E49" si="4">SUM(E36:E48)</f>
        <v>0</v>
      </c>
      <c r="F49" s="238">
        <f t="shared" ref="F49" si="5">SUM(F36:F48)</f>
        <v>87</v>
      </c>
      <c r="G49" s="230">
        <f t="shared" ref="G49" si="6">SUM(G36:G48)</f>
        <v>32</v>
      </c>
      <c r="H49" s="237">
        <f t="shared" ref="H49" si="7">SUM(H36:H48)</f>
        <v>129</v>
      </c>
      <c r="I49" s="237">
        <f t="shared" ref="I49" si="8">SUM(I36:I48)</f>
        <v>182</v>
      </c>
    </row>
    <row r="50" spans="1:10" ht="24" customHeight="1" x14ac:dyDescent="0.2">
      <c r="A50" s="382" t="s">
        <v>13</v>
      </c>
      <c r="B50" s="382"/>
      <c r="C50" s="382"/>
      <c r="D50" s="91"/>
      <c r="E50" s="91"/>
      <c r="F50" s="91"/>
      <c r="G50" s="91"/>
      <c r="H50" s="91"/>
      <c r="I50" s="91"/>
      <c r="J50" s="91"/>
    </row>
    <row r="51" spans="1:10" ht="33" customHeight="1" x14ac:dyDescent="0.2">
      <c r="A51" s="375" t="s">
        <v>139</v>
      </c>
      <c r="B51" s="375"/>
      <c r="C51" s="375"/>
      <c r="D51" s="375"/>
      <c r="E51" s="375"/>
      <c r="F51" s="375"/>
      <c r="G51" s="375"/>
      <c r="H51" s="375"/>
      <c r="I51" s="375"/>
      <c r="J51" s="91"/>
    </row>
    <row r="52" spans="1:10" x14ac:dyDescent="0.2">
      <c r="A52" s="374" t="s">
        <v>140</v>
      </c>
      <c r="B52" s="374"/>
      <c r="C52" s="374"/>
      <c r="D52" s="374"/>
      <c r="E52" s="374"/>
      <c r="F52" s="374"/>
      <c r="G52" s="374"/>
      <c r="H52" s="374"/>
      <c r="I52" s="374"/>
      <c r="J52" s="91"/>
    </row>
  </sheetData>
  <mergeCells count="17">
    <mergeCell ref="C3:C4"/>
    <mergeCell ref="D3:E3"/>
    <mergeCell ref="B5:I5"/>
    <mergeCell ref="A1:I1"/>
    <mergeCell ref="A2:A4"/>
    <mergeCell ref="B2:B4"/>
    <mergeCell ref="C2:E2"/>
    <mergeCell ref="F2:G2"/>
    <mergeCell ref="F3:F4"/>
    <mergeCell ref="G3:G4"/>
    <mergeCell ref="H2:H4"/>
    <mergeCell ref="I2:I4"/>
    <mergeCell ref="A50:C50"/>
    <mergeCell ref="A51:I51"/>
    <mergeCell ref="A52:I52"/>
    <mergeCell ref="B20:I20"/>
    <mergeCell ref="B35:I35"/>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96"/>
  <sheetViews>
    <sheetView showGridLines="0" zoomScaleNormal="100" workbookViewId="0">
      <selection sqref="A1:F1"/>
    </sheetView>
  </sheetViews>
  <sheetFormatPr baseColWidth="10" defaultRowHeight="12" x14ac:dyDescent="0.2"/>
  <cols>
    <col min="1" max="1" width="31.7109375" customWidth="1"/>
    <col min="2" max="2" width="8.140625" style="243" customWidth="1"/>
    <col min="3" max="6" width="13.7109375" customWidth="1"/>
  </cols>
  <sheetData>
    <row r="1" spans="1:6" ht="45" customHeight="1" x14ac:dyDescent="0.2">
      <c r="A1" s="342" t="s">
        <v>312</v>
      </c>
      <c r="B1" s="342"/>
      <c r="C1" s="342"/>
      <c r="D1" s="342"/>
      <c r="E1" s="342"/>
      <c r="F1" s="342"/>
    </row>
    <row r="2" spans="1:6" ht="15" customHeight="1" x14ac:dyDescent="0.2">
      <c r="A2" s="360" t="s">
        <v>97</v>
      </c>
      <c r="B2" s="366" t="s">
        <v>68</v>
      </c>
      <c r="C2" s="362" t="s">
        <v>0</v>
      </c>
      <c r="D2" s="362" t="s">
        <v>36</v>
      </c>
      <c r="E2" s="362"/>
      <c r="F2" s="364"/>
    </row>
    <row r="3" spans="1:6" ht="43.5" customHeight="1" x14ac:dyDescent="0.2">
      <c r="A3" s="361"/>
      <c r="B3" s="367"/>
      <c r="C3" s="363"/>
      <c r="D3" s="64" t="s">
        <v>16</v>
      </c>
      <c r="E3" s="64" t="s">
        <v>105</v>
      </c>
      <c r="F3" s="65" t="s">
        <v>106</v>
      </c>
    </row>
    <row r="4" spans="1:6" s="245" customFormat="1" ht="24" customHeight="1" x14ac:dyDescent="0.2">
      <c r="A4" s="244" t="s">
        <v>266</v>
      </c>
      <c r="B4" s="246" t="s">
        <v>79</v>
      </c>
      <c r="C4" s="148">
        <f>'9.1'!C4+'9.2'!C4</f>
        <v>34</v>
      </c>
      <c r="D4" s="148">
        <f>'9.1'!D4+'9.2'!D4</f>
        <v>34</v>
      </c>
      <c r="E4" s="152">
        <f>'9.1'!E4+'9.2'!E4</f>
        <v>0</v>
      </c>
      <c r="F4" s="295">
        <f>'9.1'!F4+'9.2'!F4</f>
        <v>0</v>
      </c>
    </row>
    <row r="5" spans="1:6" s="88" customFormat="1" ht="15" customHeight="1" x14ac:dyDescent="0.2">
      <c r="A5" s="147"/>
      <c r="B5" s="247" t="s">
        <v>80</v>
      </c>
      <c r="C5" s="148">
        <f>'9.1'!C5+'9.2'!C5</f>
        <v>47</v>
      </c>
      <c r="D5" s="148">
        <f>'9.1'!D5+'9.2'!D5</f>
        <v>46</v>
      </c>
      <c r="E5" s="152">
        <f>'9.1'!E5+'9.2'!E5</f>
        <v>0</v>
      </c>
      <c r="F5" s="295">
        <f>'9.1'!F5+'9.2'!F5</f>
        <v>1</v>
      </c>
    </row>
    <row r="6" spans="1:6" s="6" customFormat="1" ht="15" customHeight="1" x14ac:dyDescent="0.2">
      <c r="A6" s="146"/>
      <c r="B6" s="71" t="s">
        <v>81</v>
      </c>
      <c r="C6" s="153">
        <f>'9.1'!C6+'9.2'!C6</f>
        <v>81</v>
      </c>
      <c r="D6" s="153">
        <f>'9.1'!D6+'9.2'!D6</f>
        <v>80</v>
      </c>
      <c r="E6" s="294">
        <f>'9.1'!E6+'9.2'!E6</f>
        <v>0</v>
      </c>
      <c r="F6" s="296">
        <f>'9.1'!F6+'9.2'!F6</f>
        <v>1</v>
      </c>
    </row>
    <row r="7" spans="1:6" s="245" customFormat="1" ht="24" customHeight="1" x14ac:dyDescent="0.2">
      <c r="A7" s="90" t="s">
        <v>267</v>
      </c>
      <c r="B7" s="247" t="s">
        <v>79</v>
      </c>
      <c r="C7" s="148">
        <f>'9.1'!C7+'9.2'!C7</f>
        <v>16577</v>
      </c>
      <c r="D7" s="148">
        <f>'9.1'!D7+'9.2'!D7</f>
        <v>15965</v>
      </c>
      <c r="E7" s="152">
        <f>'9.1'!E7+'9.2'!E7</f>
        <v>532</v>
      </c>
      <c r="F7" s="295">
        <f>'9.1'!F7+'9.2'!F7</f>
        <v>80</v>
      </c>
    </row>
    <row r="8" spans="1:6" s="88" customFormat="1" ht="15" customHeight="1" x14ac:dyDescent="0.2">
      <c r="A8" s="90"/>
      <c r="B8" s="247" t="s">
        <v>80</v>
      </c>
      <c r="C8" s="148">
        <f>'9.1'!C8+'9.2'!C8</f>
        <v>16839</v>
      </c>
      <c r="D8" s="148">
        <f>'9.1'!D8+'9.2'!D8</f>
        <v>16451</v>
      </c>
      <c r="E8" s="152">
        <f>'9.1'!E8+'9.2'!E8</f>
        <v>290</v>
      </c>
      <c r="F8" s="295">
        <f>'9.1'!F8+'9.2'!F8</f>
        <v>98</v>
      </c>
    </row>
    <row r="9" spans="1:6" s="6" customFormat="1" ht="15" customHeight="1" x14ac:dyDescent="0.2">
      <c r="A9" s="89"/>
      <c r="B9" s="71" t="s">
        <v>81</v>
      </c>
      <c r="C9" s="153">
        <f>'9.1'!C9+'9.2'!C9</f>
        <v>33416</v>
      </c>
      <c r="D9" s="153">
        <f>'9.1'!D9+'9.2'!D9</f>
        <v>32416</v>
      </c>
      <c r="E9" s="294">
        <f>'9.1'!E9+'9.2'!E9</f>
        <v>822</v>
      </c>
      <c r="F9" s="296">
        <f>'9.1'!F9+'9.2'!F9</f>
        <v>178</v>
      </c>
    </row>
    <row r="10" spans="1:6" s="245" customFormat="1" ht="24" x14ac:dyDescent="0.2">
      <c r="A10" s="90" t="s">
        <v>313</v>
      </c>
      <c r="B10" s="247" t="s">
        <v>79</v>
      </c>
      <c r="C10" s="148">
        <f>'9.1'!C10+'9.2'!C10</f>
        <v>16351</v>
      </c>
      <c r="D10" s="148">
        <f>'9.1'!D10+'9.2'!D10</f>
        <v>15746</v>
      </c>
      <c r="E10" s="152">
        <f>'9.1'!E10+'9.2'!E10</f>
        <v>526</v>
      </c>
      <c r="F10" s="295">
        <f>'9.1'!F10+'9.2'!F10</f>
        <v>79</v>
      </c>
    </row>
    <row r="11" spans="1:6" s="88" customFormat="1" ht="15" customHeight="1" x14ac:dyDescent="0.2">
      <c r="A11" s="90"/>
      <c r="B11" s="247" t="s">
        <v>80</v>
      </c>
      <c r="C11" s="148">
        <f>'9.1'!C11+'9.2'!C11</f>
        <v>16465</v>
      </c>
      <c r="D11" s="148">
        <f>'9.1'!D11+'9.2'!D11</f>
        <v>16079</v>
      </c>
      <c r="E11" s="152">
        <f>'9.1'!E11+'9.2'!E11</f>
        <v>289</v>
      </c>
      <c r="F11" s="295">
        <f>'9.1'!F11+'9.2'!F11</f>
        <v>97</v>
      </c>
    </row>
    <row r="12" spans="1:6" s="6" customFormat="1" ht="15" customHeight="1" x14ac:dyDescent="0.2">
      <c r="A12" s="89"/>
      <c r="B12" s="71" t="s">
        <v>81</v>
      </c>
      <c r="C12" s="153">
        <f>'9.1'!C12+'9.2'!C12</f>
        <v>32816</v>
      </c>
      <c r="D12" s="153">
        <f>'9.1'!D12+'9.2'!D12</f>
        <v>31825</v>
      </c>
      <c r="E12" s="294">
        <f>'9.1'!E12+'9.2'!E12</f>
        <v>815</v>
      </c>
      <c r="F12" s="296">
        <f>'9.1'!F12+'9.2'!F12</f>
        <v>176</v>
      </c>
    </row>
    <row r="13" spans="1:6" s="245" customFormat="1" ht="24" x14ac:dyDescent="0.2">
      <c r="A13" s="90" t="s">
        <v>314</v>
      </c>
      <c r="B13" s="247" t="s">
        <v>79</v>
      </c>
      <c r="C13" s="148">
        <f>'9.1'!C13+'9.2'!C13</f>
        <v>226</v>
      </c>
      <c r="D13" s="148">
        <f>'9.1'!D13+'9.2'!D13</f>
        <v>219</v>
      </c>
      <c r="E13" s="152">
        <f>'9.1'!E13+'9.2'!E13</f>
        <v>6</v>
      </c>
      <c r="F13" s="295">
        <f>'9.1'!F13+'9.2'!F13</f>
        <v>1</v>
      </c>
    </row>
    <row r="14" spans="1:6" s="88" customFormat="1" ht="15" customHeight="1" x14ac:dyDescent="0.2">
      <c r="A14" s="90"/>
      <c r="B14" s="247" t="s">
        <v>80</v>
      </c>
      <c r="C14" s="148">
        <f>'9.1'!C14+'9.2'!C14</f>
        <v>374</v>
      </c>
      <c r="D14" s="148">
        <f>'9.1'!D14+'9.2'!D14</f>
        <v>372</v>
      </c>
      <c r="E14" s="152">
        <f>'9.1'!E14+'9.2'!E14</f>
        <v>1</v>
      </c>
      <c r="F14" s="295">
        <f>'9.1'!F14+'9.2'!F14</f>
        <v>1</v>
      </c>
    </row>
    <row r="15" spans="1:6" s="6" customFormat="1" ht="15" customHeight="1" x14ac:dyDescent="0.2">
      <c r="A15" s="89"/>
      <c r="B15" s="71" t="s">
        <v>81</v>
      </c>
      <c r="C15" s="153">
        <f>'9.1'!C15+'9.2'!C15</f>
        <v>600</v>
      </c>
      <c r="D15" s="153">
        <f>'9.1'!D15+'9.2'!D15</f>
        <v>591</v>
      </c>
      <c r="E15" s="294">
        <f>'9.1'!E15+'9.2'!E15</f>
        <v>7</v>
      </c>
      <c r="F15" s="296">
        <f>'9.1'!F15+'9.2'!F15</f>
        <v>2</v>
      </c>
    </row>
    <row r="16" spans="1:6" s="88" customFormat="1" ht="24" customHeight="1" x14ac:dyDescent="0.2">
      <c r="A16" s="90" t="s">
        <v>268</v>
      </c>
      <c r="B16" s="247" t="s">
        <v>79</v>
      </c>
      <c r="C16" s="148">
        <f>'9.1'!C16+'9.2'!C16</f>
        <v>1950</v>
      </c>
      <c r="D16" s="148">
        <f>'9.1'!D16+'9.2'!D16</f>
        <v>1609</v>
      </c>
      <c r="E16" s="152">
        <f>'9.1'!E16+'9.2'!E16</f>
        <v>318</v>
      </c>
      <c r="F16" s="295">
        <f>'9.1'!F16+'9.2'!F16</f>
        <v>23</v>
      </c>
    </row>
    <row r="17" spans="1:6" s="88" customFormat="1" ht="15" customHeight="1" x14ac:dyDescent="0.2">
      <c r="A17" s="90"/>
      <c r="B17" s="247" t="s">
        <v>80</v>
      </c>
      <c r="C17" s="148">
        <f>'9.1'!C17+'9.2'!C17</f>
        <v>1168</v>
      </c>
      <c r="D17" s="148">
        <f>'9.1'!D17+'9.2'!D17</f>
        <v>967</v>
      </c>
      <c r="E17" s="152">
        <f>'9.1'!E17+'9.2'!E17</f>
        <v>184</v>
      </c>
      <c r="F17" s="295">
        <f>'9.1'!F17+'9.2'!F17</f>
        <v>17</v>
      </c>
    </row>
    <row r="18" spans="1:6" s="6" customFormat="1" ht="15" customHeight="1" x14ac:dyDescent="0.2">
      <c r="A18" s="89"/>
      <c r="B18" s="71" t="s">
        <v>81</v>
      </c>
      <c r="C18" s="153">
        <f>'9.1'!C18+'9.2'!C18</f>
        <v>3118</v>
      </c>
      <c r="D18" s="153">
        <f>'9.1'!D18+'9.2'!D18</f>
        <v>2576</v>
      </c>
      <c r="E18" s="294">
        <f>'9.1'!E18+'9.2'!E18</f>
        <v>502</v>
      </c>
      <c r="F18" s="296">
        <f>'9.1'!F18+'9.2'!F18</f>
        <v>40</v>
      </c>
    </row>
    <row r="19" spans="1:6" s="6" customFormat="1" ht="24.75" customHeight="1" x14ac:dyDescent="0.2">
      <c r="A19" s="54" t="s">
        <v>0</v>
      </c>
      <c r="B19" s="71" t="s">
        <v>79</v>
      </c>
      <c r="C19" s="153">
        <f>'9.1'!C19+'9.2'!C19</f>
        <v>18561</v>
      </c>
      <c r="D19" s="153">
        <f>'9.1'!D19+'9.2'!D19</f>
        <v>17608</v>
      </c>
      <c r="E19" s="294">
        <f>'9.1'!E19+'9.2'!E19</f>
        <v>850</v>
      </c>
      <c r="F19" s="296">
        <f>'9.1'!F19+'9.2'!F19</f>
        <v>103</v>
      </c>
    </row>
    <row r="20" spans="1:6" s="6" customFormat="1" ht="15" customHeight="1" x14ac:dyDescent="0.2">
      <c r="A20" s="54"/>
      <c r="B20" s="71" t="s">
        <v>80</v>
      </c>
      <c r="C20" s="153">
        <f>'9.1'!C20+'9.2'!C20</f>
        <v>18054</v>
      </c>
      <c r="D20" s="153">
        <f>'9.1'!D20+'9.2'!D20</f>
        <v>17464</v>
      </c>
      <c r="E20" s="294">
        <f>'9.1'!E20+'9.2'!E20</f>
        <v>474</v>
      </c>
      <c r="F20" s="296">
        <f>'9.1'!F20+'9.2'!F20</f>
        <v>116</v>
      </c>
    </row>
    <row r="21" spans="1:6" s="6" customFormat="1" ht="15" customHeight="1" x14ac:dyDescent="0.2">
      <c r="A21" s="54"/>
      <c r="B21" s="71" t="s">
        <v>81</v>
      </c>
      <c r="C21" s="153">
        <f>'9.1'!C21+'9.2'!C21</f>
        <v>36615</v>
      </c>
      <c r="D21" s="153">
        <f>'9.1'!D21+'9.2'!D21</f>
        <v>35072</v>
      </c>
      <c r="E21" s="294">
        <f>'9.1'!E21+'9.2'!E21</f>
        <v>1324</v>
      </c>
      <c r="F21" s="296">
        <f>'9.1'!F21+'9.2'!F21</f>
        <v>219</v>
      </c>
    </row>
    <row r="33" customFormat="1" x14ac:dyDescent="0.2"/>
    <row r="34" customFormat="1" x14ac:dyDescent="0.2"/>
    <row r="35" customFormat="1" x14ac:dyDescent="0.2"/>
    <row r="36" customFormat="1" x14ac:dyDescent="0.2"/>
    <row r="37" customFormat="1" x14ac:dyDescent="0.2"/>
    <row r="38" customFormat="1" x14ac:dyDescent="0.2"/>
    <row r="39" customFormat="1" x14ac:dyDescent="0.2"/>
    <row r="40" customFormat="1" x14ac:dyDescent="0.2"/>
    <row r="41" customFormat="1" x14ac:dyDescent="0.2"/>
    <row r="42" customFormat="1" x14ac:dyDescent="0.2"/>
    <row r="43" customFormat="1" x14ac:dyDescent="0.2"/>
    <row r="44" customFormat="1" x14ac:dyDescent="0.2"/>
    <row r="45" customFormat="1" x14ac:dyDescent="0.2"/>
    <row r="46" customFormat="1" x14ac:dyDescent="0.2"/>
    <row r="47" customFormat="1" x14ac:dyDescent="0.2"/>
    <row r="48" customFormat="1" x14ac:dyDescent="0.2"/>
    <row r="49" customFormat="1" x14ac:dyDescent="0.2"/>
    <row r="50" customFormat="1" x14ac:dyDescent="0.2"/>
    <row r="51" customFormat="1" x14ac:dyDescent="0.2"/>
    <row r="52" customFormat="1" x14ac:dyDescent="0.2"/>
    <row r="53" customFormat="1" x14ac:dyDescent="0.2"/>
    <row r="54" customFormat="1" x14ac:dyDescent="0.2"/>
    <row r="55" customFormat="1" x14ac:dyDescent="0.2"/>
    <row r="56" customFormat="1" x14ac:dyDescent="0.2"/>
    <row r="57" customFormat="1" x14ac:dyDescent="0.2"/>
    <row r="58" customFormat="1" x14ac:dyDescent="0.2"/>
    <row r="59" customFormat="1" x14ac:dyDescent="0.2"/>
    <row r="60" customFormat="1" x14ac:dyDescent="0.2"/>
    <row r="61" customFormat="1" x14ac:dyDescent="0.2"/>
    <row r="62" customFormat="1" x14ac:dyDescent="0.2"/>
    <row r="63" customFormat="1" x14ac:dyDescent="0.2"/>
    <row r="64" customFormat="1" x14ac:dyDescent="0.2"/>
    <row r="65" customFormat="1" x14ac:dyDescent="0.2"/>
    <row r="66" customFormat="1" x14ac:dyDescent="0.2"/>
    <row r="67" customFormat="1" x14ac:dyDescent="0.2"/>
    <row r="68" customFormat="1" x14ac:dyDescent="0.2"/>
    <row r="69" customFormat="1" x14ac:dyDescent="0.2"/>
    <row r="70" customFormat="1" x14ac:dyDescent="0.2"/>
    <row r="71" customFormat="1" x14ac:dyDescent="0.2"/>
    <row r="72" customFormat="1" x14ac:dyDescent="0.2"/>
    <row r="73" customFormat="1" x14ac:dyDescent="0.2"/>
    <row r="74" customFormat="1" x14ac:dyDescent="0.2"/>
    <row r="75" customFormat="1" x14ac:dyDescent="0.2"/>
    <row r="76" customFormat="1" x14ac:dyDescent="0.2"/>
    <row r="77" customFormat="1" x14ac:dyDescent="0.2"/>
    <row r="78" customFormat="1" x14ac:dyDescent="0.2"/>
    <row r="79" customFormat="1" x14ac:dyDescent="0.2"/>
    <row r="80" customFormat="1" x14ac:dyDescent="0.2"/>
    <row r="81" customFormat="1" x14ac:dyDescent="0.2"/>
    <row r="82" customFormat="1" x14ac:dyDescent="0.2"/>
    <row r="83" customFormat="1" x14ac:dyDescent="0.2"/>
    <row r="84" customFormat="1" x14ac:dyDescent="0.2"/>
    <row r="85" customFormat="1" x14ac:dyDescent="0.2"/>
    <row r="86" customFormat="1" x14ac:dyDescent="0.2"/>
    <row r="87" customFormat="1" x14ac:dyDescent="0.2"/>
    <row r="88" customFormat="1" x14ac:dyDescent="0.2"/>
    <row r="89" customFormat="1" x14ac:dyDescent="0.2"/>
    <row r="90" customFormat="1" x14ac:dyDescent="0.2"/>
    <row r="91" customFormat="1" x14ac:dyDescent="0.2"/>
    <row r="92" customFormat="1" x14ac:dyDescent="0.2"/>
    <row r="93" customFormat="1" x14ac:dyDescent="0.2"/>
    <row r="94" customFormat="1" x14ac:dyDescent="0.2"/>
    <row r="95" customFormat="1" x14ac:dyDescent="0.2"/>
    <row r="96" customFormat="1" x14ac:dyDescent="0.2"/>
    <row r="97" customFormat="1" x14ac:dyDescent="0.2"/>
    <row r="98" customFormat="1" x14ac:dyDescent="0.2"/>
    <row r="99" customFormat="1" x14ac:dyDescent="0.2"/>
    <row r="100" customFormat="1" x14ac:dyDescent="0.2"/>
    <row r="101" customFormat="1" x14ac:dyDescent="0.2"/>
    <row r="102" customFormat="1" x14ac:dyDescent="0.2"/>
    <row r="103" customFormat="1" x14ac:dyDescent="0.2"/>
    <row r="104" customFormat="1" x14ac:dyDescent="0.2"/>
    <row r="105" customFormat="1" x14ac:dyDescent="0.2"/>
    <row r="106" customFormat="1" x14ac:dyDescent="0.2"/>
    <row r="107" customFormat="1" x14ac:dyDescent="0.2"/>
    <row r="108" customFormat="1" x14ac:dyDescent="0.2"/>
    <row r="109" customFormat="1" x14ac:dyDescent="0.2"/>
    <row r="110" customFormat="1" x14ac:dyDescent="0.2"/>
    <row r="111" customFormat="1" x14ac:dyDescent="0.2"/>
    <row r="112" customFormat="1" x14ac:dyDescent="0.2"/>
    <row r="113" customFormat="1" x14ac:dyDescent="0.2"/>
    <row r="114" customFormat="1" x14ac:dyDescent="0.2"/>
    <row r="115" customFormat="1" x14ac:dyDescent="0.2"/>
    <row r="116" customFormat="1" x14ac:dyDescent="0.2"/>
    <row r="117" customFormat="1" x14ac:dyDescent="0.2"/>
    <row r="118" customFormat="1" x14ac:dyDescent="0.2"/>
    <row r="119" customFormat="1" x14ac:dyDescent="0.2"/>
    <row r="120" customFormat="1" x14ac:dyDescent="0.2"/>
    <row r="121" customFormat="1" x14ac:dyDescent="0.2"/>
    <row r="122" customFormat="1" x14ac:dyDescent="0.2"/>
    <row r="123" customFormat="1" x14ac:dyDescent="0.2"/>
    <row r="124" customFormat="1" x14ac:dyDescent="0.2"/>
    <row r="125" customFormat="1" x14ac:dyDescent="0.2"/>
    <row r="126" customFormat="1" x14ac:dyDescent="0.2"/>
    <row r="127" customFormat="1" x14ac:dyDescent="0.2"/>
    <row r="128" customFormat="1" x14ac:dyDescent="0.2"/>
    <row r="129" customFormat="1" x14ac:dyDescent="0.2"/>
    <row r="130" customFormat="1" x14ac:dyDescent="0.2"/>
    <row r="131" customFormat="1" x14ac:dyDescent="0.2"/>
    <row r="132" customFormat="1" x14ac:dyDescent="0.2"/>
    <row r="133" customFormat="1" x14ac:dyDescent="0.2"/>
    <row r="134" customFormat="1" x14ac:dyDescent="0.2"/>
    <row r="135" customFormat="1" x14ac:dyDescent="0.2"/>
    <row r="136" customFormat="1" x14ac:dyDescent="0.2"/>
    <row r="137" customFormat="1" x14ac:dyDescent="0.2"/>
    <row r="138" customFormat="1" x14ac:dyDescent="0.2"/>
    <row r="139" customFormat="1" x14ac:dyDescent="0.2"/>
    <row r="140" customFormat="1" x14ac:dyDescent="0.2"/>
    <row r="141" customFormat="1" x14ac:dyDescent="0.2"/>
    <row r="142" customFormat="1" x14ac:dyDescent="0.2"/>
    <row r="143" customFormat="1" x14ac:dyDescent="0.2"/>
    <row r="144" customFormat="1" x14ac:dyDescent="0.2"/>
    <row r="145" customFormat="1" x14ac:dyDescent="0.2"/>
    <row r="146" customFormat="1" x14ac:dyDescent="0.2"/>
    <row r="147" customFormat="1" x14ac:dyDescent="0.2"/>
    <row r="148" customFormat="1" x14ac:dyDescent="0.2"/>
    <row r="149" customFormat="1" x14ac:dyDescent="0.2"/>
    <row r="150" customFormat="1" x14ac:dyDescent="0.2"/>
    <row r="151" customFormat="1" x14ac:dyDescent="0.2"/>
    <row r="152" customFormat="1" x14ac:dyDescent="0.2"/>
    <row r="153" customFormat="1" x14ac:dyDescent="0.2"/>
    <row r="154" customFormat="1" x14ac:dyDescent="0.2"/>
    <row r="155" customFormat="1" x14ac:dyDescent="0.2"/>
    <row r="156" customFormat="1" x14ac:dyDescent="0.2"/>
    <row r="157" customFormat="1" x14ac:dyDescent="0.2"/>
    <row r="158" customFormat="1" x14ac:dyDescent="0.2"/>
    <row r="159" customFormat="1" x14ac:dyDescent="0.2"/>
    <row r="160" customFormat="1" x14ac:dyDescent="0.2"/>
    <row r="161" customFormat="1" x14ac:dyDescent="0.2"/>
    <row r="162" customFormat="1" x14ac:dyDescent="0.2"/>
    <row r="163" customFormat="1" x14ac:dyDescent="0.2"/>
    <row r="164" customFormat="1" x14ac:dyDescent="0.2"/>
    <row r="165" customFormat="1" x14ac:dyDescent="0.2"/>
    <row r="166" customFormat="1" x14ac:dyDescent="0.2"/>
    <row r="167" customFormat="1" x14ac:dyDescent="0.2"/>
    <row r="168" customFormat="1" x14ac:dyDescent="0.2"/>
    <row r="169" customFormat="1" x14ac:dyDescent="0.2"/>
    <row r="170" customFormat="1" x14ac:dyDescent="0.2"/>
    <row r="171" customFormat="1" x14ac:dyDescent="0.2"/>
    <row r="172" customFormat="1" x14ac:dyDescent="0.2"/>
    <row r="173" customFormat="1" x14ac:dyDescent="0.2"/>
    <row r="174" customFormat="1" x14ac:dyDescent="0.2"/>
    <row r="175" customFormat="1" x14ac:dyDescent="0.2"/>
    <row r="176" customFormat="1" x14ac:dyDescent="0.2"/>
    <row r="177" customFormat="1" x14ac:dyDescent="0.2"/>
    <row r="178" customFormat="1" x14ac:dyDescent="0.2"/>
    <row r="179" customFormat="1" x14ac:dyDescent="0.2"/>
    <row r="180" customFormat="1" x14ac:dyDescent="0.2"/>
    <row r="181" customFormat="1" x14ac:dyDescent="0.2"/>
    <row r="182" customFormat="1" x14ac:dyDescent="0.2"/>
    <row r="183" customFormat="1" x14ac:dyDescent="0.2"/>
    <row r="184" customFormat="1" x14ac:dyDescent="0.2"/>
    <row r="185" customFormat="1" x14ac:dyDescent="0.2"/>
    <row r="186" customFormat="1" x14ac:dyDescent="0.2"/>
    <row r="187" customFormat="1" x14ac:dyDescent="0.2"/>
    <row r="188" customFormat="1" x14ac:dyDescent="0.2"/>
    <row r="189" customFormat="1" x14ac:dyDescent="0.2"/>
    <row r="190" customFormat="1" x14ac:dyDescent="0.2"/>
    <row r="191" customFormat="1" x14ac:dyDescent="0.2"/>
    <row r="192" customFormat="1" x14ac:dyDescent="0.2"/>
    <row r="193" customFormat="1" x14ac:dyDescent="0.2"/>
    <row r="194" customFormat="1" x14ac:dyDescent="0.2"/>
    <row r="195" customFormat="1" x14ac:dyDescent="0.2"/>
    <row r="196" customFormat="1" x14ac:dyDescent="0.2"/>
    <row r="197" customFormat="1" x14ac:dyDescent="0.2"/>
    <row r="198" customFormat="1" x14ac:dyDescent="0.2"/>
    <row r="199" customFormat="1" x14ac:dyDescent="0.2"/>
    <row r="200" customFormat="1" x14ac:dyDescent="0.2"/>
    <row r="201" customFormat="1" x14ac:dyDescent="0.2"/>
    <row r="202" customFormat="1" x14ac:dyDescent="0.2"/>
    <row r="203" customFormat="1" x14ac:dyDescent="0.2"/>
    <row r="204" customFormat="1" x14ac:dyDescent="0.2"/>
    <row r="205" customFormat="1" x14ac:dyDescent="0.2"/>
    <row r="206" customFormat="1" x14ac:dyDescent="0.2"/>
    <row r="207" customFormat="1" x14ac:dyDescent="0.2"/>
    <row r="208" customFormat="1" x14ac:dyDescent="0.2"/>
    <row r="209" customFormat="1" x14ac:dyDescent="0.2"/>
    <row r="210" customFormat="1" x14ac:dyDescent="0.2"/>
    <row r="211" customFormat="1" x14ac:dyDescent="0.2"/>
    <row r="212" customFormat="1" x14ac:dyDescent="0.2"/>
    <row r="213" customFormat="1" x14ac:dyDescent="0.2"/>
    <row r="214" customFormat="1" x14ac:dyDescent="0.2"/>
    <row r="215" customFormat="1" x14ac:dyDescent="0.2"/>
    <row r="216" customFormat="1" x14ac:dyDescent="0.2"/>
    <row r="217" customFormat="1" x14ac:dyDescent="0.2"/>
    <row r="218" customFormat="1" x14ac:dyDescent="0.2"/>
    <row r="219" customFormat="1" x14ac:dyDescent="0.2"/>
    <row r="220" customFormat="1" x14ac:dyDescent="0.2"/>
    <row r="221" customFormat="1" x14ac:dyDescent="0.2"/>
    <row r="222" customFormat="1" x14ac:dyDescent="0.2"/>
    <row r="223" customFormat="1" x14ac:dyDescent="0.2"/>
    <row r="224" customFormat="1" x14ac:dyDescent="0.2"/>
    <row r="225" customFormat="1" x14ac:dyDescent="0.2"/>
    <row r="226" customFormat="1" x14ac:dyDescent="0.2"/>
    <row r="227" customFormat="1" x14ac:dyDescent="0.2"/>
    <row r="228" customFormat="1" x14ac:dyDescent="0.2"/>
    <row r="229" customFormat="1" x14ac:dyDescent="0.2"/>
    <row r="230" customFormat="1" x14ac:dyDescent="0.2"/>
    <row r="231" customFormat="1" x14ac:dyDescent="0.2"/>
    <row r="232" customFormat="1" x14ac:dyDescent="0.2"/>
    <row r="233" customFormat="1" x14ac:dyDescent="0.2"/>
    <row r="234" customFormat="1" x14ac:dyDescent="0.2"/>
    <row r="235" customFormat="1" x14ac:dyDescent="0.2"/>
    <row r="236" customFormat="1" x14ac:dyDescent="0.2"/>
    <row r="237" customFormat="1" x14ac:dyDescent="0.2"/>
    <row r="238" customFormat="1" x14ac:dyDescent="0.2"/>
    <row r="239" customFormat="1" x14ac:dyDescent="0.2"/>
    <row r="240" customFormat="1" x14ac:dyDescent="0.2"/>
    <row r="241" customFormat="1" x14ac:dyDescent="0.2"/>
    <row r="242" customFormat="1" x14ac:dyDescent="0.2"/>
    <row r="243" customFormat="1" x14ac:dyDescent="0.2"/>
    <row r="244" customFormat="1" x14ac:dyDescent="0.2"/>
    <row r="245" customFormat="1" x14ac:dyDescent="0.2"/>
    <row r="246" customFormat="1" x14ac:dyDescent="0.2"/>
    <row r="247" customFormat="1" x14ac:dyDescent="0.2"/>
    <row r="248" customFormat="1" x14ac:dyDescent="0.2"/>
    <row r="249" customFormat="1" x14ac:dyDescent="0.2"/>
    <row r="250" customFormat="1" x14ac:dyDescent="0.2"/>
    <row r="251" customFormat="1" x14ac:dyDescent="0.2"/>
    <row r="252" customFormat="1" x14ac:dyDescent="0.2"/>
    <row r="253" customFormat="1" x14ac:dyDescent="0.2"/>
    <row r="254" customFormat="1" x14ac:dyDescent="0.2"/>
    <row r="255" customFormat="1" x14ac:dyDescent="0.2"/>
    <row r="256" customFormat="1" x14ac:dyDescent="0.2"/>
    <row r="257" customFormat="1" x14ac:dyDescent="0.2"/>
    <row r="258" customFormat="1" x14ac:dyDescent="0.2"/>
    <row r="259" customFormat="1" x14ac:dyDescent="0.2"/>
    <row r="260" customFormat="1" x14ac:dyDescent="0.2"/>
    <row r="261" customFormat="1" x14ac:dyDescent="0.2"/>
    <row r="262" customFormat="1" x14ac:dyDescent="0.2"/>
    <row r="263" customFormat="1" x14ac:dyDescent="0.2"/>
    <row r="264" customFormat="1" x14ac:dyDescent="0.2"/>
    <row r="265" customFormat="1" x14ac:dyDescent="0.2"/>
    <row r="266" customFormat="1" x14ac:dyDescent="0.2"/>
    <row r="267" customFormat="1" x14ac:dyDescent="0.2"/>
    <row r="268" customFormat="1" x14ac:dyDescent="0.2"/>
    <row r="269" customFormat="1" x14ac:dyDescent="0.2"/>
    <row r="270" customFormat="1" x14ac:dyDescent="0.2"/>
    <row r="271" customFormat="1" x14ac:dyDescent="0.2"/>
    <row r="272" customFormat="1" x14ac:dyDescent="0.2"/>
    <row r="273" customFormat="1" x14ac:dyDescent="0.2"/>
    <row r="274" customFormat="1" x14ac:dyDescent="0.2"/>
    <row r="275" customFormat="1" x14ac:dyDescent="0.2"/>
    <row r="276" customFormat="1" x14ac:dyDescent="0.2"/>
    <row r="277" customFormat="1" x14ac:dyDescent="0.2"/>
    <row r="278" customFormat="1" x14ac:dyDescent="0.2"/>
    <row r="279" customFormat="1" x14ac:dyDescent="0.2"/>
    <row r="280" customFormat="1" x14ac:dyDescent="0.2"/>
    <row r="281" customFormat="1" x14ac:dyDescent="0.2"/>
    <row r="282" customFormat="1" x14ac:dyDescent="0.2"/>
    <row r="283" customFormat="1" x14ac:dyDescent="0.2"/>
    <row r="284" customFormat="1" x14ac:dyDescent="0.2"/>
    <row r="285" customFormat="1" x14ac:dyDescent="0.2"/>
    <row r="286" customFormat="1" x14ac:dyDescent="0.2"/>
    <row r="287" customFormat="1" x14ac:dyDescent="0.2"/>
    <row r="288" customFormat="1" x14ac:dyDescent="0.2"/>
    <row r="289" customFormat="1" x14ac:dyDescent="0.2"/>
    <row r="290" customFormat="1" x14ac:dyDescent="0.2"/>
    <row r="291" customFormat="1" x14ac:dyDescent="0.2"/>
    <row r="292" customFormat="1" x14ac:dyDescent="0.2"/>
    <row r="293" customFormat="1" x14ac:dyDescent="0.2"/>
    <row r="294" customFormat="1" x14ac:dyDescent="0.2"/>
    <row r="295" customFormat="1" x14ac:dyDescent="0.2"/>
    <row r="296" customFormat="1" x14ac:dyDescent="0.2"/>
    <row r="297" customFormat="1" x14ac:dyDescent="0.2"/>
    <row r="298" customFormat="1" x14ac:dyDescent="0.2"/>
    <row r="299" customFormat="1" x14ac:dyDescent="0.2"/>
    <row r="300" customFormat="1" x14ac:dyDescent="0.2"/>
    <row r="301" customFormat="1" x14ac:dyDescent="0.2"/>
    <row r="302" customFormat="1" x14ac:dyDescent="0.2"/>
    <row r="303" customFormat="1" x14ac:dyDescent="0.2"/>
    <row r="304" customFormat="1" x14ac:dyDescent="0.2"/>
    <row r="305" customFormat="1" x14ac:dyDescent="0.2"/>
    <row r="306" customFormat="1" x14ac:dyDescent="0.2"/>
    <row r="307" customFormat="1" x14ac:dyDescent="0.2"/>
    <row r="308" customFormat="1" x14ac:dyDescent="0.2"/>
    <row r="309" customFormat="1" x14ac:dyDescent="0.2"/>
    <row r="310" customFormat="1" x14ac:dyDescent="0.2"/>
    <row r="311" customFormat="1" x14ac:dyDescent="0.2"/>
    <row r="312" customFormat="1" x14ac:dyDescent="0.2"/>
    <row r="313" customFormat="1" x14ac:dyDescent="0.2"/>
    <row r="314" customFormat="1" x14ac:dyDescent="0.2"/>
    <row r="315" customFormat="1" x14ac:dyDescent="0.2"/>
    <row r="316" customFormat="1" x14ac:dyDescent="0.2"/>
    <row r="317" customFormat="1" x14ac:dyDescent="0.2"/>
    <row r="318" customFormat="1" x14ac:dyDescent="0.2"/>
    <row r="319" customFormat="1" x14ac:dyDescent="0.2"/>
    <row r="320" customFormat="1" x14ac:dyDescent="0.2"/>
    <row r="321" customFormat="1" x14ac:dyDescent="0.2"/>
    <row r="322" customFormat="1" x14ac:dyDescent="0.2"/>
    <row r="323" customFormat="1" x14ac:dyDescent="0.2"/>
    <row r="324" customFormat="1" x14ac:dyDescent="0.2"/>
    <row r="325" customFormat="1" x14ac:dyDescent="0.2"/>
    <row r="326" customFormat="1" x14ac:dyDescent="0.2"/>
    <row r="327" customFormat="1" x14ac:dyDescent="0.2"/>
    <row r="328" customFormat="1" x14ac:dyDescent="0.2"/>
    <row r="329" customFormat="1" x14ac:dyDescent="0.2"/>
    <row r="330" customFormat="1" x14ac:dyDescent="0.2"/>
    <row r="331" customFormat="1" x14ac:dyDescent="0.2"/>
    <row r="332" customFormat="1" x14ac:dyDescent="0.2"/>
    <row r="333" customFormat="1" x14ac:dyDescent="0.2"/>
    <row r="334" customFormat="1" x14ac:dyDescent="0.2"/>
    <row r="335" customFormat="1" x14ac:dyDescent="0.2"/>
    <row r="336" customFormat="1" x14ac:dyDescent="0.2"/>
    <row r="337" customFormat="1" x14ac:dyDescent="0.2"/>
    <row r="338" customFormat="1" x14ac:dyDescent="0.2"/>
    <row r="339" customFormat="1" x14ac:dyDescent="0.2"/>
    <row r="340" customFormat="1" x14ac:dyDescent="0.2"/>
    <row r="341" customFormat="1" x14ac:dyDescent="0.2"/>
    <row r="342" customFormat="1" x14ac:dyDescent="0.2"/>
    <row r="343" customFormat="1" x14ac:dyDescent="0.2"/>
    <row r="344" customFormat="1" x14ac:dyDescent="0.2"/>
    <row r="345" customFormat="1" x14ac:dyDescent="0.2"/>
    <row r="346" customFormat="1" x14ac:dyDescent="0.2"/>
    <row r="347" customFormat="1" x14ac:dyDescent="0.2"/>
    <row r="348" customFormat="1" x14ac:dyDescent="0.2"/>
    <row r="349" customFormat="1" x14ac:dyDescent="0.2"/>
    <row r="350" customFormat="1" x14ac:dyDescent="0.2"/>
    <row r="351" customFormat="1" x14ac:dyDescent="0.2"/>
    <row r="352" customFormat="1" x14ac:dyDescent="0.2"/>
    <row r="353" customFormat="1" x14ac:dyDescent="0.2"/>
    <row r="354" customFormat="1" x14ac:dyDescent="0.2"/>
    <row r="355" customFormat="1" x14ac:dyDescent="0.2"/>
    <row r="356" customFormat="1" x14ac:dyDescent="0.2"/>
    <row r="357" customFormat="1" x14ac:dyDescent="0.2"/>
    <row r="358" customFormat="1" x14ac:dyDescent="0.2"/>
    <row r="359" customFormat="1" x14ac:dyDescent="0.2"/>
    <row r="360" customFormat="1" x14ac:dyDescent="0.2"/>
    <row r="361" customFormat="1" x14ac:dyDescent="0.2"/>
    <row r="362" customFormat="1" x14ac:dyDescent="0.2"/>
    <row r="363" customFormat="1" x14ac:dyDescent="0.2"/>
    <row r="364" customFormat="1" x14ac:dyDescent="0.2"/>
    <row r="365" customFormat="1" x14ac:dyDescent="0.2"/>
    <row r="366" customFormat="1" x14ac:dyDescent="0.2"/>
    <row r="367" customFormat="1" x14ac:dyDescent="0.2"/>
    <row r="368" customFormat="1" x14ac:dyDescent="0.2"/>
    <row r="369" customFormat="1" x14ac:dyDescent="0.2"/>
    <row r="370" customFormat="1" x14ac:dyDescent="0.2"/>
    <row r="371" customFormat="1" x14ac:dyDescent="0.2"/>
    <row r="372" customFormat="1" x14ac:dyDescent="0.2"/>
    <row r="373" customFormat="1" x14ac:dyDescent="0.2"/>
    <row r="374" customFormat="1" x14ac:dyDescent="0.2"/>
    <row r="375" customFormat="1" x14ac:dyDescent="0.2"/>
    <row r="376" customFormat="1" x14ac:dyDescent="0.2"/>
    <row r="377" customFormat="1" x14ac:dyDescent="0.2"/>
    <row r="378" customFormat="1" x14ac:dyDescent="0.2"/>
    <row r="379" customFormat="1" x14ac:dyDescent="0.2"/>
    <row r="380" customFormat="1" x14ac:dyDescent="0.2"/>
    <row r="381" customFormat="1" x14ac:dyDescent="0.2"/>
    <row r="382" customFormat="1" x14ac:dyDescent="0.2"/>
    <row r="383" customFormat="1" x14ac:dyDescent="0.2"/>
    <row r="384" customFormat="1" x14ac:dyDescent="0.2"/>
    <row r="385" customFormat="1" x14ac:dyDescent="0.2"/>
    <row r="386" customFormat="1" x14ac:dyDescent="0.2"/>
    <row r="387" customFormat="1" x14ac:dyDescent="0.2"/>
    <row r="388" customFormat="1" x14ac:dyDescent="0.2"/>
    <row r="389" customFormat="1" x14ac:dyDescent="0.2"/>
    <row r="390" customFormat="1" x14ac:dyDescent="0.2"/>
    <row r="391" customFormat="1" x14ac:dyDescent="0.2"/>
    <row r="392" customFormat="1" x14ac:dyDescent="0.2"/>
    <row r="393" customFormat="1" x14ac:dyDescent="0.2"/>
    <row r="394" customFormat="1" x14ac:dyDescent="0.2"/>
    <row r="395" customFormat="1" x14ac:dyDescent="0.2"/>
    <row r="396" customFormat="1" x14ac:dyDescent="0.2"/>
    <row r="397" customFormat="1" x14ac:dyDescent="0.2"/>
    <row r="398" customFormat="1" x14ac:dyDescent="0.2"/>
    <row r="399" customFormat="1" x14ac:dyDescent="0.2"/>
    <row r="400" customFormat="1" x14ac:dyDescent="0.2"/>
    <row r="401" customFormat="1" x14ac:dyDescent="0.2"/>
    <row r="402" customFormat="1" x14ac:dyDescent="0.2"/>
    <row r="403" customFormat="1" x14ac:dyDescent="0.2"/>
    <row r="404" customFormat="1" x14ac:dyDescent="0.2"/>
    <row r="405" customFormat="1" x14ac:dyDescent="0.2"/>
    <row r="406" customFormat="1" x14ac:dyDescent="0.2"/>
    <row r="407" customFormat="1" x14ac:dyDescent="0.2"/>
    <row r="408" customFormat="1" x14ac:dyDescent="0.2"/>
    <row r="409" customFormat="1" x14ac:dyDescent="0.2"/>
    <row r="410" customFormat="1" x14ac:dyDescent="0.2"/>
    <row r="411" customFormat="1" x14ac:dyDescent="0.2"/>
    <row r="412" customFormat="1" x14ac:dyDescent="0.2"/>
    <row r="413" customFormat="1" x14ac:dyDescent="0.2"/>
    <row r="414" customFormat="1" x14ac:dyDescent="0.2"/>
    <row r="415" customFormat="1" x14ac:dyDescent="0.2"/>
    <row r="416" customFormat="1" x14ac:dyDescent="0.2"/>
    <row r="417" customFormat="1" x14ac:dyDescent="0.2"/>
    <row r="418" customFormat="1" x14ac:dyDescent="0.2"/>
    <row r="419" customFormat="1" x14ac:dyDescent="0.2"/>
    <row r="420" customFormat="1" x14ac:dyDescent="0.2"/>
    <row r="421" customFormat="1" x14ac:dyDescent="0.2"/>
    <row r="422" customFormat="1" x14ac:dyDescent="0.2"/>
    <row r="423" customFormat="1" x14ac:dyDescent="0.2"/>
    <row r="424" customFormat="1" x14ac:dyDescent="0.2"/>
    <row r="425" customFormat="1" x14ac:dyDescent="0.2"/>
    <row r="426" customFormat="1" x14ac:dyDescent="0.2"/>
    <row r="427" customFormat="1" x14ac:dyDescent="0.2"/>
    <row r="428" customFormat="1" x14ac:dyDescent="0.2"/>
    <row r="429" customFormat="1" x14ac:dyDescent="0.2"/>
    <row r="430" customFormat="1" x14ac:dyDescent="0.2"/>
    <row r="431" customFormat="1" x14ac:dyDescent="0.2"/>
    <row r="432" customFormat="1" x14ac:dyDescent="0.2"/>
    <row r="433" customFormat="1" x14ac:dyDescent="0.2"/>
    <row r="434" customFormat="1" x14ac:dyDescent="0.2"/>
    <row r="435" customFormat="1" x14ac:dyDescent="0.2"/>
    <row r="436" customFormat="1" x14ac:dyDescent="0.2"/>
    <row r="437" customFormat="1" x14ac:dyDescent="0.2"/>
    <row r="438" customFormat="1" x14ac:dyDescent="0.2"/>
    <row r="439" customFormat="1" x14ac:dyDescent="0.2"/>
    <row r="440" customFormat="1" x14ac:dyDescent="0.2"/>
    <row r="441" customFormat="1" x14ac:dyDescent="0.2"/>
    <row r="442" customFormat="1" x14ac:dyDescent="0.2"/>
    <row r="443" customFormat="1" x14ac:dyDescent="0.2"/>
    <row r="444" customFormat="1" x14ac:dyDescent="0.2"/>
    <row r="445" customFormat="1" x14ac:dyDescent="0.2"/>
    <row r="446" customFormat="1" x14ac:dyDescent="0.2"/>
    <row r="447" customFormat="1" x14ac:dyDescent="0.2"/>
    <row r="448" customFormat="1" x14ac:dyDescent="0.2"/>
    <row r="449" customFormat="1" x14ac:dyDescent="0.2"/>
    <row r="450" customFormat="1" x14ac:dyDescent="0.2"/>
    <row r="451" customFormat="1" x14ac:dyDescent="0.2"/>
    <row r="452" customFormat="1" x14ac:dyDescent="0.2"/>
    <row r="453" customFormat="1" x14ac:dyDescent="0.2"/>
    <row r="454" customFormat="1" x14ac:dyDescent="0.2"/>
    <row r="455" customFormat="1" x14ac:dyDescent="0.2"/>
    <row r="456" customFormat="1" x14ac:dyDescent="0.2"/>
    <row r="457" customFormat="1" x14ac:dyDescent="0.2"/>
    <row r="458" customFormat="1" x14ac:dyDescent="0.2"/>
    <row r="459" customFormat="1" x14ac:dyDescent="0.2"/>
    <row r="460" customFormat="1" x14ac:dyDescent="0.2"/>
    <row r="461" customFormat="1" x14ac:dyDescent="0.2"/>
    <row r="462" customFormat="1" x14ac:dyDescent="0.2"/>
    <row r="463" customFormat="1" x14ac:dyDescent="0.2"/>
    <row r="464" customFormat="1" x14ac:dyDescent="0.2"/>
    <row r="465" customFormat="1" x14ac:dyDescent="0.2"/>
    <row r="466" customFormat="1" x14ac:dyDescent="0.2"/>
    <row r="467" customFormat="1" x14ac:dyDescent="0.2"/>
    <row r="468" customFormat="1" x14ac:dyDescent="0.2"/>
    <row r="469" customFormat="1" x14ac:dyDescent="0.2"/>
    <row r="470" customFormat="1" x14ac:dyDescent="0.2"/>
    <row r="471" customFormat="1" x14ac:dyDescent="0.2"/>
    <row r="472" customFormat="1" x14ac:dyDescent="0.2"/>
    <row r="473" customFormat="1" x14ac:dyDescent="0.2"/>
    <row r="474" customFormat="1" x14ac:dyDescent="0.2"/>
    <row r="475" customFormat="1" x14ac:dyDescent="0.2"/>
    <row r="476" customFormat="1" x14ac:dyDescent="0.2"/>
    <row r="477" customFormat="1" x14ac:dyDescent="0.2"/>
    <row r="478" customFormat="1" x14ac:dyDescent="0.2"/>
    <row r="479" customFormat="1" x14ac:dyDescent="0.2"/>
    <row r="480" customFormat="1" x14ac:dyDescent="0.2"/>
    <row r="481" customFormat="1" x14ac:dyDescent="0.2"/>
    <row r="482" customFormat="1" x14ac:dyDescent="0.2"/>
    <row r="483" customFormat="1" x14ac:dyDescent="0.2"/>
    <row r="484" customFormat="1" x14ac:dyDescent="0.2"/>
    <row r="485" customFormat="1" x14ac:dyDescent="0.2"/>
    <row r="486" customFormat="1" x14ac:dyDescent="0.2"/>
    <row r="487" customFormat="1" x14ac:dyDescent="0.2"/>
    <row r="488" customFormat="1" x14ac:dyDescent="0.2"/>
    <row r="489" customFormat="1" x14ac:dyDescent="0.2"/>
    <row r="490" customFormat="1" x14ac:dyDescent="0.2"/>
    <row r="491" customFormat="1" x14ac:dyDescent="0.2"/>
    <row r="492" customFormat="1" x14ac:dyDescent="0.2"/>
    <row r="493" customFormat="1" x14ac:dyDescent="0.2"/>
    <row r="494" customFormat="1" x14ac:dyDescent="0.2"/>
    <row r="495" customFormat="1" x14ac:dyDescent="0.2"/>
    <row r="496" customFormat="1" x14ac:dyDescent="0.2"/>
    <row r="497" customFormat="1" x14ac:dyDescent="0.2"/>
    <row r="498" customFormat="1" x14ac:dyDescent="0.2"/>
    <row r="499" customFormat="1" x14ac:dyDescent="0.2"/>
    <row r="500" customFormat="1" x14ac:dyDescent="0.2"/>
    <row r="501" customFormat="1" x14ac:dyDescent="0.2"/>
    <row r="502" customFormat="1" x14ac:dyDescent="0.2"/>
    <row r="503" customFormat="1" x14ac:dyDescent="0.2"/>
    <row r="504" customFormat="1" x14ac:dyDescent="0.2"/>
    <row r="505" customFormat="1" x14ac:dyDescent="0.2"/>
    <row r="506" customFormat="1" x14ac:dyDescent="0.2"/>
    <row r="507" customFormat="1" x14ac:dyDescent="0.2"/>
    <row r="508" customFormat="1" x14ac:dyDescent="0.2"/>
    <row r="509" customFormat="1" x14ac:dyDescent="0.2"/>
    <row r="510" customFormat="1" x14ac:dyDescent="0.2"/>
    <row r="511" customFormat="1" x14ac:dyDescent="0.2"/>
    <row r="512" customFormat="1" x14ac:dyDescent="0.2"/>
    <row r="513" customFormat="1" x14ac:dyDescent="0.2"/>
    <row r="514" customFormat="1" x14ac:dyDescent="0.2"/>
    <row r="515" customFormat="1" x14ac:dyDescent="0.2"/>
    <row r="516" customFormat="1" x14ac:dyDescent="0.2"/>
    <row r="517" customFormat="1" x14ac:dyDescent="0.2"/>
    <row r="518" customFormat="1" x14ac:dyDescent="0.2"/>
    <row r="519" customFormat="1" x14ac:dyDescent="0.2"/>
    <row r="520" customFormat="1" x14ac:dyDescent="0.2"/>
    <row r="521" customFormat="1" x14ac:dyDescent="0.2"/>
    <row r="522" customFormat="1" x14ac:dyDescent="0.2"/>
    <row r="523" customFormat="1" x14ac:dyDescent="0.2"/>
    <row r="524" customFormat="1" x14ac:dyDescent="0.2"/>
    <row r="525" customFormat="1" x14ac:dyDescent="0.2"/>
    <row r="526" customFormat="1" x14ac:dyDescent="0.2"/>
    <row r="527" customFormat="1" x14ac:dyDescent="0.2"/>
    <row r="528" customFormat="1" x14ac:dyDescent="0.2"/>
    <row r="529" customFormat="1" x14ac:dyDescent="0.2"/>
    <row r="530" customFormat="1" x14ac:dyDescent="0.2"/>
    <row r="531" customFormat="1" x14ac:dyDescent="0.2"/>
    <row r="532" customFormat="1" x14ac:dyDescent="0.2"/>
    <row r="533" customFormat="1" x14ac:dyDescent="0.2"/>
    <row r="534" customFormat="1" x14ac:dyDescent="0.2"/>
    <row r="535" customFormat="1" x14ac:dyDescent="0.2"/>
    <row r="536" customFormat="1" x14ac:dyDescent="0.2"/>
    <row r="537" customFormat="1" x14ac:dyDescent="0.2"/>
    <row r="538" customFormat="1" x14ac:dyDescent="0.2"/>
    <row r="539" customFormat="1" x14ac:dyDescent="0.2"/>
    <row r="540" customFormat="1" x14ac:dyDescent="0.2"/>
    <row r="541" customFormat="1" x14ac:dyDescent="0.2"/>
    <row r="542" customFormat="1" x14ac:dyDescent="0.2"/>
    <row r="543" customFormat="1" x14ac:dyDescent="0.2"/>
    <row r="544" customFormat="1" x14ac:dyDescent="0.2"/>
    <row r="545" customFormat="1" x14ac:dyDescent="0.2"/>
    <row r="546" customFormat="1" x14ac:dyDescent="0.2"/>
    <row r="547" customFormat="1" x14ac:dyDescent="0.2"/>
    <row r="548" customFormat="1" x14ac:dyDescent="0.2"/>
    <row r="549" customFormat="1" x14ac:dyDescent="0.2"/>
    <row r="550" customFormat="1" x14ac:dyDescent="0.2"/>
    <row r="551" customFormat="1" x14ac:dyDescent="0.2"/>
    <row r="552" customFormat="1" x14ac:dyDescent="0.2"/>
    <row r="553" customFormat="1" x14ac:dyDescent="0.2"/>
    <row r="554" customFormat="1" x14ac:dyDescent="0.2"/>
    <row r="555" customFormat="1" x14ac:dyDescent="0.2"/>
    <row r="556" customFormat="1" x14ac:dyDescent="0.2"/>
    <row r="557" customFormat="1" x14ac:dyDescent="0.2"/>
    <row r="558" customFormat="1" x14ac:dyDescent="0.2"/>
    <row r="559" customFormat="1" x14ac:dyDescent="0.2"/>
    <row r="560" customFormat="1" x14ac:dyDescent="0.2"/>
    <row r="561" customFormat="1" x14ac:dyDescent="0.2"/>
    <row r="562" customFormat="1" x14ac:dyDescent="0.2"/>
    <row r="563" customFormat="1" x14ac:dyDescent="0.2"/>
    <row r="564" customFormat="1" x14ac:dyDescent="0.2"/>
    <row r="565" customFormat="1" x14ac:dyDescent="0.2"/>
    <row r="566" customFormat="1" x14ac:dyDescent="0.2"/>
    <row r="567" customFormat="1" x14ac:dyDescent="0.2"/>
    <row r="568" customFormat="1" x14ac:dyDescent="0.2"/>
    <row r="569" customFormat="1" x14ac:dyDescent="0.2"/>
    <row r="570" customFormat="1" x14ac:dyDescent="0.2"/>
    <row r="571" customFormat="1" x14ac:dyDescent="0.2"/>
    <row r="572" customFormat="1" x14ac:dyDescent="0.2"/>
    <row r="573" customFormat="1" x14ac:dyDescent="0.2"/>
    <row r="574" customFormat="1" x14ac:dyDescent="0.2"/>
    <row r="575" customFormat="1" x14ac:dyDescent="0.2"/>
    <row r="576" customFormat="1" x14ac:dyDescent="0.2"/>
    <row r="577" customFormat="1" x14ac:dyDescent="0.2"/>
    <row r="578" customFormat="1" x14ac:dyDescent="0.2"/>
    <row r="579" customFormat="1" x14ac:dyDescent="0.2"/>
    <row r="580" customFormat="1" x14ac:dyDescent="0.2"/>
    <row r="581" customFormat="1" x14ac:dyDescent="0.2"/>
    <row r="582" customFormat="1" x14ac:dyDescent="0.2"/>
    <row r="583" customFormat="1" x14ac:dyDescent="0.2"/>
    <row r="584" customFormat="1" x14ac:dyDescent="0.2"/>
    <row r="585" customFormat="1" x14ac:dyDescent="0.2"/>
    <row r="586" customFormat="1" x14ac:dyDescent="0.2"/>
    <row r="587" customFormat="1" x14ac:dyDescent="0.2"/>
    <row r="588" customFormat="1" x14ac:dyDescent="0.2"/>
    <row r="589" customFormat="1" x14ac:dyDescent="0.2"/>
    <row r="590" customFormat="1" x14ac:dyDescent="0.2"/>
    <row r="591" customFormat="1" x14ac:dyDescent="0.2"/>
    <row r="592" customFormat="1" x14ac:dyDescent="0.2"/>
    <row r="593" customFormat="1" x14ac:dyDescent="0.2"/>
    <row r="594" customFormat="1" x14ac:dyDescent="0.2"/>
    <row r="595" customFormat="1" x14ac:dyDescent="0.2"/>
    <row r="596" customFormat="1" x14ac:dyDescent="0.2"/>
    <row r="597" customFormat="1" x14ac:dyDescent="0.2"/>
    <row r="598" customFormat="1" x14ac:dyDescent="0.2"/>
    <row r="599" customFormat="1" x14ac:dyDescent="0.2"/>
    <row r="600" customFormat="1" x14ac:dyDescent="0.2"/>
    <row r="601" customFormat="1" x14ac:dyDescent="0.2"/>
    <row r="602" customFormat="1" x14ac:dyDescent="0.2"/>
    <row r="603" customFormat="1" x14ac:dyDescent="0.2"/>
    <row r="604" customFormat="1" x14ac:dyDescent="0.2"/>
    <row r="605" customFormat="1" x14ac:dyDescent="0.2"/>
    <row r="606" customFormat="1" x14ac:dyDescent="0.2"/>
    <row r="607" customFormat="1" x14ac:dyDescent="0.2"/>
    <row r="608" customFormat="1" x14ac:dyDescent="0.2"/>
    <row r="609" customFormat="1" x14ac:dyDescent="0.2"/>
    <row r="610" customFormat="1" x14ac:dyDescent="0.2"/>
    <row r="611" customFormat="1" x14ac:dyDescent="0.2"/>
    <row r="612" customFormat="1" x14ac:dyDescent="0.2"/>
    <row r="613" customFormat="1" x14ac:dyDescent="0.2"/>
    <row r="614" customFormat="1" x14ac:dyDescent="0.2"/>
    <row r="615" customFormat="1" x14ac:dyDescent="0.2"/>
    <row r="616" customFormat="1" x14ac:dyDescent="0.2"/>
    <row r="617" customFormat="1" x14ac:dyDescent="0.2"/>
    <row r="618" customFormat="1" x14ac:dyDescent="0.2"/>
    <row r="619" customFormat="1" x14ac:dyDescent="0.2"/>
    <row r="620" customFormat="1" x14ac:dyDescent="0.2"/>
    <row r="621" customFormat="1" x14ac:dyDescent="0.2"/>
    <row r="622" customFormat="1" x14ac:dyDescent="0.2"/>
    <row r="623" customFormat="1" x14ac:dyDescent="0.2"/>
    <row r="624" customFormat="1" x14ac:dyDescent="0.2"/>
    <row r="625" customFormat="1" x14ac:dyDescent="0.2"/>
    <row r="626" customFormat="1" x14ac:dyDescent="0.2"/>
    <row r="627" customFormat="1" x14ac:dyDescent="0.2"/>
    <row r="628" customFormat="1" x14ac:dyDescent="0.2"/>
    <row r="629" customFormat="1" x14ac:dyDescent="0.2"/>
    <row r="630" customFormat="1" x14ac:dyDescent="0.2"/>
    <row r="631" customFormat="1" x14ac:dyDescent="0.2"/>
    <row r="632" customFormat="1" x14ac:dyDescent="0.2"/>
    <row r="633" customFormat="1" x14ac:dyDescent="0.2"/>
    <row r="634" customFormat="1" x14ac:dyDescent="0.2"/>
    <row r="635" customFormat="1" x14ac:dyDescent="0.2"/>
    <row r="636" customFormat="1" x14ac:dyDescent="0.2"/>
    <row r="637" customFormat="1" x14ac:dyDescent="0.2"/>
    <row r="638" customFormat="1" x14ac:dyDescent="0.2"/>
    <row r="639" customFormat="1" x14ac:dyDescent="0.2"/>
    <row r="640" customFormat="1" x14ac:dyDescent="0.2"/>
    <row r="641" customFormat="1" x14ac:dyDescent="0.2"/>
    <row r="642" customFormat="1" x14ac:dyDescent="0.2"/>
    <row r="643" customFormat="1" x14ac:dyDescent="0.2"/>
    <row r="644" customFormat="1" x14ac:dyDescent="0.2"/>
    <row r="645" customFormat="1" x14ac:dyDescent="0.2"/>
    <row r="646" customFormat="1" x14ac:dyDescent="0.2"/>
    <row r="647" customFormat="1" x14ac:dyDescent="0.2"/>
    <row r="648" customFormat="1" x14ac:dyDescent="0.2"/>
    <row r="649" customFormat="1" x14ac:dyDescent="0.2"/>
    <row r="650" customFormat="1" x14ac:dyDescent="0.2"/>
    <row r="651" customFormat="1" x14ac:dyDescent="0.2"/>
    <row r="652" customFormat="1" x14ac:dyDescent="0.2"/>
    <row r="653" customFormat="1" x14ac:dyDescent="0.2"/>
    <row r="654" customFormat="1" x14ac:dyDescent="0.2"/>
    <row r="655" customFormat="1" x14ac:dyDescent="0.2"/>
    <row r="656" customFormat="1" x14ac:dyDescent="0.2"/>
    <row r="657" customFormat="1" x14ac:dyDescent="0.2"/>
    <row r="658" customFormat="1" x14ac:dyDescent="0.2"/>
    <row r="659" customFormat="1" x14ac:dyDescent="0.2"/>
    <row r="660" customFormat="1" x14ac:dyDescent="0.2"/>
    <row r="661" customFormat="1" x14ac:dyDescent="0.2"/>
    <row r="662" customFormat="1" x14ac:dyDescent="0.2"/>
    <row r="663" customFormat="1" x14ac:dyDescent="0.2"/>
    <row r="664" customFormat="1" x14ac:dyDescent="0.2"/>
    <row r="665" customFormat="1" x14ac:dyDescent="0.2"/>
    <row r="666" customFormat="1" x14ac:dyDescent="0.2"/>
    <row r="667" customFormat="1" x14ac:dyDescent="0.2"/>
    <row r="668" customFormat="1" x14ac:dyDescent="0.2"/>
    <row r="669" customFormat="1" x14ac:dyDescent="0.2"/>
    <row r="670" customFormat="1" x14ac:dyDescent="0.2"/>
    <row r="671" customFormat="1" x14ac:dyDescent="0.2"/>
    <row r="672" customFormat="1" x14ac:dyDescent="0.2"/>
    <row r="673" customFormat="1" x14ac:dyDescent="0.2"/>
    <row r="674" customFormat="1" x14ac:dyDescent="0.2"/>
    <row r="675" customFormat="1" x14ac:dyDescent="0.2"/>
    <row r="676" customFormat="1" x14ac:dyDescent="0.2"/>
    <row r="677" customFormat="1" x14ac:dyDescent="0.2"/>
    <row r="678" customFormat="1" x14ac:dyDescent="0.2"/>
    <row r="679" customFormat="1" x14ac:dyDescent="0.2"/>
    <row r="680" customFormat="1" x14ac:dyDescent="0.2"/>
    <row r="681" customFormat="1" x14ac:dyDescent="0.2"/>
    <row r="682" customFormat="1" x14ac:dyDescent="0.2"/>
    <row r="683" customFormat="1" x14ac:dyDescent="0.2"/>
    <row r="684" customFormat="1" x14ac:dyDescent="0.2"/>
    <row r="685" customFormat="1" x14ac:dyDescent="0.2"/>
    <row r="686" customFormat="1" x14ac:dyDescent="0.2"/>
    <row r="687" customFormat="1" x14ac:dyDescent="0.2"/>
    <row r="688" customFormat="1" x14ac:dyDescent="0.2"/>
    <row r="689" customFormat="1" x14ac:dyDescent="0.2"/>
    <row r="690" customFormat="1" x14ac:dyDescent="0.2"/>
    <row r="691" customFormat="1" x14ac:dyDescent="0.2"/>
    <row r="692" customFormat="1" x14ac:dyDescent="0.2"/>
    <row r="693" customFormat="1" x14ac:dyDescent="0.2"/>
    <row r="694" customFormat="1" x14ac:dyDescent="0.2"/>
    <row r="695" customFormat="1" x14ac:dyDescent="0.2"/>
    <row r="696" customFormat="1" x14ac:dyDescent="0.2"/>
    <row r="697" customFormat="1" x14ac:dyDescent="0.2"/>
    <row r="698" customFormat="1" x14ac:dyDescent="0.2"/>
    <row r="699" customFormat="1" x14ac:dyDescent="0.2"/>
    <row r="700" customFormat="1" x14ac:dyDescent="0.2"/>
    <row r="701" customFormat="1" x14ac:dyDescent="0.2"/>
    <row r="702" customFormat="1" x14ac:dyDescent="0.2"/>
    <row r="703" customFormat="1" x14ac:dyDescent="0.2"/>
    <row r="704" customFormat="1" x14ac:dyDescent="0.2"/>
    <row r="705" customFormat="1" x14ac:dyDescent="0.2"/>
    <row r="706" customFormat="1" x14ac:dyDescent="0.2"/>
    <row r="707" customFormat="1" x14ac:dyDescent="0.2"/>
    <row r="708" customFormat="1" x14ac:dyDescent="0.2"/>
    <row r="709" customFormat="1" x14ac:dyDescent="0.2"/>
    <row r="710" customFormat="1" x14ac:dyDescent="0.2"/>
    <row r="711" customFormat="1" x14ac:dyDescent="0.2"/>
    <row r="712" customFormat="1" x14ac:dyDescent="0.2"/>
    <row r="713" customFormat="1" x14ac:dyDescent="0.2"/>
    <row r="714" customFormat="1" x14ac:dyDescent="0.2"/>
    <row r="715" customFormat="1" x14ac:dyDescent="0.2"/>
    <row r="716" customFormat="1" x14ac:dyDescent="0.2"/>
    <row r="717" customFormat="1" x14ac:dyDescent="0.2"/>
    <row r="718" customFormat="1" x14ac:dyDescent="0.2"/>
    <row r="719" customFormat="1" x14ac:dyDescent="0.2"/>
    <row r="720" customFormat="1" x14ac:dyDescent="0.2"/>
    <row r="721" customFormat="1" x14ac:dyDescent="0.2"/>
    <row r="722" customFormat="1" x14ac:dyDescent="0.2"/>
    <row r="723" customFormat="1" x14ac:dyDescent="0.2"/>
    <row r="724" customFormat="1" x14ac:dyDescent="0.2"/>
    <row r="725" customFormat="1" x14ac:dyDescent="0.2"/>
    <row r="726" customFormat="1" x14ac:dyDescent="0.2"/>
    <row r="727" customFormat="1" x14ac:dyDescent="0.2"/>
    <row r="728" customFormat="1" x14ac:dyDescent="0.2"/>
    <row r="729" customFormat="1" x14ac:dyDescent="0.2"/>
    <row r="730" customFormat="1" x14ac:dyDescent="0.2"/>
    <row r="731" customFormat="1" x14ac:dyDescent="0.2"/>
    <row r="732" customFormat="1" x14ac:dyDescent="0.2"/>
    <row r="733" customFormat="1" x14ac:dyDescent="0.2"/>
    <row r="734" customFormat="1" x14ac:dyDescent="0.2"/>
    <row r="735" customFormat="1" x14ac:dyDescent="0.2"/>
    <row r="736" customFormat="1" x14ac:dyDescent="0.2"/>
    <row r="737" customFormat="1" x14ac:dyDescent="0.2"/>
    <row r="738" customFormat="1" x14ac:dyDescent="0.2"/>
    <row r="739" customFormat="1" x14ac:dyDescent="0.2"/>
    <row r="740" customFormat="1" x14ac:dyDescent="0.2"/>
    <row r="741" customFormat="1" x14ac:dyDescent="0.2"/>
    <row r="742" customFormat="1" x14ac:dyDescent="0.2"/>
    <row r="743" customFormat="1" x14ac:dyDescent="0.2"/>
    <row r="744" customFormat="1" x14ac:dyDescent="0.2"/>
    <row r="745" customFormat="1" x14ac:dyDescent="0.2"/>
    <row r="746" customFormat="1" x14ac:dyDescent="0.2"/>
    <row r="747" customFormat="1" x14ac:dyDescent="0.2"/>
    <row r="748" customFormat="1" x14ac:dyDescent="0.2"/>
    <row r="749" customFormat="1" x14ac:dyDescent="0.2"/>
    <row r="750" customFormat="1" x14ac:dyDescent="0.2"/>
    <row r="751" customFormat="1" x14ac:dyDescent="0.2"/>
    <row r="752" customFormat="1" x14ac:dyDescent="0.2"/>
    <row r="753" customFormat="1" x14ac:dyDescent="0.2"/>
    <row r="754" customFormat="1" x14ac:dyDescent="0.2"/>
    <row r="755" customFormat="1" x14ac:dyDescent="0.2"/>
    <row r="756" customFormat="1" x14ac:dyDescent="0.2"/>
    <row r="757" customFormat="1" x14ac:dyDescent="0.2"/>
    <row r="758" customFormat="1" x14ac:dyDescent="0.2"/>
    <row r="759" customFormat="1" x14ac:dyDescent="0.2"/>
    <row r="760" customFormat="1" x14ac:dyDescent="0.2"/>
    <row r="761" customFormat="1" x14ac:dyDescent="0.2"/>
    <row r="762" customFormat="1" x14ac:dyDescent="0.2"/>
    <row r="763" customFormat="1" x14ac:dyDescent="0.2"/>
    <row r="764" customFormat="1" x14ac:dyDescent="0.2"/>
    <row r="765" customFormat="1" x14ac:dyDescent="0.2"/>
    <row r="766" customFormat="1" x14ac:dyDescent="0.2"/>
    <row r="767" customFormat="1" x14ac:dyDescent="0.2"/>
    <row r="768" customFormat="1" x14ac:dyDescent="0.2"/>
    <row r="769" customFormat="1" x14ac:dyDescent="0.2"/>
    <row r="770" customFormat="1" x14ac:dyDescent="0.2"/>
    <row r="771" customFormat="1" x14ac:dyDescent="0.2"/>
    <row r="772" customFormat="1" x14ac:dyDescent="0.2"/>
    <row r="773" customFormat="1" x14ac:dyDescent="0.2"/>
    <row r="774" customFormat="1" x14ac:dyDescent="0.2"/>
    <row r="775" customFormat="1" x14ac:dyDescent="0.2"/>
    <row r="776" customFormat="1" x14ac:dyDescent="0.2"/>
    <row r="777" customFormat="1" x14ac:dyDescent="0.2"/>
    <row r="778" customFormat="1" x14ac:dyDescent="0.2"/>
    <row r="779" customFormat="1" x14ac:dyDescent="0.2"/>
    <row r="780" customFormat="1" x14ac:dyDescent="0.2"/>
    <row r="781" customFormat="1" x14ac:dyDescent="0.2"/>
    <row r="782" customFormat="1" x14ac:dyDescent="0.2"/>
    <row r="783" customFormat="1" x14ac:dyDescent="0.2"/>
    <row r="784" customFormat="1" x14ac:dyDescent="0.2"/>
    <row r="785" customFormat="1" x14ac:dyDescent="0.2"/>
    <row r="786" customFormat="1" x14ac:dyDescent="0.2"/>
    <row r="787" customFormat="1" x14ac:dyDescent="0.2"/>
    <row r="788" customFormat="1" x14ac:dyDescent="0.2"/>
    <row r="789" customFormat="1" x14ac:dyDescent="0.2"/>
    <row r="790" customFormat="1" x14ac:dyDescent="0.2"/>
    <row r="791" customFormat="1" x14ac:dyDescent="0.2"/>
    <row r="792" customFormat="1" x14ac:dyDescent="0.2"/>
    <row r="793" customFormat="1" x14ac:dyDescent="0.2"/>
    <row r="794" customFormat="1" x14ac:dyDescent="0.2"/>
    <row r="795" customFormat="1" x14ac:dyDescent="0.2"/>
    <row r="796" customFormat="1" x14ac:dyDescent="0.2"/>
    <row r="797" customFormat="1" x14ac:dyDescent="0.2"/>
    <row r="798" customFormat="1" x14ac:dyDescent="0.2"/>
    <row r="799" customFormat="1" x14ac:dyDescent="0.2"/>
    <row r="800" customFormat="1" x14ac:dyDescent="0.2"/>
    <row r="801" customFormat="1" x14ac:dyDescent="0.2"/>
    <row r="802" customFormat="1" x14ac:dyDescent="0.2"/>
    <row r="803" customFormat="1" x14ac:dyDescent="0.2"/>
    <row r="804" customFormat="1" x14ac:dyDescent="0.2"/>
    <row r="805" customFormat="1" x14ac:dyDescent="0.2"/>
    <row r="806" customFormat="1" x14ac:dyDescent="0.2"/>
    <row r="807" customFormat="1" x14ac:dyDescent="0.2"/>
    <row r="808" customFormat="1" x14ac:dyDescent="0.2"/>
    <row r="809" customFormat="1" x14ac:dyDescent="0.2"/>
    <row r="810" customFormat="1" x14ac:dyDescent="0.2"/>
    <row r="811" customFormat="1" x14ac:dyDescent="0.2"/>
    <row r="812" customFormat="1" x14ac:dyDescent="0.2"/>
    <row r="813" customFormat="1" x14ac:dyDescent="0.2"/>
    <row r="814" customFormat="1" x14ac:dyDescent="0.2"/>
    <row r="815" customFormat="1" x14ac:dyDescent="0.2"/>
    <row r="816" customFormat="1" x14ac:dyDescent="0.2"/>
    <row r="817" customFormat="1" x14ac:dyDescent="0.2"/>
    <row r="818" customFormat="1" x14ac:dyDescent="0.2"/>
    <row r="819" customFormat="1" x14ac:dyDescent="0.2"/>
    <row r="820" customFormat="1" x14ac:dyDescent="0.2"/>
    <row r="821" customFormat="1" x14ac:dyDescent="0.2"/>
    <row r="822" customFormat="1" x14ac:dyDescent="0.2"/>
    <row r="823" customFormat="1" x14ac:dyDescent="0.2"/>
    <row r="824" customFormat="1" x14ac:dyDescent="0.2"/>
    <row r="825" customFormat="1" x14ac:dyDescent="0.2"/>
    <row r="826" customFormat="1" x14ac:dyDescent="0.2"/>
    <row r="827" customFormat="1" x14ac:dyDescent="0.2"/>
    <row r="828" customFormat="1" x14ac:dyDescent="0.2"/>
    <row r="829" customFormat="1" x14ac:dyDescent="0.2"/>
    <row r="830" customFormat="1" x14ac:dyDescent="0.2"/>
    <row r="831" customFormat="1" x14ac:dyDescent="0.2"/>
    <row r="832" customFormat="1" x14ac:dyDescent="0.2"/>
    <row r="833" customFormat="1" x14ac:dyDescent="0.2"/>
    <row r="834" customFormat="1" x14ac:dyDescent="0.2"/>
    <row r="835" customFormat="1" x14ac:dyDescent="0.2"/>
    <row r="836" customFormat="1" x14ac:dyDescent="0.2"/>
    <row r="837" customFormat="1" x14ac:dyDescent="0.2"/>
    <row r="838" customFormat="1" x14ac:dyDescent="0.2"/>
    <row r="839" customFormat="1" x14ac:dyDescent="0.2"/>
    <row r="840" customFormat="1" x14ac:dyDescent="0.2"/>
    <row r="841" customFormat="1" x14ac:dyDescent="0.2"/>
    <row r="842" customFormat="1" x14ac:dyDescent="0.2"/>
    <row r="843" customFormat="1" x14ac:dyDescent="0.2"/>
    <row r="844" customFormat="1" x14ac:dyDescent="0.2"/>
    <row r="845" customFormat="1" x14ac:dyDescent="0.2"/>
    <row r="846" customFormat="1" x14ac:dyDescent="0.2"/>
    <row r="847" customFormat="1" x14ac:dyDescent="0.2"/>
    <row r="848" customFormat="1" x14ac:dyDescent="0.2"/>
    <row r="849" customFormat="1" x14ac:dyDescent="0.2"/>
    <row r="850" customFormat="1" x14ac:dyDescent="0.2"/>
    <row r="851" customFormat="1" x14ac:dyDescent="0.2"/>
    <row r="852" customFormat="1" x14ac:dyDescent="0.2"/>
    <row r="853" customFormat="1" x14ac:dyDescent="0.2"/>
    <row r="854" customFormat="1" x14ac:dyDescent="0.2"/>
    <row r="855" customFormat="1" x14ac:dyDescent="0.2"/>
    <row r="856" customFormat="1" x14ac:dyDescent="0.2"/>
    <row r="857" customFormat="1" x14ac:dyDescent="0.2"/>
    <row r="858" customFormat="1" x14ac:dyDescent="0.2"/>
    <row r="859" customFormat="1" x14ac:dyDescent="0.2"/>
    <row r="860" customFormat="1" x14ac:dyDescent="0.2"/>
    <row r="861" customFormat="1" x14ac:dyDescent="0.2"/>
    <row r="862" customFormat="1" x14ac:dyDescent="0.2"/>
    <row r="863" customFormat="1" x14ac:dyDescent="0.2"/>
    <row r="864" customFormat="1" x14ac:dyDescent="0.2"/>
    <row r="865" customFormat="1" x14ac:dyDescent="0.2"/>
    <row r="866" customFormat="1" x14ac:dyDescent="0.2"/>
    <row r="867" customFormat="1" x14ac:dyDescent="0.2"/>
    <row r="868" customFormat="1" x14ac:dyDescent="0.2"/>
    <row r="869" customFormat="1" x14ac:dyDescent="0.2"/>
    <row r="870" customFormat="1" x14ac:dyDescent="0.2"/>
    <row r="871" customFormat="1" x14ac:dyDescent="0.2"/>
    <row r="872" customFormat="1" x14ac:dyDescent="0.2"/>
    <row r="873" customFormat="1" x14ac:dyDescent="0.2"/>
    <row r="874" customFormat="1" x14ac:dyDescent="0.2"/>
    <row r="875" customFormat="1" x14ac:dyDescent="0.2"/>
    <row r="876" customFormat="1" x14ac:dyDescent="0.2"/>
    <row r="877" customFormat="1" x14ac:dyDescent="0.2"/>
    <row r="878" customFormat="1" x14ac:dyDescent="0.2"/>
    <row r="879" customFormat="1" x14ac:dyDescent="0.2"/>
    <row r="880" customFormat="1" x14ac:dyDescent="0.2"/>
    <row r="881" customFormat="1" x14ac:dyDescent="0.2"/>
    <row r="882" customFormat="1" x14ac:dyDescent="0.2"/>
    <row r="883" customFormat="1" x14ac:dyDescent="0.2"/>
    <row r="884" customFormat="1" x14ac:dyDescent="0.2"/>
    <row r="885" customFormat="1" x14ac:dyDescent="0.2"/>
    <row r="886" customFormat="1" x14ac:dyDescent="0.2"/>
    <row r="887" customFormat="1" x14ac:dyDescent="0.2"/>
    <row r="888" customFormat="1" x14ac:dyDescent="0.2"/>
    <row r="889" customFormat="1" x14ac:dyDescent="0.2"/>
    <row r="890" customFormat="1" x14ac:dyDescent="0.2"/>
    <row r="891" customFormat="1" x14ac:dyDescent="0.2"/>
    <row r="892" customFormat="1" x14ac:dyDescent="0.2"/>
    <row r="893" customFormat="1" x14ac:dyDescent="0.2"/>
    <row r="894" customFormat="1" x14ac:dyDescent="0.2"/>
    <row r="895" customFormat="1" x14ac:dyDescent="0.2"/>
    <row r="896" customFormat="1" x14ac:dyDescent="0.2"/>
    <row r="897" customFormat="1" x14ac:dyDescent="0.2"/>
    <row r="898" customFormat="1" x14ac:dyDescent="0.2"/>
    <row r="899" customFormat="1" x14ac:dyDescent="0.2"/>
    <row r="900" customFormat="1" x14ac:dyDescent="0.2"/>
    <row r="901" customFormat="1" x14ac:dyDescent="0.2"/>
    <row r="902" customFormat="1" x14ac:dyDescent="0.2"/>
    <row r="903" customFormat="1" x14ac:dyDescent="0.2"/>
    <row r="904" customFormat="1" x14ac:dyDescent="0.2"/>
    <row r="905" customFormat="1" x14ac:dyDescent="0.2"/>
    <row r="906" customFormat="1" x14ac:dyDescent="0.2"/>
    <row r="907" customFormat="1" x14ac:dyDescent="0.2"/>
    <row r="908" customFormat="1" x14ac:dyDescent="0.2"/>
    <row r="909" customFormat="1" x14ac:dyDescent="0.2"/>
    <row r="910" customFormat="1" x14ac:dyDescent="0.2"/>
    <row r="911" customFormat="1" x14ac:dyDescent="0.2"/>
    <row r="912" customFormat="1" x14ac:dyDescent="0.2"/>
    <row r="913" customFormat="1" x14ac:dyDescent="0.2"/>
    <row r="914" customFormat="1" x14ac:dyDescent="0.2"/>
    <row r="915" customFormat="1" x14ac:dyDescent="0.2"/>
    <row r="916" customFormat="1" x14ac:dyDescent="0.2"/>
    <row r="917" customFormat="1" x14ac:dyDescent="0.2"/>
    <row r="918" customFormat="1" x14ac:dyDescent="0.2"/>
    <row r="919" customFormat="1" x14ac:dyDescent="0.2"/>
    <row r="920" customFormat="1" x14ac:dyDescent="0.2"/>
    <row r="921" customFormat="1" x14ac:dyDescent="0.2"/>
    <row r="922" customFormat="1" x14ac:dyDescent="0.2"/>
    <row r="923" customFormat="1" x14ac:dyDescent="0.2"/>
    <row r="924" customFormat="1" x14ac:dyDescent="0.2"/>
    <row r="925" customFormat="1" x14ac:dyDescent="0.2"/>
    <row r="926" customFormat="1" x14ac:dyDescent="0.2"/>
    <row r="927" customFormat="1" x14ac:dyDescent="0.2"/>
    <row r="928" customFormat="1" x14ac:dyDescent="0.2"/>
    <row r="929" customFormat="1" x14ac:dyDescent="0.2"/>
    <row r="930" customFormat="1" x14ac:dyDescent="0.2"/>
    <row r="931" customFormat="1" x14ac:dyDescent="0.2"/>
    <row r="932" customFormat="1" x14ac:dyDescent="0.2"/>
    <row r="933" customFormat="1" x14ac:dyDescent="0.2"/>
    <row r="934" customFormat="1" x14ac:dyDescent="0.2"/>
    <row r="935" customFormat="1" x14ac:dyDescent="0.2"/>
    <row r="936" customFormat="1" x14ac:dyDescent="0.2"/>
    <row r="937" customFormat="1" x14ac:dyDescent="0.2"/>
    <row r="938" customFormat="1" x14ac:dyDescent="0.2"/>
    <row r="939" customFormat="1" x14ac:dyDescent="0.2"/>
    <row r="940" customFormat="1" x14ac:dyDescent="0.2"/>
    <row r="941" customFormat="1" x14ac:dyDescent="0.2"/>
    <row r="942" customFormat="1" x14ac:dyDescent="0.2"/>
    <row r="943" customFormat="1" x14ac:dyDescent="0.2"/>
    <row r="944" customFormat="1" x14ac:dyDescent="0.2"/>
    <row r="945" customFormat="1" x14ac:dyDescent="0.2"/>
    <row r="946" customFormat="1" x14ac:dyDescent="0.2"/>
    <row r="947" customFormat="1" x14ac:dyDescent="0.2"/>
    <row r="948" customFormat="1" x14ac:dyDescent="0.2"/>
    <row r="949" customFormat="1" x14ac:dyDescent="0.2"/>
    <row r="950" customFormat="1" x14ac:dyDescent="0.2"/>
    <row r="951" customFormat="1" x14ac:dyDescent="0.2"/>
    <row r="952" customFormat="1" x14ac:dyDescent="0.2"/>
    <row r="953" customFormat="1" x14ac:dyDescent="0.2"/>
    <row r="954" customFormat="1" x14ac:dyDescent="0.2"/>
    <row r="955" customFormat="1" x14ac:dyDescent="0.2"/>
    <row r="956" customFormat="1" x14ac:dyDescent="0.2"/>
    <row r="957" customFormat="1" x14ac:dyDescent="0.2"/>
    <row r="958" customFormat="1" x14ac:dyDescent="0.2"/>
    <row r="959" customFormat="1" x14ac:dyDescent="0.2"/>
    <row r="960" customFormat="1" x14ac:dyDescent="0.2"/>
    <row r="961" customFormat="1" x14ac:dyDescent="0.2"/>
    <row r="962" customFormat="1" x14ac:dyDescent="0.2"/>
    <row r="963" customFormat="1" x14ac:dyDescent="0.2"/>
    <row r="964" customFormat="1" x14ac:dyDescent="0.2"/>
    <row r="965" customFormat="1" x14ac:dyDescent="0.2"/>
    <row r="966" customFormat="1" x14ac:dyDescent="0.2"/>
    <row r="967" customFormat="1" x14ac:dyDescent="0.2"/>
    <row r="968" customFormat="1" x14ac:dyDescent="0.2"/>
    <row r="969" customFormat="1" x14ac:dyDescent="0.2"/>
    <row r="970" customFormat="1" x14ac:dyDescent="0.2"/>
    <row r="971" customFormat="1" x14ac:dyDescent="0.2"/>
    <row r="972" customFormat="1" x14ac:dyDescent="0.2"/>
    <row r="973" customFormat="1" x14ac:dyDescent="0.2"/>
    <row r="974" customFormat="1" x14ac:dyDescent="0.2"/>
    <row r="975" customFormat="1" x14ac:dyDescent="0.2"/>
    <row r="976" customFormat="1" x14ac:dyDescent="0.2"/>
    <row r="977" customFormat="1" x14ac:dyDescent="0.2"/>
    <row r="978" customFormat="1" x14ac:dyDescent="0.2"/>
    <row r="979" customFormat="1" x14ac:dyDescent="0.2"/>
    <row r="980" customFormat="1" x14ac:dyDescent="0.2"/>
    <row r="981" customFormat="1" x14ac:dyDescent="0.2"/>
    <row r="982" customFormat="1" x14ac:dyDescent="0.2"/>
    <row r="983" customFormat="1" x14ac:dyDescent="0.2"/>
    <row r="984" customFormat="1" x14ac:dyDescent="0.2"/>
    <row r="985" customFormat="1" x14ac:dyDescent="0.2"/>
    <row r="986" customFormat="1" x14ac:dyDescent="0.2"/>
    <row r="987" customFormat="1" x14ac:dyDescent="0.2"/>
    <row r="988" customFormat="1" x14ac:dyDescent="0.2"/>
    <row r="989" customFormat="1" x14ac:dyDescent="0.2"/>
    <row r="990" customFormat="1" x14ac:dyDescent="0.2"/>
    <row r="991" customFormat="1" x14ac:dyDescent="0.2"/>
    <row r="992" customFormat="1" x14ac:dyDescent="0.2"/>
    <row r="993" customFormat="1" x14ac:dyDescent="0.2"/>
    <row r="994" customFormat="1" x14ac:dyDescent="0.2"/>
    <row r="995" customFormat="1" x14ac:dyDescent="0.2"/>
    <row r="996" customFormat="1" x14ac:dyDescent="0.2"/>
    <row r="997" customFormat="1" x14ac:dyDescent="0.2"/>
    <row r="998" customFormat="1" x14ac:dyDescent="0.2"/>
    <row r="999" customFormat="1" x14ac:dyDescent="0.2"/>
    <row r="1000" customFormat="1" x14ac:dyDescent="0.2"/>
    <row r="1001" customFormat="1" x14ac:dyDescent="0.2"/>
    <row r="1002" customFormat="1" x14ac:dyDescent="0.2"/>
    <row r="1003" customFormat="1" x14ac:dyDescent="0.2"/>
    <row r="1004" customFormat="1" x14ac:dyDescent="0.2"/>
    <row r="1005" customFormat="1" x14ac:dyDescent="0.2"/>
    <row r="1006" customFormat="1" x14ac:dyDescent="0.2"/>
    <row r="1007" customFormat="1" x14ac:dyDescent="0.2"/>
    <row r="1008" customFormat="1" x14ac:dyDescent="0.2"/>
    <row r="1009" customFormat="1" x14ac:dyDescent="0.2"/>
    <row r="1010" customFormat="1" x14ac:dyDescent="0.2"/>
    <row r="1011" customFormat="1" x14ac:dyDescent="0.2"/>
    <row r="1012" customFormat="1" x14ac:dyDescent="0.2"/>
    <row r="1013" customFormat="1" x14ac:dyDescent="0.2"/>
    <row r="1014" customFormat="1" x14ac:dyDescent="0.2"/>
    <row r="1015" customFormat="1" x14ac:dyDescent="0.2"/>
    <row r="1016" customFormat="1" x14ac:dyDescent="0.2"/>
    <row r="1017" customFormat="1" x14ac:dyDescent="0.2"/>
    <row r="1018" customFormat="1" x14ac:dyDescent="0.2"/>
    <row r="1019" customFormat="1" x14ac:dyDescent="0.2"/>
    <row r="1020" customFormat="1" x14ac:dyDescent="0.2"/>
    <row r="1021" customFormat="1" x14ac:dyDescent="0.2"/>
    <row r="1022" customFormat="1" x14ac:dyDescent="0.2"/>
    <row r="1023" customFormat="1" x14ac:dyDescent="0.2"/>
    <row r="1024" customFormat="1" x14ac:dyDescent="0.2"/>
    <row r="1025" customFormat="1" x14ac:dyDescent="0.2"/>
    <row r="1026" customFormat="1" x14ac:dyDescent="0.2"/>
    <row r="1027" customFormat="1" x14ac:dyDescent="0.2"/>
    <row r="1028" customFormat="1" x14ac:dyDescent="0.2"/>
    <row r="1029" customFormat="1" x14ac:dyDescent="0.2"/>
    <row r="1030" customFormat="1" x14ac:dyDescent="0.2"/>
    <row r="1031" customFormat="1" x14ac:dyDescent="0.2"/>
    <row r="1032" customFormat="1" x14ac:dyDescent="0.2"/>
    <row r="1033" customFormat="1" x14ac:dyDescent="0.2"/>
    <row r="1034" customFormat="1" x14ac:dyDescent="0.2"/>
    <row r="1035" customFormat="1" x14ac:dyDescent="0.2"/>
    <row r="1036" customFormat="1" x14ac:dyDescent="0.2"/>
    <row r="1037" customFormat="1" x14ac:dyDescent="0.2"/>
    <row r="1038" customFormat="1" x14ac:dyDescent="0.2"/>
    <row r="1039" customFormat="1" x14ac:dyDescent="0.2"/>
    <row r="1040" customFormat="1" x14ac:dyDescent="0.2"/>
    <row r="1041" customFormat="1" x14ac:dyDescent="0.2"/>
    <row r="1042" customFormat="1" x14ac:dyDescent="0.2"/>
    <row r="1043" customFormat="1" x14ac:dyDescent="0.2"/>
    <row r="1044" customFormat="1" x14ac:dyDescent="0.2"/>
    <row r="1045" customFormat="1" x14ac:dyDescent="0.2"/>
    <row r="1046" customFormat="1" x14ac:dyDescent="0.2"/>
    <row r="1047" customFormat="1" x14ac:dyDescent="0.2"/>
    <row r="1048" customFormat="1" x14ac:dyDescent="0.2"/>
    <row r="1049" customFormat="1" x14ac:dyDescent="0.2"/>
    <row r="1050" customFormat="1" x14ac:dyDescent="0.2"/>
    <row r="1051" customFormat="1" x14ac:dyDescent="0.2"/>
    <row r="1052" customFormat="1" x14ac:dyDescent="0.2"/>
    <row r="1053" customFormat="1" x14ac:dyDescent="0.2"/>
    <row r="1054" customFormat="1" x14ac:dyDescent="0.2"/>
    <row r="1055" customFormat="1" x14ac:dyDescent="0.2"/>
    <row r="1056" customFormat="1" x14ac:dyDescent="0.2"/>
    <row r="1057" customFormat="1" x14ac:dyDescent="0.2"/>
    <row r="1058" customFormat="1" x14ac:dyDescent="0.2"/>
    <row r="1059" customFormat="1" x14ac:dyDescent="0.2"/>
    <row r="1060" customFormat="1" x14ac:dyDescent="0.2"/>
    <row r="1061" customFormat="1" x14ac:dyDescent="0.2"/>
    <row r="1062" customFormat="1" x14ac:dyDescent="0.2"/>
    <row r="1063" customFormat="1" x14ac:dyDescent="0.2"/>
    <row r="1064" customFormat="1" x14ac:dyDescent="0.2"/>
    <row r="1065" customFormat="1" x14ac:dyDescent="0.2"/>
    <row r="1066" customFormat="1" x14ac:dyDescent="0.2"/>
    <row r="1067" customFormat="1" x14ac:dyDescent="0.2"/>
    <row r="1068" customFormat="1" x14ac:dyDescent="0.2"/>
    <row r="1069" customFormat="1" x14ac:dyDescent="0.2"/>
    <row r="1070" customFormat="1" x14ac:dyDescent="0.2"/>
    <row r="1071" customFormat="1" x14ac:dyDescent="0.2"/>
    <row r="1072" customFormat="1" x14ac:dyDescent="0.2"/>
    <row r="1073" customFormat="1" x14ac:dyDescent="0.2"/>
    <row r="1074" customFormat="1" x14ac:dyDescent="0.2"/>
    <row r="1075" customFormat="1" x14ac:dyDescent="0.2"/>
    <row r="1076" customFormat="1" x14ac:dyDescent="0.2"/>
    <row r="1077" customFormat="1" x14ac:dyDescent="0.2"/>
    <row r="1078" customFormat="1" x14ac:dyDescent="0.2"/>
    <row r="1079" customFormat="1" x14ac:dyDescent="0.2"/>
    <row r="1080" customFormat="1" x14ac:dyDescent="0.2"/>
    <row r="1081" customFormat="1" x14ac:dyDescent="0.2"/>
    <row r="1082" customFormat="1" x14ac:dyDescent="0.2"/>
    <row r="1083" customFormat="1" x14ac:dyDescent="0.2"/>
    <row r="1084" customFormat="1" x14ac:dyDescent="0.2"/>
    <row r="1085" customFormat="1" x14ac:dyDescent="0.2"/>
    <row r="1086" customFormat="1" x14ac:dyDescent="0.2"/>
    <row r="1087" customFormat="1" x14ac:dyDescent="0.2"/>
    <row r="1088" customFormat="1" x14ac:dyDescent="0.2"/>
    <row r="1089" customFormat="1" x14ac:dyDescent="0.2"/>
    <row r="1090" customFormat="1" x14ac:dyDescent="0.2"/>
    <row r="1091" customFormat="1" x14ac:dyDescent="0.2"/>
    <row r="1092" customFormat="1" x14ac:dyDescent="0.2"/>
    <row r="1093" customFormat="1" x14ac:dyDescent="0.2"/>
    <row r="1094" customFormat="1" x14ac:dyDescent="0.2"/>
    <row r="1095" customFormat="1" x14ac:dyDescent="0.2"/>
    <row r="1096" customFormat="1" x14ac:dyDescent="0.2"/>
    <row r="1097" customFormat="1" x14ac:dyDescent="0.2"/>
    <row r="1098" customFormat="1" x14ac:dyDescent="0.2"/>
    <row r="1099" customFormat="1" x14ac:dyDescent="0.2"/>
    <row r="1100" customFormat="1" x14ac:dyDescent="0.2"/>
    <row r="1101" customFormat="1" x14ac:dyDescent="0.2"/>
    <row r="1102" customFormat="1" x14ac:dyDescent="0.2"/>
    <row r="1103" customFormat="1" x14ac:dyDescent="0.2"/>
    <row r="1104" customFormat="1" x14ac:dyDescent="0.2"/>
    <row r="1105" customFormat="1" x14ac:dyDescent="0.2"/>
    <row r="1106" customFormat="1" x14ac:dyDescent="0.2"/>
    <row r="1107" customFormat="1" x14ac:dyDescent="0.2"/>
    <row r="1108" customFormat="1" x14ac:dyDescent="0.2"/>
    <row r="1109" customFormat="1" x14ac:dyDescent="0.2"/>
    <row r="1110" customFormat="1" x14ac:dyDescent="0.2"/>
    <row r="1111" customFormat="1" x14ac:dyDescent="0.2"/>
    <row r="1112" customFormat="1" x14ac:dyDescent="0.2"/>
    <row r="1113" customFormat="1" x14ac:dyDescent="0.2"/>
    <row r="1114" customFormat="1" x14ac:dyDescent="0.2"/>
    <row r="1115" customFormat="1" x14ac:dyDescent="0.2"/>
    <row r="1116" customFormat="1" x14ac:dyDescent="0.2"/>
    <row r="1117" customFormat="1" x14ac:dyDescent="0.2"/>
    <row r="1118" customFormat="1" x14ac:dyDescent="0.2"/>
    <row r="1119" customFormat="1" x14ac:dyDescent="0.2"/>
    <row r="1120" customFormat="1" x14ac:dyDescent="0.2"/>
    <row r="1121" customFormat="1" x14ac:dyDescent="0.2"/>
    <row r="1122" customFormat="1" x14ac:dyDescent="0.2"/>
    <row r="1123" customFormat="1" x14ac:dyDescent="0.2"/>
    <row r="1124" customFormat="1" x14ac:dyDescent="0.2"/>
    <row r="1125" customFormat="1" x14ac:dyDescent="0.2"/>
    <row r="1126" customFormat="1" x14ac:dyDescent="0.2"/>
    <row r="1127" customFormat="1" x14ac:dyDescent="0.2"/>
    <row r="1128" customFormat="1" x14ac:dyDescent="0.2"/>
    <row r="1129" customFormat="1" x14ac:dyDescent="0.2"/>
    <row r="1130" customFormat="1" x14ac:dyDescent="0.2"/>
    <row r="1131" customFormat="1" x14ac:dyDescent="0.2"/>
    <row r="1132" customFormat="1" x14ac:dyDescent="0.2"/>
    <row r="1133" customFormat="1" x14ac:dyDescent="0.2"/>
    <row r="1134" customFormat="1" x14ac:dyDescent="0.2"/>
    <row r="1135" customFormat="1" x14ac:dyDescent="0.2"/>
    <row r="1136" customFormat="1" x14ac:dyDescent="0.2"/>
    <row r="1137" customFormat="1" x14ac:dyDescent="0.2"/>
    <row r="1138" customFormat="1" x14ac:dyDescent="0.2"/>
    <row r="1139" customFormat="1" x14ac:dyDescent="0.2"/>
    <row r="1140" customFormat="1" x14ac:dyDescent="0.2"/>
    <row r="1141" customFormat="1" x14ac:dyDescent="0.2"/>
    <row r="1142" customFormat="1" x14ac:dyDescent="0.2"/>
    <row r="1143" customFormat="1" x14ac:dyDescent="0.2"/>
    <row r="1144" customFormat="1" x14ac:dyDescent="0.2"/>
    <row r="1145" customFormat="1" x14ac:dyDescent="0.2"/>
    <row r="1146" customFormat="1" x14ac:dyDescent="0.2"/>
    <row r="1147" customFormat="1" x14ac:dyDescent="0.2"/>
    <row r="1148" customFormat="1" x14ac:dyDescent="0.2"/>
    <row r="1149" customFormat="1" x14ac:dyDescent="0.2"/>
    <row r="1150" customFormat="1" x14ac:dyDescent="0.2"/>
    <row r="1151" customFormat="1" x14ac:dyDescent="0.2"/>
    <row r="1152" customFormat="1" x14ac:dyDescent="0.2"/>
    <row r="1153" customFormat="1" x14ac:dyDescent="0.2"/>
    <row r="1154" customFormat="1" x14ac:dyDescent="0.2"/>
    <row r="1155" customFormat="1" x14ac:dyDescent="0.2"/>
    <row r="1156" customFormat="1" x14ac:dyDescent="0.2"/>
    <row r="1157" customFormat="1" x14ac:dyDescent="0.2"/>
    <row r="1158" customFormat="1" x14ac:dyDescent="0.2"/>
    <row r="1159" customFormat="1" x14ac:dyDescent="0.2"/>
    <row r="1160" customFormat="1" x14ac:dyDescent="0.2"/>
    <row r="1161" customFormat="1" x14ac:dyDescent="0.2"/>
    <row r="1162" customFormat="1" x14ac:dyDescent="0.2"/>
    <row r="1163" customFormat="1" x14ac:dyDescent="0.2"/>
    <row r="1164" customFormat="1" x14ac:dyDescent="0.2"/>
    <row r="1165" customFormat="1" x14ac:dyDescent="0.2"/>
    <row r="1166" customFormat="1" x14ac:dyDescent="0.2"/>
    <row r="1167" customFormat="1" x14ac:dyDescent="0.2"/>
    <row r="1168" customFormat="1" x14ac:dyDescent="0.2"/>
    <row r="1169" customFormat="1" x14ac:dyDescent="0.2"/>
    <row r="1170" customFormat="1" x14ac:dyDescent="0.2"/>
    <row r="1171" customFormat="1" x14ac:dyDescent="0.2"/>
    <row r="1172" customFormat="1" x14ac:dyDescent="0.2"/>
    <row r="1173" customFormat="1" x14ac:dyDescent="0.2"/>
    <row r="1174" customFormat="1" x14ac:dyDescent="0.2"/>
    <row r="1175" customFormat="1" x14ac:dyDescent="0.2"/>
    <row r="1176" customFormat="1" x14ac:dyDescent="0.2"/>
    <row r="1177" customFormat="1" x14ac:dyDescent="0.2"/>
    <row r="1178" customFormat="1" x14ac:dyDescent="0.2"/>
    <row r="1179" customFormat="1" x14ac:dyDescent="0.2"/>
    <row r="1180" customFormat="1" x14ac:dyDescent="0.2"/>
    <row r="1181" customFormat="1" x14ac:dyDescent="0.2"/>
    <row r="1182" customFormat="1" x14ac:dyDescent="0.2"/>
    <row r="1183" customFormat="1" x14ac:dyDescent="0.2"/>
    <row r="1184" customFormat="1" x14ac:dyDescent="0.2"/>
    <row r="1185" customFormat="1" x14ac:dyDescent="0.2"/>
    <row r="1186" customFormat="1" x14ac:dyDescent="0.2"/>
    <row r="1187" customFormat="1" x14ac:dyDescent="0.2"/>
    <row r="1188" customFormat="1" x14ac:dyDescent="0.2"/>
    <row r="1189" customFormat="1" x14ac:dyDescent="0.2"/>
    <row r="1190" customFormat="1" x14ac:dyDescent="0.2"/>
    <row r="1191" customFormat="1" x14ac:dyDescent="0.2"/>
    <row r="1192" customFormat="1" x14ac:dyDescent="0.2"/>
    <row r="1193" customFormat="1" x14ac:dyDescent="0.2"/>
    <row r="1194" customFormat="1" x14ac:dyDescent="0.2"/>
    <row r="1195" customFormat="1" x14ac:dyDescent="0.2"/>
    <row r="1196" customFormat="1" x14ac:dyDescent="0.2"/>
    <row r="1197" customFormat="1" x14ac:dyDescent="0.2"/>
    <row r="1198" customFormat="1" x14ac:dyDescent="0.2"/>
    <row r="1199" customFormat="1" x14ac:dyDescent="0.2"/>
    <row r="1200" customFormat="1" x14ac:dyDescent="0.2"/>
    <row r="1201" customFormat="1" x14ac:dyDescent="0.2"/>
    <row r="1202" customFormat="1" x14ac:dyDescent="0.2"/>
    <row r="1203" customFormat="1" x14ac:dyDescent="0.2"/>
    <row r="1204" customFormat="1" x14ac:dyDescent="0.2"/>
    <row r="1205" customFormat="1" x14ac:dyDescent="0.2"/>
    <row r="1206" customFormat="1" x14ac:dyDescent="0.2"/>
    <row r="1207" customFormat="1" x14ac:dyDescent="0.2"/>
    <row r="1208" customFormat="1" x14ac:dyDescent="0.2"/>
    <row r="1209" customFormat="1" x14ac:dyDescent="0.2"/>
    <row r="1210" customFormat="1" x14ac:dyDescent="0.2"/>
    <row r="1211" customFormat="1" x14ac:dyDescent="0.2"/>
    <row r="1212" customFormat="1" x14ac:dyDescent="0.2"/>
    <row r="1213" customFormat="1" x14ac:dyDescent="0.2"/>
    <row r="1214" customFormat="1" x14ac:dyDescent="0.2"/>
    <row r="1215" customFormat="1" x14ac:dyDescent="0.2"/>
    <row r="1216" customFormat="1" x14ac:dyDescent="0.2"/>
    <row r="1217" customFormat="1" x14ac:dyDescent="0.2"/>
    <row r="1218" customFormat="1" x14ac:dyDescent="0.2"/>
    <row r="1219" customFormat="1" x14ac:dyDescent="0.2"/>
    <row r="1220" customFormat="1" x14ac:dyDescent="0.2"/>
    <row r="1221" customFormat="1" x14ac:dyDescent="0.2"/>
    <row r="1222" customFormat="1" x14ac:dyDescent="0.2"/>
    <row r="1223" customFormat="1" x14ac:dyDescent="0.2"/>
    <row r="1224" customFormat="1" x14ac:dyDescent="0.2"/>
    <row r="1225" customFormat="1" x14ac:dyDescent="0.2"/>
    <row r="1226" customFormat="1" x14ac:dyDescent="0.2"/>
    <row r="1227" customFormat="1" x14ac:dyDescent="0.2"/>
    <row r="1228" customFormat="1" x14ac:dyDescent="0.2"/>
    <row r="1229" customFormat="1" x14ac:dyDescent="0.2"/>
    <row r="1230" customFormat="1" x14ac:dyDescent="0.2"/>
    <row r="1231" customFormat="1" x14ac:dyDescent="0.2"/>
    <row r="1232" customFormat="1" x14ac:dyDescent="0.2"/>
    <row r="1233" customFormat="1" x14ac:dyDescent="0.2"/>
    <row r="1234" customFormat="1" x14ac:dyDescent="0.2"/>
    <row r="1235" customFormat="1" x14ac:dyDescent="0.2"/>
    <row r="1236" customFormat="1" x14ac:dyDescent="0.2"/>
    <row r="1237" customFormat="1" x14ac:dyDescent="0.2"/>
    <row r="1238" customFormat="1" x14ac:dyDescent="0.2"/>
    <row r="1239" customFormat="1" x14ac:dyDescent="0.2"/>
    <row r="1240" customFormat="1" x14ac:dyDescent="0.2"/>
    <row r="1241" customFormat="1" x14ac:dyDescent="0.2"/>
    <row r="1242" customFormat="1" x14ac:dyDescent="0.2"/>
    <row r="1243" customFormat="1" x14ac:dyDescent="0.2"/>
    <row r="1244" customFormat="1" x14ac:dyDescent="0.2"/>
    <row r="1245" customFormat="1" x14ac:dyDescent="0.2"/>
    <row r="1246" customFormat="1" x14ac:dyDescent="0.2"/>
    <row r="1247" customFormat="1" x14ac:dyDescent="0.2"/>
    <row r="1248" customFormat="1" x14ac:dyDescent="0.2"/>
    <row r="1249" customFormat="1" x14ac:dyDescent="0.2"/>
    <row r="1250" customFormat="1" x14ac:dyDescent="0.2"/>
    <row r="1251" customFormat="1" x14ac:dyDescent="0.2"/>
    <row r="1252" customFormat="1" x14ac:dyDescent="0.2"/>
    <row r="1253" customFormat="1" x14ac:dyDescent="0.2"/>
    <row r="1254" customFormat="1" x14ac:dyDescent="0.2"/>
    <row r="1255" customFormat="1" x14ac:dyDescent="0.2"/>
    <row r="1256" customFormat="1" x14ac:dyDescent="0.2"/>
    <row r="1257" customFormat="1" x14ac:dyDescent="0.2"/>
    <row r="1258" customFormat="1" x14ac:dyDescent="0.2"/>
    <row r="1259" customFormat="1" x14ac:dyDescent="0.2"/>
    <row r="1260" customFormat="1" x14ac:dyDescent="0.2"/>
    <row r="1261" customFormat="1" x14ac:dyDescent="0.2"/>
    <row r="1262" customFormat="1" x14ac:dyDescent="0.2"/>
    <row r="1263" customFormat="1" x14ac:dyDescent="0.2"/>
    <row r="1264" customFormat="1" x14ac:dyDescent="0.2"/>
    <row r="1265" customFormat="1" x14ac:dyDescent="0.2"/>
    <row r="1266" customFormat="1" x14ac:dyDescent="0.2"/>
    <row r="1267" customFormat="1" x14ac:dyDescent="0.2"/>
    <row r="1268" customFormat="1" x14ac:dyDescent="0.2"/>
    <row r="1269" customFormat="1" x14ac:dyDescent="0.2"/>
    <row r="1270" customFormat="1" x14ac:dyDescent="0.2"/>
    <row r="1271" customFormat="1" x14ac:dyDescent="0.2"/>
    <row r="1272" customFormat="1" x14ac:dyDescent="0.2"/>
    <row r="1273" customFormat="1" x14ac:dyDescent="0.2"/>
    <row r="1274" customFormat="1" x14ac:dyDescent="0.2"/>
    <row r="1275" customFormat="1" x14ac:dyDescent="0.2"/>
    <row r="1276" customFormat="1" x14ac:dyDescent="0.2"/>
    <row r="1277" customFormat="1" x14ac:dyDescent="0.2"/>
    <row r="1278" customFormat="1" x14ac:dyDescent="0.2"/>
    <row r="1279" customFormat="1" x14ac:dyDescent="0.2"/>
    <row r="1280" customFormat="1" x14ac:dyDescent="0.2"/>
    <row r="1281" customFormat="1" x14ac:dyDescent="0.2"/>
    <row r="1282" customFormat="1" x14ac:dyDescent="0.2"/>
    <row r="1283" customFormat="1" x14ac:dyDescent="0.2"/>
    <row r="1284" customFormat="1" x14ac:dyDescent="0.2"/>
    <row r="1285" customFormat="1" x14ac:dyDescent="0.2"/>
    <row r="1286" customFormat="1" x14ac:dyDescent="0.2"/>
    <row r="1287" customFormat="1" x14ac:dyDescent="0.2"/>
    <row r="1288" customFormat="1" x14ac:dyDescent="0.2"/>
    <row r="1289" customFormat="1" x14ac:dyDescent="0.2"/>
    <row r="1290" customFormat="1" x14ac:dyDescent="0.2"/>
    <row r="1291" customFormat="1" x14ac:dyDescent="0.2"/>
    <row r="1292" customFormat="1" x14ac:dyDescent="0.2"/>
    <row r="1293" customFormat="1" x14ac:dyDescent="0.2"/>
    <row r="1294" customFormat="1" x14ac:dyDescent="0.2"/>
    <row r="1295" customFormat="1" x14ac:dyDescent="0.2"/>
    <row r="1296" customFormat="1" x14ac:dyDescent="0.2"/>
    <row r="1297" customFormat="1" x14ac:dyDescent="0.2"/>
    <row r="1298" customFormat="1" x14ac:dyDescent="0.2"/>
    <row r="1299" customFormat="1" x14ac:dyDescent="0.2"/>
    <row r="1300" customFormat="1" x14ac:dyDescent="0.2"/>
    <row r="1301" customFormat="1" x14ac:dyDescent="0.2"/>
    <row r="1302" customFormat="1" x14ac:dyDescent="0.2"/>
    <row r="1303" customFormat="1" x14ac:dyDescent="0.2"/>
    <row r="1304" customFormat="1" x14ac:dyDescent="0.2"/>
    <row r="1305" customFormat="1" x14ac:dyDescent="0.2"/>
    <row r="1306" customFormat="1" x14ac:dyDescent="0.2"/>
    <row r="1307" customFormat="1" x14ac:dyDescent="0.2"/>
    <row r="1308" customFormat="1" x14ac:dyDescent="0.2"/>
    <row r="1309" customFormat="1" x14ac:dyDescent="0.2"/>
    <row r="1310" customFormat="1" x14ac:dyDescent="0.2"/>
    <row r="1311" customFormat="1" x14ac:dyDescent="0.2"/>
    <row r="1312" customFormat="1" x14ac:dyDescent="0.2"/>
    <row r="1313" customFormat="1" x14ac:dyDescent="0.2"/>
    <row r="1314" customFormat="1" x14ac:dyDescent="0.2"/>
    <row r="1315" customFormat="1" x14ac:dyDescent="0.2"/>
    <row r="1316" customFormat="1" x14ac:dyDescent="0.2"/>
    <row r="1317" customFormat="1" x14ac:dyDescent="0.2"/>
    <row r="1318" customFormat="1" x14ac:dyDescent="0.2"/>
    <row r="1319" customFormat="1" x14ac:dyDescent="0.2"/>
    <row r="1320" customFormat="1" x14ac:dyDescent="0.2"/>
    <row r="1321" customFormat="1" x14ac:dyDescent="0.2"/>
    <row r="1322" customFormat="1" x14ac:dyDescent="0.2"/>
    <row r="1323" customFormat="1" x14ac:dyDescent="0.2"/>
    <row r="1324" customFormat="1" x14ac:dyDescent="0.2"/>
    <row r="1325" customFormat="1" x14ac:dyDescent="0.2"/>
    <row r="1326" customFormat="1" x14ac:dyDescent="0.2"/>
    <row r="1327" customFormat="1" x14ac:dyDescent="0.2"/>
    <row r="1328" customFormat="1" x14ac:dyDescent="0.2"/>
    <row r="1329" customFormat="1" x14ac:dyDescent="0.2"/>
    <row r="1330" customFormat="1" x14ac:dyDescent="0.2"/>
    <row r="1331" customFormat="1" x14ac:dyDescent="0.2"/>
    <row r="1332" customFormat="1" x14ac:dyDescent="0.2"/>
    <row r="1333" customFormat="1" x14ac:dyDescent="0.2"/>
    <row r="1334" customFormat="1" x14ac:dyDescent="0.2"/>
    <row r="1335" customFormat="1" x14ac:dyDescent="0.2"/>
    <row r="1336" customFormat="1" x14ac:dyDescent="0.2"/>
    <row r="1337" customFormat="1" x14ac:dyDescent="0.2"/>
    <row r="1338" customFormat="1" x14ac:dyDescent="0.2"/>
    <row r="1339" customFormat="1" x14ac:dyDescent="0.2"/>
    <row r="1340" customFormat="1" x14ac:dyDescent="0.2"/>
    <row r="1341" customFormat="1" x14ac:dyDescent="0.2"/>
    <row r="1342" customFormat="1" x14ac:dyDescent="0.2"/>
    <row r="1343" customFormat="1" x14ac:dyDescent="0.2"/>
    <row r="1344" customFormat="1" x14ac:dyDescent="0.2"/>
    <row r="1345" customFormat="1" x14ac:dyDescent="0.2"/>
    <row r="1346" customFormat="1" x14ac:dyDescent="0.2"/>
    <row r="1347" customFormat="1" x14ac:dyDescent="0.2"/>
    <row r="1348" customFormat="1" x14ac:dyDescent="0.2"/>
    <row r="1349" customFormat="1" x14ac:dyDescent="0.2"/>
    <row r="1350" customFormat="1" x14ac:dyDescent="0.2"/>
    <row r="1351" customFormat="1" x14ac:dyDescent="0.2"/>
    <row r="1352" customFormat="1" x14ac:dyDescent="0.2"/>
    <row r="1353" customFormat="1" x14ac:dyDescent="0.2"/>
    <row r="1354" customFormat="1" x14ac:dyDescent="0.2"/>
    <row r="1355" customFormat="1" x14ac:dyDescent="0.2"/>
    <row r="1356" customFormat="1" x14ac:dyDescent="0.2"/>
    <row r="1357" customFormat="1" x14ac:dyDescent="0.2"/>
    <row r="1358" customFormat="1" x14ac:dyDescent="0.2"/>
    <row r="1359" customFormat="1" x14ac:dyDescent="0.2"/>
    <row r="1360" customFormat="1" x14ac:dyDescent="0.2"/>
    <row r="1361" customFormat="1" x14ac:dyDescent="0.2"/>
    <row r="1362" customFormat="1" x14ac:dyDescent="0.2"/>
    <row r="1363" customFormat="1" x14ac:dyDescent="0.2"/>
    <row r="1364" customFormat="1" x14ac:dyDescent="0.2"/>
    <row r="1365" customFormat="1" x14ac:dyDescent="0.2"/>
    <row r="1366" customFormat="1" x14ac:dyDescent="0.2"/>
    <row r="1367" customFormat="1" x14ac:dyDescent="0.2"/>
    <row r="1368" customFormat="1" x14ac:dyDescent="0.2"/>
    <row r="1369" customFormat="1" x14ac:dyDescent="0.2"/>
    <row r="1370" customFormat="1" x14ac:dyDescent="0.2"/>
    <row r="1371" customFormat="1" x14ac:dyDescent="0.2"/>
    <row r="1372" customFormat="1" x14ac:dyDescent="0.2"/>
    <row r="1373" customFormat="1" x14ac:dyDescent="0.2"/>
    <row r="1374" customFormat="1" x14ac:dyDescent="0.2"/>
    <row r="1375" customFormat="1" x14ac:dyDescent="0.2"/>
    <row r="1376" customFormat="1" x14ac:dyDescent="0.2"/>
    <row r="1377" customFormat="1" x14ac:dyDescent="0.2"/>
    <row r="1378" customFormat="1" x14ac:dyDescent="0.2"/>
    <row r="1379" customFormat="1" x14ac:dyDescent="0.2"/>
    <row r="1380" customFormat="1" x14ac:dyDescent="0.2"/>
    <row r="1381" customFormat="1" x14ac:dyDescent="0.2"/>
    <row r="1382" customFormat="1" x14ac:dyDescent="0.2"/>
    <row r="1383" customFormat="1" x14ac:dyDescent="0.2"/>
    <row r="1384" customFormat="1" x14ac:dyDescent="0.2"/>
    <row r="1385" customFormat="1" x14ac:dyDescent="0.2"/>
    <row r="1386" customFormat="1" x14ac:dyDescent="0.2"/>
    <row r="1387" customFormat="1" x14ac:dyDescent="0.2"/>
    <row r="1388" customFormat="1" x14ac:dyDescent="0.2"/>
    <row r="1389" customFormat="1" x14ac:dyDescent="0.2"/>
    <row r="1390" customFormat="1" x14ac:dyDescent="0.2"/>
    <row r="1391" customFormat="1" x14ac:dyDescent="0.2"/>
    <row r="1392" customFormat="1" x14ac:dyDescent="0.2"/>
    <row r="1393" customFormat="1" x14ac:dyDescent="0.2"/>
    <row r="1394" customFormat="1" x14ac:dyDescent="0.2"/>
    <row r="1395" customFormat="1" x14ac:dyDescent="0.2"/>
    <row r="1396" customFormat="1" x14ac:dyDescent="0.2"/>
    <row r="1397" customFormat="1" x14ac:dyDescent="0.2"/>
    <row r="1398" customFormat="1" x14ac:dyDescent="0.2"/>
    <row r="1399" customFormat="1" x14ac:dyDescent="0.2"/>
    <row r="1400" customFormat="1" x14ac:dyDescent="0.2"/>
    <row r="1401" customFormat="1" x14ac:dyDescent="0.2"/>
    <row r="1402" customFormat="1" x14ac:dyDescent="0.2"/>
    <row r="1403" customFormat="1" x14ac:dyDescent="0.2"/>
    <row r="1404" customFormat="1" x14ac:dyDescent="0.2"/>
    <row r="1405" customFormat="1" x14ac:dyDescent="0.2"/>
    <row r="1406" customFormat="1" x14ac:dyDescent="0.2"/>
    <row r="1407" customFormat="1" x14ac:dyDescent="0.2"/>
    <row r="1408" customFormat="1" x14ac:dyDescent="0.2"/>
    <row r="1409" customFormat="1" x14ac:dyDescent="0.2"/>
    <row r="1410" customFormat="1" x14ac:dyDescent="0.2"/>
    <row r="1411" customFormat="1" x14ac:dyDescent="0.2"/>
    <row r="1412" customFormat="1" x14ac:dyDescent="0.2"/>
    <row r="1413" customFormat="1" x14ac:dyDescent="0.2"/>
    <row r="1414" customFormat="1" x14ac:dyDescent="0.2"/>
    <row r="1415" customFormat="1" x14ac:dyDescent="0.2"/>
    <row r="1416" customFormat="1" x14ac:dyDescent="0.2"/>
    <row r="1417" customFormat="1" x14ac:dyDescent="0.2"/>
    <row r="1418" customFormat="1" x14ac:dyDescent="0.2"/>
    <row r="1419" customFormat="1" x14ac:dyDescent="0.2"/>
    <row r="1420" customFormat="1" x14ac:dyDescent="0.2"/>
    <row r="1421" customFormat="1" x14ac:dyDescent="0.2"/>
    <row r="1422" customFormat="1" x14ac:dyDescent="0.2"/>
    <row r="1423" customFormat="1" x14ac:dyDescent="0.2"/>
    <row r="1424" customFormat="1" x14ac:dyDescent="0.2"/>
    <row r="1425" customFormat="1" x14ac:dyDescent="0.2"/>
    <row r="1426" customFormat="1" x14ac:dyDescent="0.2"/>
    <row r="1427" customFormat="1" x14ac:dyDescent="0.2"/>
    <row r="1428" customFormat="1" x14ac:dyDescent="0.2"/>
    <row r="1429" customFormat="1" x14ac:dyDescent="0.2"/>
    <row r="1430" customFormat="1" x14ac:dyDescent="0.2"/>
    <row r="1431" customFormat="1" x14ac:dyDescent="0.2"/>
    <row r="1432" customFormat="1" x14ac:dyDescent="0.2"/>
    <row r="1433" customFormat="1" x14ac:dyDescent="0.2"/>
    <row r="1434" customFormat="1" x14ac:dyDescent="0.2"/>
    <row r="1435" customFormat="1" x14ac:dyDescent="0.2"/>
    <row r="1436" customFormat="1" x14ac:dyDescent="0.2"/>
    <row r="1437" customFormat="1" x14ac:dyDescent="0.2"/>
    <row r="1438" customFormat="1" x14ac:dyDescent="0.2"/>
    <row r="1439" customFormat="1" x14ac:dyDescent="0.2"/>
    <row r="1440" customFormat="1" x14ac:dyDescent="0.2"/>
    <row r="1441" customFormat="1" x14ac:dyDescent="0.2"/>
    <row r="1442" customFormat="1" x14ac:dyDescent="0.2"/>
    <row r="1443" customFormat="1" x14ac:dyDescent="0.2"/>
    <row r="1444" customFormat="1" x14ac:dyDescent="0.2"/>
    <row r="1445" customFormat="1" x14ac:dyDescent="0.2"/>
    <row r="1446" customFormat="1" x14ac:dyDescent="0.2"/>
    <row r="1447" customFormat="1" x14ac:dyDescent="0.2"/>
    <row r="1448" customFormat="1" x14ac:dyDescent="0.2"/>
    <row r="1449" customFormat="1" x14ac:dyDescent="0.2"/>
    <row r="1450" customFormat="1" x14ac:dyDescent="0.2"/>
    <row r="1451" customFormat="1" x14ac:dyDescent="0.2"/>
    <row r="1452" customFormat="1" x14ac:dyDescent="0.2"/>
    <row r="1453" customFormat="1" x14ac:dyDescent="0.2"/>
    <row r="1454" customFormat="1" x14ac:dyDescent="0.2"/>
    <row r="1455" customFormat="1" x14ac:dyDescent="0.2"/>
    <row r="1456" customFormat="1" x14ac:dyDescent="0.2"/>
    <row r="1457" customFormat="1" x14ac:dyDescent="0.2"/>
    <row r="1458" customFormat="1" x14ac:dyDescent="0.2"/>
    <row r="1459" customFormat="1" x14ac:dyDescent="0.2"/>
    <row r="1460" customFormat="1" x14ac:dyDescent="0.2"/>
    <row r="1461" customFormat="1" x14ac:dyDescent="0.2"/>
    <row r="1462" customFormat="1" x14ac:dyDescent="0.2"/>
    <row r="1463" customFormat="1" x14ac:dyDescent="0.2"/>
    <row r="1464" customFormat="1" x14ac:dyDescent="0.2"/>
    <row r="1465" customFormat="1" x14ac:dyDescent="0.2"/>
    <row r="1466" customFormat="1" x14ac:dyDescent="0.2"/>
    <row r="1467" customFormat="1" x14ac:dyDescent="0.2"/>
    <row r="1468" customFormat="1" x14ac:dyDescent="0.2"/>
    <row r="1469" customFormat="1" x14ac:dyDescent="0.2"/>
    <row r="1470" customFormat="1" x14ac:dyDescent="0.2"/>
    <row r="1471" customFormat="1" x14ac:dyDescent="0.2"/>
    <row r="1472" customFormat="1" x14ac:dyDescent="0.2"/>
    <row r="1473" customFormat="1" x14ac:dyDescent="0.2"/>
    <row r="1474" customFormat="1" x14ac:dyDescent="0.2"/>
    <row r="1475" customFormat="1" x14ac:dyDescent="0.2"/>
    <row r="1476" customFormat="1" x14ac:dyDescent="0.2"/>
    <row r="1477" customFormat="1" x14ac:dyDescent="0.2"/>
    <row r="1478" customFormat="1" x14ac:dyDescent="0.2"/>
    <row r="1479" customFormat="1" x14ac:dyDescent="0.2"/>
    <row r="1480" customFormat="1" x14ac:dyDescent="0.2"/>
    <row r="1481" customFormat="1" x14ac:dyDescent="0.2"/>
    <row r="1482" customFormat="1" x14ac:dyDescent="0.2"/>
    <row r="1483" customFormat="1" x14ac:dyDescent="0.2"/>
    <row r="1484" customFormat="1" x14ac:dyDescent="0.2"/>
    <row r="1485" customFormat="1" x14ac:dyDescent="0.2"/>
    <row r="1486" customFormat="1" x14ac:dyDescent="0.2"/>
    <row r="1487" customFormat="1" x14ac:dyDescent="0.2"/>
    <row r="1488" customFormat="1" x14ac:dyDescent="0.2"/>
    <row r="1489" customFormat="1" x14ac:dyDescent="0.2"/>
    <row r="1490" customFormat="1" x14ac:dyDescent="0.2"/>
    <row r="1491" customFormat="1" x14ac:dyDescent="0.2"/>
    <row r="1492" customFormat="1" x14ac:dyDescent="0.2"/>
    <row r="1493" customFormat="1" x14ac:dyDescent="0.2"/>
    <row r="1494" customFormat="1" x14ac:dyDescent="0.2"/>
    <row r="1495" customFormat="1" x14ac:dyDescent="0.2"/>
    <row r="1496" customFormat="1" x14ac:dyDescent="0.2"/>
    <row r="1497" customFormat="1" x14ac:dyDescent="0.2"/>
    <row r="1498" customFormat="1" x14ac:dyDescent="0.2"/>
    <row r="1499" customFormat="1" x14ac:dyDescent="0.2"/>
    <row r="1500" customFormat="1" x14ac:dyDescent="0.2"/>
    <row r="1501" customFormat="1" x14ac:dyDescent="0.2"/>
    <row r="1502" customFormat="1" x14ac:dyDescent="0.2"/>
    <row r="1503" customFormat="1" x14ac:dyDescent="0.2"/>
    <row r="1504" customFormat="1" x14ac:dyDescent="0.2"/>
    <row r="1505" customFormat="1" x14ac:dyDescent="0.2"/>
    <row r="1506" customFormat="1" x14ac:dyDescent="0.2"/>
    <row r="1507" customFormat="1" x14ac:dyDescent="0.2"/>
    <row r="1508" customFormat="1" x14ac:dyDescent="0.2"/>
    <row r="1509" customFormat="1" x14ac:dyDescent="0.2"/>
    <row r="1510" customFormat="1" x14ac:dyDescent="0.2"/>
    <row r="1511" customFormat="1" x14ac:dyDescent="0.2"/>
    <row r="1512" customFormat="1" x14ac:dyDescent="0.2"/>
    <row r="1513" customFormat="1" x14ac:dyDescent="0.2"/>
    <row r="1514" customFormat="1" x14ac:dyDescent="0.2"/>
    <row r="1515" customFormat="1" x14ac:dyDescent="0.2"/>
    <row r="1516" customFormat="1" x14ac:dyDescent="0.2"/>
    <row r="1517" customFormat="1" x14ac:dyDescent="0.2"/>
    <row r="1518" customFormat="1" x14ac:dyDescent="0.2"/>
    <row r="1519" customFormat="1" x14ac:dyDescent="0.2"/>
    <row r="1520" customFormat="1" x14ac:dyDescent="0.2"/>
    <row r="1521" customFormat="1" x14ac:dyDescent="0.2"/>
    <row r="1522" customFormat="1" x14ac:dyDescent="0.2"/>
    <row r="1523" customFormat="1" x14ac:dyDescent="0.2"/>
    <row r="1524" customFormat="1" x14ac:dyDescent="0.2"/>
    <row r="1525" customFormat="1" x14ac:dyDescent="0.2"/>
    <row r="1526" customFormat="1" x14ac:dyDescent="0.2"/>
    <row r="1527" customFormat="1" x14ac:dyDescent="0.2"/>
    <row r="1528" customFormat="1" x14ac:dyDescent="0.2"/>
    <row r="1529" customFormat="1" x14ac:dyDescent="0.2"/>
    <row r="1530" customFormat="1" x14ac:dyDescent="0.2"/>
    <row r="1531" customFormat="1" x14ac:dyDescent="0.2"/>
    <row r="1532" customFormat="1" x14ac:dyDescent="0.2"/>
    <row r="1533" customFormat="1" x14ac:dyDescent="0.2"/>
    <row r="1534" customFormat="1" x14ac:dyDescent="0.2"/>
    <row r="1535" customFormat="1" x14ac:dyDescent="0.2"/>
    <row r="1536" customFormat="1" x14ac:dyDescent="0.2"/>
    <row r="1537" customFormat="1" x14ac:dyDescent="0.2"/>
    <row r="1538" customFormat="1" x14ac:dyDescent="0.2"/>
    <row r="1539" customFormat="1" x14ac:dyDescent="0.2"/>
    <row r="1540" customFormat="1" x14ac:dyDescent="0.2"/>
    <row r="1541" customFormat="1" x14ac:dyDescent="0.2"/>
    <row r="1542" customFormat="1" x14ac:dyDescent="0.2"/>
    <row r="1543" customFormat="1" x14ac:dyDescent="0.2"/>
    <row r="1544" customFormat="1" x14ac:dyDescent="0.2"/>
    <row r="1545" customFormat="1" x14ac:dyDescent="0.2"/>
    <row r="1546" customFormat="1" x14ac:dyDescent="0.2"/>
    <row r="1547" customFormat="1" x14ac:dyDescent="0.2"/>
    <row r="1548" customFormat="1" x14ac:dyDescent="0.2"/>
    <row r="1549" customFormat="1" x14ac:dyDescent="0.2"/>
    <row r="1550" customFormat="1" x14ac:dyDescent="0.2"/>
    <row r="1551" customFormat="1" x14ac:dyDescent="0.2"/>
    <row r="1552" customFormat="1" x14ac:dyDescent="0.2"/>
    <row r="1553" customFormat="1" x14ac:dyDescent="0.2"/>
    <row r="1554" customFormat="1" x14ac:dyDescent="0.2"/>
    <row r="1555" customFormat="1" x14ac:dyDescent="0.2"/>
    <row r="1556" customFormat="1" x14ac:dyDescent="0.2"/>
    <row r="1557" customFormat="1" x14ac:dyDescent="0.2"/>
    <row r="1558" customFormat="1" x14ac:dyDescent="0.2"/>
    <row r="1559" customFormat="1" x14ac:dyDescent="0.2"/>
    <row r="1560" customFormat="1" x14ac:dyDescent="0.2"/>
    <row r="1561" customFormat="1" x14ac:dyDescent="0.2"/>
    <row r="1562" customFormat="1" x14ac:dyDescent="0.2"/>
    <row r="1563" customFormat="1" x14ac:dyDescent="0.2"/>
    <row r="1564" customFormat="1" x14ac:dyDescent="0.2"/>
    <row r="1565" customFormat="1" x14ac:dyDescent="0.2"/>
    <row r="1566" customFormat="1" x14ac:dyDescent="0.2"/>
    <row r="1567" customFormat="1" x14ac:dyDescent="0.2"/>
    <row r="1568" customFormat="1" x14ac:dyDescent="0.2"/>
    <row r="1569" customFormat="1" x14ac:dyDescent="0.2"/>
    <row r="1570" customFormat="1" x14ac:dyDescent="0.2"/>
    <row r="1571" customFormat="1" x14ac:dyDescent="0.2"/>
    <row r="1572" customFormat="1" x14ac:dyDescent="0.2"/>
    <row r="1573" customFormat="1" x14ac:dyDescent="0.2"/>
    <row r="1574" customFormat="1" x14ac:dyDescent="0.2"/>
    <row r="1575" customFormat="1" x14ac:dyDescent="0.2"/>
    <row r="1576" customFormat="1" x14ac:dyDescent="0.2"/>
    <row r="1577" customFormat="1" x14ac:dyDescent="0.2"/>
    <row r="1578" customFormat="1" x14ac:dyDescent="0.2"/>
    <row r="1579" customFormat="1" x14ac:dyDescent="0.2"/>
    <row r="1580" customFormat="1" x14ac:dyDescent="0.2"/>
    <row r="1581" customFormat="1" x14ac:dyDescent="0.2"/>
    <row r="1582" customFormat="1" x14ac:dyDescent="0.2"/>
    <row r="1583" customFormat="1" x14ac:dyDescent="0.2"/>
    <row r="1584" customFormat="1" x14ac:dyDescent="0.2"/>
    <row r="1585" customFormat="1" x14ac:dyDescent="0.2"/>
    <row r="1586" customFormat="1" x14ac:dyDescent="0.2"/>
    <row r="1587" customFormat="1" x14ac:dyDescent="0.2"/>
    <row r="1588" customFormat="1" x14ac:dyDescent="0.2"/>
    <row r="1589" customFormat="1" x14ac:dyDescent="0.2"/>
    <row r="1590" customFormat="1" x14ac:dyDescent="0.2"/>
    <row r="1591" customFormat="1" x14ac:dyDescent="0.2"/>
    <row r="1592" customFormat="1" x14ac:dyDescent="0.2"/>
    <row r="1593" customFormat="1" x14ac:dyDescent="0.2"/>
    <row r="1594" customFormat="1" x14ac:dyDescent="0.2"/>
    <row r="1595" customFormat="1" x14ac:dyDescent="0.2"/>
    <row r="1596" customFormat="1" x14ac:dyDescent="0.2"/>
    <row r="1597" customFormat="1" x14ac:dyDescent="0.2"/>
    <row r="1598" customFormat="1" x14ac:dyDescent="0.2"/>
    <row r="1599" customFormat="1" x14ac:dyDescent="0.2"/>
    <row r="1600" customFormat="1" x14ac:dyDescent="0.2"/>
    <row r="1601" customFormat="1" x14ac:dyDescent="0.2"/>
    <row r="1602" customFormat="1" x14ac:dyDescent="0.2"/>
    <row r="1603" customFormat="1" x14ac:dyDescent="0.2"/>
    <row r="1604" customFormat="1" x14ac:dyDescent="0.2"/>
    <row r="1605" customFormat="1" x14ac:dyDescent="0.2"/>
    <row r="1606" customFormat="1" x14ac:dyDescent="0.2"/>
    <row r="1607" customFormat="1" x14ac:dyDescent="0.2"/>
    <row r="1608" customFormat="1" x14ac:dyDescent="0.2"/>
    <row r="1609" customFormat="1" x14ac:dyDescent="0.2"/>
    <row r="1610" customFormat="1" x14ac:dyDescent="0.2"/>
    <row r="1611" customFormat="1" x14ac:dyDescent="0.2"/>
    <row r="1612" customFormat="1" x14ac:dyDescent="0.2"/>
    <row r="1613" customFormat="1" x14ac:dyDescent="0.2"/>
    <row r="1614" customFormat="1" x14ac:dyDescent="0.2"/>
    <row r="1615" customFormat="1" x14ac:dyDescent="0.2"/>
    <row r="1616" customFormat="1" x14ac:dyDescent="0.2"/>
    <row r="1617" customFormat="1" x14ac:dyDescent="0.2"/>
    <row r="1618" customFormat="1" x14ac:dyDescent="0.2"/>
    <row r="1619" customFormat="1" x14ac:dyDescent="0.2"/>
    <row r="1620" customFormat="1" x14ac:dyDescent="0.2"/>
    <row r="1621" customFormat="1" x14ac:dyDescent="0.2"/>
    <row r="1622" customFormat="1" x14ac:dyDescent="0.2"/>
    <row r="1623" customFormat="1" x14ac:dyDescent="0.2"/>
    <row r="1624" customFormat="1" x14ac:dyDescent="0.2"/>
    <row r="1625" customFormat="1" x14ac:dyDescent="0.2"/>
    <row r="1626" customFormat="1" x14ac:dyDescent="0.2"/>
    <row r="1627" customFormat="1" x14ac:dyDescent="0.2"/>
    <row r="1628" customFormat="1" x14ac:dyDescent="0.2"/>
    <row r="1629" customFormat="1" x14ac:dyDescent="0.2"/>
    <row r="1630" customFormat="1" x14ac:dyDescent="0.2"/>
    <row r="1631" customFormat="1" x14ac:dyDescent="0.2"/>
    <row r="1632" customFormat="1" x14ac:dyDescent="0.2"/>
    <row r="1633" customFormat="1" x14ac:dyDescent="0.2"/>
    <row r="1634" customFormat="1" x14ac:dyDescent="0.2"/>
    <row r="1635" customFormat="1" x14ac:dyDescent="0.2"/>
    <row r="1636" customFormat="1" x14ac:dyDescent="0.2"/>
    <row r="1637" customFormat="1" x14ac:dyDescent="0.2"/>
    <row r="1638" customFormat="1" x14ac:dyDescent="0.2"/>
    <row r="1639" customFormat="1" x14ac:dyDescent="0.2"/>
    <row r="1640" customFormat="1" x14ac:dyDescent="0.2"/>
    <row r="1641" customFormat="1" x14ac:dyDescent="0.2"/>
    <row r="1642" customFormat="1" x14ac:dyDescent="0.2"/>
    <row r="1643" customFormat="1" x14ac:dyDescent="0.2"/>
    <row r="1644" customFormat="1" x14ac:dyDescent="0.2"/>
    <row r="1645" customFormat="1" x14ac:dyDescent="0.2"/>
    <row r="1646" customFormat="1" x14ac:dyDescent="0.2"/>
    <row r="1647" customFormat="1" x14ac:dyDescent="0.2"/>
    <row r="1648" customFormat="1" x14ac:dyDescent="0.2"/>
    <row r="1649" customFormat="1" x14ac:dyDescent="0.2"/>
    <row r="1650" customFormat="1" x14ac:dyDescent="0.2"/>
    <row r="1651" customFormat="1" x14ac:dyDescent="0.2"/>
    <row r="1652" customFormat="1" x14ac:dyDescent="0.2"/>
    <row r="1653" customFormat="1" x14ac:dyDescent="0.2"/>
    <row r="1654" customFormat="1" x14ac:dyDescent="0.2"/>
    <row r="1655" customFormat="1" x14ac:dyDescent="0.2"/>
    <row r="1656" customFormat="1" x14ac:dyDescent="0.2"/>
    <row r="1657" customFormat="1" x14ac:dyDescent="0.2"/>
    <row r="1658" customFormat="1" x14ac:dyDescent="0.2"/>
    <row r="1659" customFormat="1" x14ac:dyDescent="0.2"/>
    <row r="1660" customFormat="1" x14ac:dyDescent="0.2"/>
    <row r="1661" customFormat="1" x14ac:dyDescent="0.2"/>
    <row r="1662" customFormat="1" x14ac:dyDescent="0.2"/>
    <row r="1663" customFormat="1" x14ac:dyDescent="0.2"/>
    <row r="1664" customFormat="1" x14ac:dyDescent="0.2"/>
    <row r="1665" customFormat="1" x14ac:dyDescent="0.2"/>
    <row r="1666" customFormat="1" x14ac:dyDescent="0.2"/>
    <row r="1667" customFormat="1" x14ac:dyDescent="0.2"/>
    <row r="1668" customFormat="1" x14ac:dyDescent="0.2"/>
    <row r="1669" customFormat="1" x14ac:dyDescent="0.2"/>
    <row r="1670" customFormat="1" x14ac:dyDescent="0.2"/>
    <row r="1671" customFormat="1" x14ac:dyDescent="0.2"/>
    <row r="1672" customFormat="1" x14ac:dyDescent="0.2"/>
    <row r="1673" customFormat="1" x14ac:dyDescent="0.2"/>
    <row r="1674" customFormat="1" x14ac:dyDescent="0.2"/>
    <row r="1675" customFormat="1" x14ac:dyDescent="0.2"/>
    <row r="1676" customFormat="1" x14ac:dyDescent="0.2"/>
    <row r="1677" customFormat="1" x14ac:dyDescent="0.2"/>
    <row r="1678" customFormat="1" x14ac:dyDescent="0.2"/>
    <row r="1679" customFormat="1" x14ac:dyDescent="0.2"/>
    <row r="1680" customFormat="1" x14ac:dyDescent="0.2"/>
    <row r="1681" customFormat="1" x14ac:dyDescent="0.2"/>
    <row r="1682" customFormat="1" x14ac:dyDescent="0.2"/>
    <row r="1683" customFormat="1" x14ac:dyDescent="0.2"/>
    <row r="1684" customFormat="1" x14ac:dyDescent="0.2"/>
    <row r="1685" customFormat="1" x14ac:dyDescent="0.2"/>
    <row r="1686" customFormat="1" x14ac:dyDescent="0.2"/>
    <row r="1687" customFormat="1" x14ac:dyDescent="0.2"/>
    <row r="1688" customFormat="1" x14ac:dyDescent="0.2"/>
    <row r="1689" customFormat="1" x14ac:dyDescent="0.2"/>
    <row r="1690" customFormat="1" x14ac:dyDescent="0.2"/>
    <row r="1691" customFormat="1" x14ac:dyDescent="0.2"/>
    <row r="1692" customFormat="1" x14ac:dyDescent="0.2"/>
    <row r="1693" customFormat="1" x14ac:dyDescent="0.2"/>
    <row r="1694" customFormat="1" x14ac:dyDescent="0.2"/>
    <row r="1695" customFormat="1" x14ac:dyDescent="0.2"/>
    <row r="1696" customFormat="1" x14ac:dyDescent="0.2"/>
    <row r="1697" customFormat="1" x14ac:dyDescent="0.2"/>
    <row r="1698" customFormat="1" x14ac:dyDescent="0.2"/>
    <row r="1699" customFormat="1" x14ac:dyDescent="0.2"/>
    <row r="1700" customFormat="1" x14ac:dyDescent="0.2"/>
    <row r="1701" customFormat="1" x14ac:dyDescent="0.2"/>
    <row r="1702" customFormat="1" x14ac:dyDescent="0.2"/>
    <row r="1703" customFormat="1" x14ac:dyDescent="0.2"/>
    <row r="1704" customFormat="1" x14ac:dyDescent="0.2"/>
    <row r="1705" customFormat="1" x14ac:dyDescent="0.2"/>
    <row r="1706" customFormat="1" x14ac:dyDescent="0.2"/>
    <row r="1707" customFormat="1" x14ac:dyDescent="0.2"/>
    <row r="1708" customFormat="1" x14ac:dyDescent="0.2"/>
    <row r="1709" customFormat="1" x14ac:dyDescent="0.2"/>
    <row r="1710" customFormat="1" x14ac:dyDescent="0.2"/>
    <row r="1711" customFormat="1" x14ac:dyDescent="0.2"/>
    <row r="1712" customFormat="1" x14ac:dyDescent="0.2"/>
    <row r="1713" customFormat="1" x14ac:dyDescent="0.2"/>
    <row r="1714" customFormat="1" x14ac:dyDescent="0.2"/>
    <row r="1715" customFormat="1" x14ac:dyDescent="0.2"/>
    <row r="1716" customFormat="1" x14ac:dyDescent="0.2"/>
    <row r="1717" customFormat="1" x14ac:dyDescent="0.2"/>
    <row r="1718" customFormat="1" x14ac:dyDescent="0.2"/>
    <row r="1719" customFormat="1" x14ac:dyDescent="0.2"/>
    <row r="1720" customFormat="1" x14ac:dyDescent="0.2"/>
    <row r="1721" customFormat="1" x14ac:dyDescent="0.2"/>
    <row r="1722" customFormat="1" x14ac:dyDescent="0.2"/>
    <row r="1723" customFormat="1" x14ac:dyDescent="0.2"/>
    <row r="1724" customFormat="1" x14ac:dyDescent="0.2"/>
    <row r="1725" customFormat="1" x14ac:dyDescent="0.2"/>
    <row r="1726" customFormat="1" x14ac:dyDescent="0.2"/>
    <row r="1727" customFormat="1" x14ac:dyDescent="0.2"/>
    <row r="1728" customFormat="1" x14ac:dyDescent="0.2"/>
    <row r="1729" customFormat="1" x14ac:dyDescent="0.2"/>
    <row r="1730" customFormat="1" x14ac:dyDescent="0.2"/>
    <row r="1731" customFormat="1" x14ac:dyDescent="0.2"/>
    <row r="1732" customFormat="1" x14ac:dyDescent="0.2"/>
    <row r="1733" customFormat="1" x14ac:dyDescent="0.2"/>
    <row r="1734" customFormat="1" x14ac:dyDescent="0.2"/>
    <row r="1735" customFormat="1" x14ac:dyDescent="0.2"/>
    <row r="1736" customFormat="1" x14ac:dyDescent="0.2"/>
    <row r="1737" customFormat="1" x14ac:dyDescent="0.2"/>
    <row r="1738" customFormat="1" x14ac:dyDescent="0.2"/>
    <row r="1739" customFormat="1" x14ac:dyDescent="0.2"/>
    <row r="1740" customFormat="1" x14ac:dyDescent="0.2"/>
    <row r="1741" customFormat="1" x14ac:dyDescent="0.2"/>
    <row r="1742" customFormat="1" x14ac:dyDescent="0.2"/>
    <row r="1743" customFormat="1" x14ac:dyDescent="0.2"/>
    <row r="1744" customFormat="1" x14ac:dyDescent="0.2"/>
    <row r="1745" customFormat="1" x14ac:dyDescent="0.2"/>
    <row r="1746" customFormat="1" x14ac:dyDescent="0.2"/>
    <row r="1747" customFormat="1" x14ac:dyDescent="0.2"/>
    <row r="1748" customFormat="1" x14ac:dyDescent="0.2"/>
    <row r="1749" customFormat="1" x14ac:dyDescent="0.2"/>
    <row r="1750" customFormat="1" x14ac:dyDescent="0.2"/>
    <row r="1751" customFormat="1" x14ac:dyDescent="0.2"/>
    <row r="1752" customFormat="1" x14ac:dyDescent="0.2"/>
    <row r="1753" customFormat="1" x14ac:dyDescent="0.2"/>
    <row r="1754" customFormat="1" x14ac:dyDescent="0.2"/>
    <row r="1755" customFormat="1" x14ac:dyDescent="0.2"/>
    <row r="1756" customFormat="1" x14ac:dyDescent="0.2"/>
    <row r="1757" customFormat="1" x14ac:dyDescent="0.2"/>
    <row r="1758" customFormat="1" x14ac:dyDescent="0.2"/>
    <row r="1759" customFormat="1" x14ac:dyDescent="0.2"/>
    <row r="1760" customFormat="1" x14ac:dyDescent="0.2"/>
    <row r="1761" customFormat="1" x14ac:dyDescent="0.2"/>
    <row r="1762" customFormat="1" x14ac:dyDescent="0.2"/>
    <row r="1763" customFormat="1" x14ac:dyDescent="0.2"/>
    <row r="1764" customFormat="1" x14ac:dyDescent="0.2"/>
    <row r="1765" customFormat="1" x14ac:dyDescent="0.2"/>
    <row r="1766" customFormat="1" x14ac:dyDescent="0.2"/>
    <row r="1767" customFormat="1" x14ac:dyDescent="0.2"/>
    <row r="1768" customFormat="1" x14ac:dyDescent="0.2"/>
    <row r="1769" customFormat="1" x14ac:dyDescent="0.2"/>
    <row r="1770" customFormat="1" x14ac:dyDescent="0.2"/>
    <row r="1771" customFormat="1" x14ac:dyDescent="0.2"/>
    <row r="1772" customFormat="1" x14ac:dyDescent="0.2"/>
    <row r="1773" customFormat="1" x14ac:dyDescent="0.2"/>
    <row r="1774" customFormat="1" x14ac:dyDescent="0.2"/>
    <row r="1775" customFormat="1" x14ac:dyDescent="0.2"/>
    <row r="1776" customFormat="1" x14ac:dyDescent="0.2"/>
    <row r="1777" customFormat="1" x14ac:dyDescent="0.2"/>
    <row r="1778" customFormat="1" x14ac:dyDescent="0.2"/>
    <row r="1779" customFormat="1" x14ac:dyDescent="0.2"/>
    <row r="1780" customFormat="1" x14ac:dyDescent="0.2"/>
    <row r="1781" customFormat="1" x14ac:dyDescent="0.2"/>
    <row r="1782" customFormat="1" x14ac:dyDescent="0.2"/>
    <row r="1783" customFormat="1" x14ac:dyDescent="0.2"/>
    <row r="1784" customFormat="1" x14ac:dyDescent="0.2"/>
    <row r="1785" customFormat="1" x14ac:dyDescent="0.2"/>
    <row r="1786" customFormat="1" x14ac:dyDescent="0.2"/>
    <row r="1787" customFormat="1" x14ac:dyDescent="0.2"/>
    <row r="1788" customFormat="1" x14ac:dyDescent="0.2"/>
    <row r="1789" customFormat="1" x14ac:dyDescent="0.2"/>
    <row r="1790" customFormat="1" x14ac:dyDescent="0.2"/>
    <row r="1791" customFormat="1" x14ac:dyDescent="0.2"/>
    <row r="1792" customFormat="1" x14ac:dyDescent="0.2"/>
    <row r="1793" customFormat="1" x14ac:dyDescent="0.2"/>
    <row r="1794" customFormat="1" x14ac:dyDescent="0.2"/>
    <row r="1795" customFormat="1" x14ac:dyDescent="0.2"/>
    <row r="1796" customFormat="1" x14ac:dyDescent="0.2"/>
    <row r="1797" customFormat="1" x14ac:dyDescent="0.2"/>
    <row r="1798" customFormat="1" x14ac:dyDescent="0.2"/>
    <row r="1799" customFormat="1" x14ac:dyDescent="0.2"/>
    <row r="1800" customFormat="1" x14ac:dyDescent="0.2"/>
    <row r="1801" customFormat="1" x14ac:dyDescent="0.2"/>
    <row r="1802" customFormat="1" x14ac:dyDescent="0.2"/>
    <row r="1803" customFormat="1" x14ac:dyDescent="0.2"/>
    <row r="1804" customFormat="1" x14ac:dyDescent="0.2"/>
    <row r="1805" customFormat="1" x14ac:dyDescent="0.2"/>
    <row r="1806" customFormat="1" x14ac:dyDescent="0.2"/>
    <row r="1807" customFormat="1" x14ac:dyDescent="0.2"/>
    <row r="1808" customFormat="1" x14ac:dyDescent="0.2"/>
    <row r="1809" customFormat="1" x14ac:dyDescent="0.2"/>
    <row r="1810" customFormat="1" x14ac:dyDescent="0.2"/>
    <row r="1811" customFormat="1" x14ac:dyDescent="0.2"/>
    <row r="1812" customFormat="1" x14ac:dyDescent="0.2"/>
    <row r="1813" customFormat="1" x14ac:dyDescent="0.2"/>
    <row r="1814" customFormat="1" x14ac:dyDescent="0.2"/>
    <row r="1815" customFormat="1" x14ac:dyDescent="0.2"/>
    <row r="1816" customFormat="1" x14ac:dyDescent="0.2"/>
    <row r="1817" customFormat="1" x14ac:dyDescent="0.2"/>
    <row r="1818" customFormat="1" x14ac:dyDescent="0.2"/>
    <row r="1819" customFormat="1" x14ac:dyDescent="0.2"/>
    <row r="1820" customFormat="1" x14ac:dyDescent="0.2"/>
    <row r="1821" customFormat="1" x14ac:dyDescent="0.2"/>
    <row r="1822" customFormat="1" x14ac:dyDescent="0.2"/>
    <row r="1823" customFormat="1" x14ac:dyDescent="0.2"/>
    <row r="1824" customFormat="1" x14ac:dyDescent="0.2"/>
    <row r="1825" customFormat="1" x14ac:dyDescent="0.2"/>
    <row r="1826" customFormat="1" x14ac:dyDescent="0.2"/>
    <row r="1827" customFormat="1" x14ac:dyDescent="0.2"/>
    <row r="1828" customFormat="1" x14ac:dyDescent="0.2"/>
    <row r="1829" customFormat="1" x14ac:dyDescent="0.2"/>
    <row r="1830" customFormat="1" x14ac:dyDescent="0.2"/>
    <row r="1831" customFormat="1" x14ac:dyDescent="0.2"/>
    <row r="1832" customFormat="1" x14ac:dyDescent="0.2"/>
    <row r="1833" customFormat="1" x14ac:dyDescent="0.2"/>
    <row r="1834" customFormat="1" x14ac:dyDescent="0.2"/>
    <row r="1835" customFormat="1" x14ac:dyDescent="0.2"/>
    <row r="1836" customFormat="1" x14ac:dyDescent="0.2"/>
    <row r="1837" customFormat="1" x14ac:dyDescent="0.2"/>
    <row r="1838" customFormat="1" x14ac:dyDescent="0.2"/>
    <row r="1839" customFormat="1" x14ac:dyDescent="0.2"/>
    <row r="1840" customFormat="1" x14ac:dyDescent="0.2"/>
    <row r="1841" customFormat="1" x14ac:dyDescent="0.2"/>
    <row r="1842" customFormat="1" x14ac:dyDescent="0.2"/>
    <row r="1843" customFormat="1" x14ac:dyDescent="0.2"/>
    <row r="1844" customFormat="1" x14ac:dyDescent="0.2"/>
    <row r="1845" customFormat="1" x14ac:dyDescent="0.2"/>
    <row r="1846" customFormat="1" x14ac:dyDescent="0.2"/>
    <row r="1847" customFormat="1" x14ac:dyDescent="0.2"/>
    <row r="1848" customFormat="1" x14ac:dyDescent="0.2"/>
    <row r="1849" customFormat="1" x14ac:dyDescent="0.2"/>
    <row r="1850" customFormat="1" x14ac:dyDescent="0.2"/>
    <row r="1851" customFormat="1" x14ac:dyDescent="0.2"/>
    <row r="1852" customFormat="1" x14ac:dyDescent="0.2"/>
    <row r="1853" customFormat="1" x14ac:dyDescent="0.2"/>
    <row r="1854" customFormat="1" x14ac:dyDescent="0.2"/>
    <row r="1855" customFormat="1" x14ac:dyDescent="0.2"/>
    <row r="1856" customFormat="1" x14ac:dyDescent="0.2"/>
    <row r="1857" customFormat="1" x14ac:dyDescent="0.2"/>
    <row r="1858" customFormat="1" x14ac:dyDescent="0.2"/>
    <row r="1859" customFormat="1" x14ac:dyDescent="0.2"/>
    <row r="1860" customFormat="1" x14ac:dyDescent="0.2"/>
    <row r="1861" customFormat="1" x14ac:dyDescent="0.2"/>
    <row r="1862" customFormat="1" x14ac:dyDescent="0.2"/>
    <row r="1863" customFormat="1" x14ac:dyDescent="0.2"/>
    <row r="1864" customFormat="1" x14ac:dyDescent="0.2"/>
    <row r="1865" customFormat="1" x14ac:dyDescent="0.2"/>
    <row r="1866" customFormat="1" x14ac:dyDescent="0.2"/>
    <row r="1867" customFormat="1" x14ac:dyDescent="0.2"/>
    <row r="1868" customFormat="1" x14ac:dyDescent="0.2"/>
    <row r="1869" customFormat="1" x14ac:dyDescent="0.2"/>
    <row r="1870" customFormat="1" x14ac:dyDescent="0.2"/>
    <row r="1871" customFormat="1" x14ac:dyDescent="0.2"/>
    <row r="1872" customFormat="1" x14ac:dyDescent="0.2"/>
    <row r="1873" customFormat="1" x14ac:dyDescent="0.2"/>
    <row r="1874" customFormat="1" x14ac:dyDescent="0.2"/>
    <row r="1875" customFormat="1" x14ac:dyDescent="0.2"/>
    <row r="1876" customFormat="1" x14ac:dyDescent="0.2"/>
    <row r="1877" customFormat="1" x14ac:dyDescent="0.2"/>
    <row r="1878" customFormat="1" x14ac:dyDescent="0.2"/>
    <row r="1879" customFormat="1" x14ac:dyDescent="0.2"/>
    <row r="1880" customFormat="1" x14ac:dyDescent="0.2"/>
    <row r="1881" customFormat="1" x14ac:dyDescent="0.2"/>
    <row r="1882" customFormat="1" x14ac:dyDescent="0.2"/>
    <row r="1883" customFormat="1" x14ac:dyDescent="0.2"/>
    <row r="1884" customFormat="1" x14ac:dyDescent="0.2"/>
    <row r="1885" customFormat="1" x14ac:dyDescent="0.2"/>
    <row r="1886" customFormat="1" x14ac:dyDescent="0.2"/>
    <row r="1887" customFormat="1" x14ac:dyDescent="0.2"/>
    <row r="1888" customFormat="1" x14ac:dyDescent="0.2"/>
    <row r="1889" customFormat="1" x14ac:dyDescent="0.2"/>
    <row r="1890" customFormat="1" x14ac:dyDescent="0.2"/>
    <row r="1891" customFormat="1" x14ac:dyDescent="0.2"/>
    <row r="1892" customFormat="1" x14ac:dyDescent="0.2"/>
    <row r="1893" customFormat="1" x14ac:dyDescent="0.2"/>
    <row r="1894" customFormat="1" x14ac:dyDescent="0.2"/>
    <row r="1895" customFormat="1" x14ac:dyDescent="0.2"/>
    <row r="1896" customFormat="1" x14ac:dyDescent="0.2"/>
    <row r="1897" customFormat="1" x14ac:dyDescent="0.2"/>
    <row r="1898" customFormat="1" x14ac:dyDescent="0.2"/>
    <row r="1899" customFormat="1" x14ac:dyDescent="0.2"/>
    <row r="1900" customFormat="1" x14ac:dyDescent="0.2"/>
    <row r="1901" customFormat="1" x14ac:dyDescent="0.2"/>
    <row r="1902" customFormat="1" x14ac:dyDescent="0.2"/>
    <row r="1903" customFormat="1" x14ac:dyDescent="0.2"/>
    <row r="1904" customFormat="1" x14ac:dyDescent="0.2"/>
    <row r="1905" customFormat="1" x14ac:dyDescent="0.2"/>
    <row r="1906" customFormat="1" x14ac:dyDescent="0.2"/>
    <row r="1907" customFormat="1" x14ac:dyDescent="0.2"/>
    <row r="1908" customFormat="1" x14ac:dyDescent="0.2"/>
    <row r="1909" customFormat="1" x14ac:dyDescent="0.2"/>
    <row r="1910" customFormat="1" x14ac:dyDescent="0.2"/>
    <row r="1911" customFormat="1" x14ac:dyDescent="0.2"/>
    <row r="1912" customFormat="1" x14ac:dyDescent="0.2"/>
    <row r="1913" customFormat="1" x14ac:dyDescent="0.2"/>
    <row r="1914" customFormat="1" x14ac:dyDescent="0.2"/>
    <row r="1915" customFormat="1" x14ac:dyDescent="0.2"/>
    <row r="1916" customFormat="1" x14ac:dyDescent="0.2"/>
    <row r="1917" customFormat="1" x14ac:dyDescent="0.2"/>
    <row r="1918" customFormat="1" x14ac:dyDescent="0.2"/>
    <row r="1919" customFormat="1" x14ac:dyDescent="0.2"/>
    <row r="1920" customFormat="1" x14ac:dyDescent="0.2"/>
    <row r="1921" customFormat="1" x14ac:dyDescent="0.2"/>
    <row r="1922" customFormat="1" x14ac:dyDescent="0.2"/>
    <row r="1923" customFormat="1" x14ac:dyDescent="0.2"/>
    <row r="1924" customFormat="1" x14ac:dyDescent="0.2"/>
    <row r="1925" customFormat="1" x14ac:dyDescent="0.2"/>
    <row r="1926" customFormat="1" x14ac:dyDescent="0.2"/>
    <row r="1927" customFormat="1" x14ac:dyDescent="0.2"/>
    <row r="1928" customFormat="1" x14ac:dyDescent="0.2"/>
    <row r="1929" customFormat="1" x14ac:dyDescent="0.2"/>
    <row r="1930" customFormat="1" x14ac:dyDescent="0.2"/>
    <row r="1931" customFormat="1" x14ac:dyDescent="0.2"/>
    <row r="1932" customFormat="1" x14ac:dyDescent="0.2"/>
    <row r="1933" customFormat="1" x14ac:dyDescent="0.2"/>
    <row r="1934" customFormat="1" x14ac:dyDescent="0.2"/>
    <row r="1935" customFormat="1" x14ac:dyDescent="0.2"/>
    <row r="1936" customFormat="1" x14ac:dyDescent="0.2"/>
    <row r="1937" customFormat="1" x14ac:dyDescent="0.2"/>
    <row r="1938" customFormat="1" x14ac:dyDescent="0.2"/>
    <row r="1939" customFormat="1" x14ac:dyDescent="0.2"/>
    <row r="1940" customFormat="1" x14ac:dyDescent="0.2"/>
    <row r="1941" customFormat="1" x14ac:dyDescent="0.2"/>
    <row r="1942" customFormat="1" x14ac:dyDescent="0.2"/>
    <row r="1943" customFormat="1" x14ac:dyDescent="0.2"/>
    <row r="1944" customFormat="1" x14ac:dyDescent="0.2"/>
    <row r="1945" customFormat="1" x14ac:dyDescent="0.2"/>
    <row r="1946" customFormat="1" x14ac:dyDescent="0.2"/>
    <row r="1947" customFormat="1" x14ac:dyDescent="0.2"/>
    <row r="1948" customFormat="1" x14ac:dyDescent="0.2"/>
    <row r="1949" customFormat="1" x14ac:dyDescent="0.2"/>
    <row r="1950" customFormat="1" x14ac:dyDescent="0.2"/>
    <row r="1951" customFormat="1" x14ac:dyDescent="0.2"/>
    <row r="1952" customFormat="1" x14ac:dyDescent="0.2"/>
    <row r="1953" customFormat="1" x14ac:dyDescent="0.2"/>
    <row r="1954" customFormat="1" x14ac:dyDescent="0.2"/>
    <row r="1955" customFormat="1" x14ac:dyDescent="0.2"/>
    <row r="1956" customFormat="1" x14ac:dyDescent="0.2"/>
    <row r="1957" customFormat="1" x14ac:dyDescent="0.2"/>
    <row r="1958" customFormat="1" x14ac:dyDescent="0.2"/>
    <row r="1959" customFormat="1" x14ac:dyDescent="0.2"/>
    <row r="1960" customFormat="1" x14ac:dyDescent="0.2"/>
    <row r="1961" customFormat="1" x14ac:dyDescent="0.2"/>
    <row r="1962" customFormat="1" x14ac:dyDescent="0.2"/>
    <row r="1963" customFormat="1" x14ac:dyDescent="0.2"/>
    <row r="1964" customFormat="1" x14ac:dyDescent="0.2"/>
    <row r="1965" customFormat="1" x14ac:dyDescent="0.2"/>
    <row r="1966" customFormat="1" x14ac:dyDescent="0.2"/>
    <row r="1967" customFormat="1" x14ac:dyDescent="0.2"/>
    <row r="1968" customFormat="1" x14ac:dyDescent="0.2"/>
    <row r="1969" customFormat="1" x14ac:dyDescent="0.2"/>
    <row r="1970" customFormat="1" x14ac:dyDescent="0.2"/>
    <row r="1971" customFormat="1" x14ac:dyDescent="0.2"/>
    <row r="1972" customFormat="1" x14ac:dyDescent="0.2"/>
    <row r="1973" customFormat="1" x14ac:dyDescent="0.2"/>
    <row r="1974" customFormat="1" x14ac:dyDescent="0.2"/>
    <row r="1975" customFormat="1" x14ac:dyDescent="0.2"/>
    <row r="1976" customFormat="1" x14ac:dyDescent="0.2"/>
    <row r="1977" customFormat="1" x14ac:dyDescent="0.2"/>
    <row r="1978" customFormat="1" x14ac:dyDescent="0.2"/>
    <row r="1979" customFormat="1" x14ac:dyDescent="0.2"/>
    <row r="1980" customFormat="1" x14ac:dyDescent="0.2"/>
    <row r="1981" customFormat="1" x14ac:dyDescent="0.2"/>
    <row r="1982" customFormat="1" x14ac:dyDescent="0.2"/>
    <row r="1983" customFormat="1" x14ac:dyDescent="0.2"/>
    <row r="1984" customFormat="1" x14ac:dyDescent="0.2"/>
    <row r="1985" customFormat="1" x14ac:dyDescent="0.2"/>
    <row r="1986" customFormat="1" x14ac:dyDescent="0.2"/>
    <row r="1987" customFormat="1" x14ac:dyDescent="0.2"/>
    <row r="1988" customFormat="1" x14ac:dyDescent="0.2"/>
    <row r="1989" customFormat="1" x14ac:dyDescent="0.2"/>
    <row r="1990" customFormat="1" x14ac:dyDescent="0.2"/>
    <row r="1991" customFormat="1" x14ac:dyDescent="0.2"/>
    <row r="1992" customFormat="1" x14ac:dyDescent="0.2"/>
    <row r="1993" customFormat="1" x14ac:dyDescent="0.2"/>
    <row r="1994" customFormat="1" x14ac:dyDescent="0.2"/>
    <row r="1995" customFormat="1" x14ac:dyDescent="0.2"/>
    <row r="1996" customFormat="1" x14ac:dyDescent="0.2"/>
    <row r="1997" customFormat="1" x14ac:dyDescent="0.2"/>
    <row r="1998" customFormat="1" x14ac:dyDescent="0.2"/>
    <row r="1999" customFormat="1" x14ac:dyDescent="0.2"/>
    <row r="2000" customFormat="1" x14ac:dyDescent="0.2"/>
    <row r="2001" customFormat="1" x14ac:dyDescent="0.2"/>
    <row r="2002" customFormat="1" x14ac:dyDescent="0.2"/>
    <row r="2003" customFormat="1" x14ac:dyDescent="0.2"/>
    <row r="2004" customFormat="1" x14ac:dyDescent="0.2"/>
    <row r="2005" customFormat="1" x14ac:dyDescent="0.2"/>
    <row r="2006" customFormat="1" x14ac:dyDescent="0.2"/>
    <row r="2007" customFormat="1" x14ac:dyDescent="0.2"/>
    <row r="2008" customFormat="1" x14ac:dyDescent="0.2"/>
    <row r="2009" customFormat="1" x14ac:dyDescent="0.2"/>
    <row r="2010" customFormat="1" x14ac:dyDescent="0.2"/>
    <row r="2011" customFormat="1" x14ac:dyDescent="0.2"/>
    <row r="2012" customFormat="1" x14ac:dyDescent="0.2"/>
    <row r="2013" customFormat="1" x14ac:dyDescent="0.2"/>
    <row r="2014" customFormat="1" x14ac:dyDescent="0.2"/>
    <row r="2015" customFormat="1" x14ac:dyDescent="0.2"/>
    <row r="2016" customFormat="1" x14ac:dyDescent="0.2"/>
    <row r="2017" customFormat="1" x14ac:dyDescent="0.2"/>
    <row r="2018" customFormat="1" x14ac:dyDescent="0.2"/>
    <row r="2019" customFormat="1" x14ac:dyDescent="0.2"/>
    <row r="2020" customFormat="1" x14ac:dyDescent="0.2"/>
    <row r="2021" customFormat="1" x14ac:dyDescent="0.2"/>
    <row r="2022" customFormat="1" x14ac:dyDescent="0.2"/>
    <row r="2023" customFormat="1" x14ac:dyDescent="0.2"/>
    <row r="2024" customFormat="1" x14ac:dyDescent="0.2"/>
    <row r="2025" customFormat="1" x14ac:dyDescent="0.2"/>
    <row r="2026" customFormat="1" x14ac:dyDescent="0.2"/>
    <row r="2027" customFormat="1" x14ac:dyDescent="0.2"/>
    <row r="2028" customFormat="1" x14ac:dyDescent="0.2"/>
    <row r="2029" customFormat="1" x14ac:dyDescent="0.2"/>
    <row r="2030" customFormat="1" x14ac:dyDescent="0.2"/>
    <row r="2031" customFormat="1" x14ac:dyDescent="0.2"/>
    <row r="2032" customFormat="1" x14ac:dyDescent="0.2"/>
    <row r="2033" customFormat="1" x14ac:dyDescent="0.2"/>
    <row r="2034" customFormat="1" x14ac:dyDescent="0.2"/>
    <row r="2035" customFormat="1" x14ac:dyDescent="0.2"/>
    <row r="2036" customFormat="1" x14ac:dyDescent="0.2"/>
    <row r="2037" customFormat="1" x14ac:dyDescent="0.2"/>
    <row r="2038" customFormat="1" x14ac:dyDescent="0.2"/>
    <row r="2039" customFormat="1" x14ac:dyDescent="0.2"/>
    <row r="2040" customFormat="1" x14ac:dyDescent="0.2"/>
    <row r="2041" customFormat="1" x14ac:dyDescent="0.2"/>
    <row r="2042" customFormat="1" x14ac:dyDescent="0.2"/>
    <row r="2043" customFormat="1" x14ac:dyDescent="0.2"/>
    <row r="2044" customFormat="1" x14ac:dyDescent="0.2"/>
    <row r="2045" customFormat="1" x14ac:dyDescent="0.2"/>
    <row r="2046" customFormat="1" x14ac:dyDescent="0.2"/>
    <row r="2047" customFormat="1" x14ac:dyDescent="0.2"/>
    <row r="2048" customFormat="1" x14ac:dyDescent="0.2"/>
    <row r="2049" customFormat="1" x14ac:dyDescent="0.2"/>
    <row r="2050" customFormat="1" x14ac:dyDescent="0.2"/>
    <row r="2051" customFormat="1" x14ac:dyDescent="0.2"/>
    <row r="2052" customFormat="1" x14ac:dyDescent="0.2"/>
    <row r="2053" customFormat="1" x14ac:dyDescent="0.2"/>
    <row r="2054" customFormat="1" x14ac:dyDescent="0.2"/>
    <row r="2055" customFormat="1" x14ac:dyDescent="0.2"/>
    <row r="2056" customFormat="1" x14ac:dyDescent="0.2"/>
    <row r="2057" customFormat="1" x14ac:dyDescent="0.2"/>
    <row r="2058" customFormat="1" x14ac:dyDescent="0.2"/>
    <row r="2059" customFormat="1" x14ac:dyDescent="0.2"/>
    <row r="2060" customFormat="1" x14ac:dyDescent="0.2"/>
    <row r="2061" customFormat="1" x14ac:dyDescent="0.2"/>
    <row r="2062" customFormat="1" x14ac:dyDescent="0.2"/>
    <row r="2063" customFormat="1" x14ac:dyDescent="0.2"/>
    <row r="2064" customFormat="1" x14ac:dyDescent="0.2"/>
    <row r="2065" customFormat="1" x14ac:dyDescent="0.2"/>
    <row r="2066" customFormat="1" x14ac:dyDescent="0.2"/>
    <row r="2067" customFormat="1" x14ac:dyDescent="0.2"/>
    <row r="2068" customFormat="1" x14ac:dyDescent="0.2"/>
    <row r="2069" customFormat="1" x14ac:dyDescent="0.2"/>
    <row r="2070" customFormat="1" x14ac:dyDescent="0.2"/>
    <row r="2071" customFormat="1" x14ac:dyDescent="0.2"/>
    <row r="2072" customFormat="1" x14ac:dyDescent="0.2"/>
    <row r="2073" customFormat="1" x14ac:dyDescent="0.2"/>
    <row r="2074" customFormat="1" x14ac:dyDescent="0.2"/>
    <row r="2075" customFormat="1" x14ac:dyDescent="0.2"/>
    <row r="2076" customFormat="1" x14ac:dyDescent="0.2"/>
    <row r="2077" customFormat="1" x14ac:dyDescent="0.2"/>
    <row r="2078" customFormat="1" x14ac:dyDescent="0.2"/>
    <row r="2079" customFormat="1" x14ac:dyDescent="0.2"/>
    <row r="2080" customFormat="1" x14ac:dyDescent="0.2"/>
    <row r="2081" customFormat="1" x14ac:dyDescent="0.2"/>
    <row r="2082" customFormat="1" x14ac:dyDescent="0.2"/>
    <row r="2083" customFormat="1" x14ac:dyDescent="0.2"/>
    <row r="2084" customFormat="1" x14ac:dyDescent="0.2"/>
    <row r="2085" customFormat="1" x14ac:dyDescent="0.2"/>
    <row r="2086" customFormat="1" x14ac:dyDescent="0.2"/>
    <row r="2087" customFormat="1" x14ac:dyDescent="0.2"/>
    <row r="2088" customFormat="1" x14ac:dyDescent="0.2"/>
    <row r="2089" customFormat="1" x14ac:dyDescent="0.2"/>
    <row r="2090" customFormat="1" x14ac:dyDescent="0.2"/>
    <row r="2091" customFormat="1" x14ac:dyDescent="0.2"/>
    <row r="2092" customFormat="1" x14ac:dyDescent="0.2"/>
    <row r="2093" customFormat="1" x14ac:dyDescent="0.2"/>
    <row r="2094" customFormat="1" x14ac:dyDescent="0.2"/>
    <row r="2095" customFormat="1" x14ac:dyDescent="0.2"/>
    <row r="2096" customFormat="1" x14ac:dyDescent="0.2"/>
    <row r="2097" customFormat="1" x14ac:dyDescent="0.2"/>
    <row r="2098" customFormat="1" x14ac:dyDescent="0.2"/>
    <row r="2099" customFormat="1" x14ac:dyDescent="0.2"/>
    <row r="2100" customFormat="1" x14ac:dyDescent="0.2"/>
    <row r="2101" customFormat="1" x14ac:dyDescent="0.2"/>
    <row r="2102" customFormat="1" x14ac:dyDescent="0.2"/>
    <row r="2103" customFormat="1" x14ac:dyDescent="0.2"/>
    <row r="2104" customFormat="1" x14ac:dyDescent="0.2"/>
    <row r="2105" customFormat="1" x14ac:dyDescent="0.2"/>
    <row r="2106" customFormat="1" x14ac:dyDescent="0.2"/>
    <row r="2107" customFormat="1" x14ac:dyDescent="0.2"/>
    <row r="2108" customFormat="1" x14ac:dyDescent="0.2"/>
    <row r="2109" customFormat="1" x14ac:dyDescent="0.2"/>
    <row r="2110" customFormat="1" x14ac:dyDescent="0.2"/>
    <row r="2111" customFormat="1" x14ac:dyDescent="0.2"/>
    <row r="2112" customFormat="1" x14ac:dyDescent="0.2"/>
    <row r="2113" customFormat="1" x14ac:dyDescent="0.2"/>
    <row r="2114" customFormat="1" x14ac:dyDescent="0.2"/>
    <row r="2115" customFormat="1" x14ac:dyDescent="0.2"/>
    <row r="2116" customFormat="1" x14ac:dyDescent="0.2"/>
    <row r="2117" customFormat="1" x14ac:dyDescent="0.2"/>
    <row r="2118" customFormat="1" x14ac:dyDescent="0.2"/>
    <row r="2119" customFormat="1" x14ac:dyDescent="0.2"/>
    <row r="2120" customFormat="1" x14ac:dyDescent="0.2"/>
    <row r="2121" customFormat="1" x14ac:dyDescent="0.2"/>
    <row r="2122" customFormat="1" x14ac:dyDescent="0.2"/>
    <row r="2123" customFormat="1" x14ac:dyDescent="0.2"/>
    <row r="2124" customFormat="1" x14ac:dyDescent="0.2"/>
    <row r="2125" customFormat="1" x14ac:dyDescent="0.2"/>
    <row r="2126" customFormat="1" x14ac:dyDescent="0.2"/>
    <row r="2127" customFormat="1" x14ac:dyDescent="0.2"/>
    <row r="2128" customFormat="1" x14ac:dyDescent="0.2"/>
    <row r="2129" customFormat="1" x14ac:dyDescent="0.2"/>
    <row r="2130" customFormat="1" x14ac:dyDescent="0.2"/>
    <row r="2131" customFormat="1" x14ac:dyDescent="0.2"/>
    <row r="2132" customFormat="1" x14ac:dyDescent="0.2"/>
    <row r="2133" customFormat="1" x14ac:dyDescent="0.2"/>
    <row r="2134" customFormat="1" x14ac:dyDescent="0.2"/>
    <row r="2135" customFormat="1" x14ac:dyDescent="0.2"/>
    <row r="2136" customFormat="1" x14ac:dyDescent="0.2"/>
    <row r="2137" customFormat="1" x14ac:dyDescent="0.2"/>
    <row r="2138" customFormat="1" x14ac:dyDescent="0.2"/>
    <row r="2139" customFormat="1" x14ac:dyDescent="0.2"/>
    <row r="2140" customFormat="1" x14ac:dyDescent="0.2"/>
    <row r="2141" customFormat="1" x14ac:dyDescent="0.2"/>
    <row r="2142" customFormat="1" x14ac:dyDescent="0.2"/>
    <row r="2143" customFormat="1" x14ac:dyDescent="0.2"/>
    <row r="2144" customFormat="1" x14ac:dyDescent="0.2"/>
    <row r="2145" customFormat="1" x14ac:dyDescent="0.2"/>
    <row r="2146" customFormat="1" x14ac:dyDescent="0.2"/>
    <row r="2147" customFormat="1" x14ac:dyDescent="0.2"/>
    <row r="2148" customFormat="1" x14ac:dyDescent="0.2"/>
    <row r="2149" customFormat="1" x14ac:dyDescent="0.2"/>
    <row r="2150" customFormat="1" x14ac:dyDescent="0.2"/>
    <row r="2151" customFormat="1" x14ac:dyDescent="0.2"/>
    <row r="2152" customFormat="1" x14ac:dyDescent="0.2"/>
    <row r="2153" customFormat="1" x14ac:dyDescent="0.2"/>
    <row r="2154" customFormat="1" x14ac:dyDescent="0.2"/>
    <row r="2155" customFormat="1" x14ac:dyDescent="0.2"/>
    <row r="2156" customFormat="1" x14ac:dyDescent="0.2"/>
    <row r="2157" customFormat="1" x14ac:dyDescent="0.2"/>
    <row r="2158" customFormat="1" x14ac:dyDescent="0.2"/>
    <row r="2159" customFormat="1" x14ac:dyDescent="0.2"/>
    <row r="2160" customFormat="1" x14ac:dyDescent="0.2"/>
    <row r="2161" customFormat="1" x14ac:dyDescent="0.2"/>
    <row r="2162" customFormat="1" x14ac:dyDescent="0.2"/>
    <row r="2163" customFormat="1" x14ac:dyDescent="0.2"/>
    <row r="2164" customFormat="1" x14ac:dyDescent="0.2"/>
    <row r="2165" customFormat="1" x14ac:dyDescent="0.2"/>
    <row r="2166" customFormat="1" x14ac:dyDescent="0.2"/>
    <row r="2167" customFormat="1" x14ac:dyDescent="0.2"/>
    <row r="2168" customFormat="1" x14ac:dyDescent="0.2"/>
    <row r="2169" customFormat="1" x14ac:dyDescent="0.2"/>
    <row r="2170" customFormat="1" x14ac:dyDescent="0.2"/>
    <row r="2171" customFormat="1" x14ac:dyDescent="0.2"/>
    <row r="2172" customFormat="1" x14ac:dyDescent="0.2"/>
    <row r="2173" customFormat="1" x14ac:dyDescent="0.2"/>
    <row r="2174" customFormat="1" x14ac:dyDescent="0.2"/>
    <row r="2175" customFormat="1" x14ac:dyDescent="0.2"/>
    <row r="2176" customFormat="1" x14ac:dyDescent="0.2"/>
    <row r="2177" customFormat="1" x14ac:dyDescent="0.2"/>
    <row r="2178" customFormat="1" x14ac:dyDescent="0.2"/>
    <row r="2179" customFormat="1" x14ac:dyDescent="0.2"/>
    <row r="2180" customFormat="1" x14ac:dyDescent="0.2"/>
    <row r="2181" customFormat="1" x14ac:dyDescent="0.2"/>
    <row r="2182" customFormat="1" x14ac:dyDescent="0.2"/>
    <row r="2183" customFormat="1" x14ac:dyDescent="0.2"/>
    <row r="2184" customFormat="1" x14ac:dyDescent="0.2"/>
    <row r="2185" customFormat="1" x14ac:dyDescent="0.2"/>
    <row r="2186" customFormat="1" x14ac:dyDescent="0.2"/>
    <row r="2187" customFormat="1" x14ac:dyDescent="0.2"/>
    <row r="2188" customFormat="1" x14ac:dyDescent="0.2"/>
    <row r="2189" customFormat="1" x14ac:dyDescent="0.2"/>
    <row r="2190" customFormat="1" x14ac:dyDescent="0.2"/>
    <row r="2191" customFormat="1" x14ac:dyDescent="0.2"/>
    <row r="2192" customFormat="1" x14ac:dyDescent="0.2"/>
    <row r="2193" customFormat="1" x14ac:dyDescent="0.2"/>
    <row r="2194" customFormat="1" x14ac:dyDescent="0.2"/>
    <row r="2195" customFormat="1" x14ac:dyDescent="0.2"/>
    <row r="2196" customFormat="1" x14ac:dyDescent="0.2"/>
    <row r="2197" customFormat="1" x14ac:dyDescent="0.2"/>
    <row r="2198" customFormat="1" x14ac:dyDescent="0.2"/>
    <row r="2199" customFormat="1" x14ac:dyDescent="0.2"/>
    <row r="2200" customFormat="1" x14ac:dyDescent="0.2"/>
    <row r="2201" customFormat="1" x14ac:dyDescent="0.2"/>
    <row r="2202" customFormat="1" x14ac:dyDescent="0.2"/>
    <row r="2203" customFormat="1" x14ac:dyDescent="0.2"/>
    <row r="2204" customFormat="1" x14ac:dyDescent="0.2"/>
    <row r="2205" customFormat="1" x14ac:dyDescent="0.2"/>
    <row r="2206" customFormat="1" x14ac:dyDescent="0.2"/>
    <row r="2207" customFormat="1" x14ac:dyDescent="0.2"/>
    <row r="2208" customFormat="1" x14ac:dyDescent="0.2"/>
    <row r="2209" customFormat="1" x14ac:dyDescent="0.2"/>
    <row r="2210" customFormat="1" x14ac:dyDescent="0.2"/>
    <row r="2211" customFormat="1" x14ac:dyDescent="0.2"/>
    <row r="2212" customFormat="1" x14ac:dyDescent="0.2"/>
    <row r="2213" customFormat="1" x14ac:dyDescent="0.2"/>
    <row r="2214" customFormat="1" x14ac:dyDescent="0.2"/>
    <row r="2215" customFormat="1" x14ac:dyDescent="0.2"/>
    <row r="2216" customFormat="1" x14ac:dyDescent="0.2"/>
    <row r="2217" customFormat="1" x14ac:dyDescent="0.2"/>
    <row r="2218" customFormat="1" x14ac:dyDescent="0.2"/>
    <row r="2219" customFormat="1" x14ac:dyDescent="0.2"/>
    <row r="2220" customFormat="1" x14ac:dyDescent="0.2"/>
    <row r="2221" customFormat="1" x14ac:dyDescent="0.2"/>
    <row r="2222" customFormat="1" x14ac:dyDescent="0.2"/>
    <row r="2223" customFormat="1" x14ac:dyDescent="0.2"/>
    <row r="2224" customFormat="1" x14ac:dyDescent="0.2"/>
    <row r="2225" customFormat="1" x14ac:dyDescent="0.2"/>
    <row r="2226" customFormat="1" x14ac:dyDescent="0.2"/>
    <row r="2227" customFormat="1" x14ac:dyDescent="0.2"/>
    <row r="2228" customFormat="1" x14ac:dyDescent="0.2"/>
    <row r="2229" customFormat="1" x14ac:dyDescent="0.2"/>
    <row r="2230" customFormat="1" x14ac:dyDescent="0.2"/>
    <row r="2231" customFormat="1" x14ac:dyDescent="0.2"/>
    <row r="2232" customFormat="1" x14ac:dyDescent="0.2"/>
    <row r="2233" customFormat="1" x14ac:dyDescent="0.2"/>
    <row r="2234" customFormat="1" x14ac:dyDescent="0.2"/>
    <row r="2235" customFormat="1" x14ac:dyDescent="0.2"/>
    <row r="2236" customFormat="1" x14ac:dyDescent="0.2"/>
    <row r="2237" customFormat="1" x14ac:dyDescent="0.2"/>
    <row r="2238" customFormat="1" x14ac:dyDescent="0.2"/>
    <row r="2239" customFormat="1" x14ac:dyDescent="0.2"/>
    <row r="2240" customFormat="1" x14ac:dyDescent="0.2"/>
    <row r="2241" customFormat="1" x14ac:dyDescent="0.2"/>
    <row r="2242" customFormat="1" x14ac:dyDescent="0.2"/>
    <row r="2243" customFormat="1" x14ac:dyDescent="0.2"/>
    <row r="2244" customFormat="1" x14ac:dyDescent="0.2"/>
    <row r="2245" customFormat="1" x14ac:dyDescent="0.2"/>
    <row r="2246" customFormat="1" x14ac:dyDescent="0.2"/>
    <row r="2247" customFormat="1" x14ac:dyDescent="0.2"/>
    <row r="2248" customFormat="1" x14ac:dyDescent="0.2"/>
    <row r="2249" customFormat="1" x14ac:dyDescent="0.2"/>
    <row r="2250" customFormat="1" x14ac:dyDescent="0.2"/>
    <row r="2251" customFormat="1" x14ac:dyDescent="0.2"/>
    <row r="2252" customFormat="1" x14ac:dyDescent="0.2"/>
    <row r="2253" customFormat="1" x14ac:dyDescent="0.2"/>
    <row r="2254" customFormat="1" x14ac:dyDescent="0.2"/>
    <row r="2255" customFormat="1" x14ac:dyDescent="0.2"/>
    <row r="2256" customFormat="1" x14ac:dyDescent="0.2"/>
    <row r="2257" customFormat="1" x14ac:dyDescent="0.2"/>
    <row r="2258" customFormat="1" x14ac:dyDescent="0.2"/>
    <row r="2259" customFormat="1" x14ac:dyDescent="0.2"/>
    <row r="2260" customFormat="1" x14ac:dyDescent="0.2"/>
    <row r="2261" customFormat="1" x14ac:dyDescent="0.2"/>
    <row r="2262" customFormat="1" x14ac:dyDescent="0.2"/>
    <row r="2263" customFormat="1" x14ac:dyDescent="0.2"/>
    <row r="2264" customFormat="1" x14ac:dyDescent="0.2"/>
    <row r="2265" customFormat="1" x14ac:dyDescent="0.2"/>
    <row r="2266" customFormat="1" x14ac:dyDescent="0.2"/>
    <row r="2267" customFormat="1" x14ac:dyDescent="0.2"/>
    <row r="2268" customFormat="1" x14ac:dyDescent="0.2"/>
    <row r="2269" customFormat="1" x14ac:dyDescent="0.2"/>
    <row r="2270" customFormat="1" x14ac:dyDescent="0.2"/>
    <row r="2271" customFormat="1" x14ac:dyDescent="0.2"/>
    <row r="2272" customFormat="1" x14ac:dyDescent="0.2"/>
    <row r="2273" customFormat="1" x14ac:dyDescent="0.2"/>
    <row r="2274" customFormat="1" x14ac:dyDescent="0.2"/>
    <row r="2275" customFormat="1" x14ac:dyDescent="0.2"/>
    <row r="2276" customFormat="1" x14ac:dyDescent="0.2"/>
    <row r="2277" customFormat="1" x14ac:dyDescent="0.2"/>
    <row r="2278" customFormat="1" x14ac:dyDescent="0.2"/>
    <row r="2279" customFormat="1" x14ac:dyDescent="0.2"/>
    <row r="2280" customFormat="1" x14ac:dyDescent="0.2"/>
    <row r="2281" customFormat="1" x14ac:dyDescent="0.2"/>
    <row r="2282" customFormat="1" x14ac:dyDescent="0.2"/>
    <row r="2283" customFormat="1" x14ac:dyDescent="0.2"/>
    <row r="2284" customFormat="1" x14ac:dyDescent="0.2"/>
    <row r="2285" customFormat="1" x14ac:dyDescent="0.2"/>
    <row r="2286" customFormat="1" x14ac:dyDescent="0.2"/>
    <row r="2287" customFormat="1" x14ac:dyDescent="0.2"/>
    <row r="2288" customFormat="1" x14ac:dyDescent="0.2"/>
    <row r="2289" customFormat="1" x14ac:dyDescent="0.2"/>
    <row r="2290" customFormat="1" x14ac:dyDescent="0.2"/>
    <row r="2291" customFormat="1" x14ac:dyDescent="0.2"/>
    <row r="2292" customFormat="1" x14ac:dyDescent="0.2"/>
    <row r="2293" customFormat="1" x14ac:dyDescent="0.2"/>
    <row r="2294" customFormat="1" x14ac:dyDescent="0.2"/>
    <row r="2295" customFormat="1" x14ac:dyDescent="0.2"/>
    <row r="2296" customFormat="1" x14ac:dyDescent="0.2"/>
    <row r="2297" customFormat="1" x14ac:dyDescent="0.2"/>
    <row r="2298" customFormat="1" x14ac:dyDescent="0.2"/>
    <row r="2299" customFormat="1" x14ac:dyDescent="0.2"/>
    <row r="2300" customFormat="1" x14ac:dyDescent="0.2"/>
    <row r="2301" customFormat="1" x14ac:dyDescent="0.2"/>
    <row r="2302" customFormat="1" x14ac:dyDescent="0.2"/>
    <row r="2303" customFormat="1" x14ac:dyDescent="0.2"/>
    <row r="2304" customFormat="1" x14ac:dyDescent="0.2"/>
    <row r="2305" customFormat="1" x14ac:dyDescent="0.2"/>
    <row r="2306" customFormat="1" x14ac:dyDescent="0.2"/>
    <row r="2307" customFormat="1" x14ac:dyDescent="0.2"/>
    <row r="2308" customFormat="1" x14ac:dyDescent="0.2"/>
    <row r="2309" customFormat="1" x14ac:dyDescent="0.2"/>
    <row r="2310" customFormat="1" x14ac:dyDescent="0.2"/>
    <row r="2311" customFormat="1" x14ac:dyDescent="0.2"/>
    <row r="2312" customFormat="1" x14ac:dyDescent="0.2"/>
    <row r="2313" customFormat="1" x14ac:dyDescent="0.2"/>
    <row r="2314" customFormat="1" x14ac:dyDescent="0.2"/>
    <row r="2315" customFormat="1" x14ac:dyDescent="0.2"/>
    <row r="2316" customFormat="1" x14ac:dyDescent="0.2"/>
    <row r="2317" customFormat="1" x14ac:dyDescent="0.2"/>
    <row r="2318" customFormat="1" x14ac:dyDescent="0.2"/>
    <row r="2319" customFormat="1" x14ac:dyDescent="0.2"/>
    <row r="2320" customFormat="1" x14ac:dyDescent="0.2"/>
    <row r="2321" customFormat="1" x14ac:dyDescent="0.2"/>
    <row r="2322" customFormat="1" x14ac:dyDescent="0.2"/>
    <row r="2323" customFormat="1" x14ac:dyDescent="0.2"/>
    <row r="2324" customFormat="1" x14ac:dyDescent="0.2"/>
    <row r="2325" customFormat="1" x14ac:dyDescent="0.2"/>
    <row r="2326" customFormat="1" x14ac:dyDescent="0.2"/>
    <row r="2327" customFormat="1" x14ac:dyDescent="0.2"/>
    <row r="2328" customFormat="1" x14ac:dyDescent="0.2"/>
    <row r="2329" customFormat="1" x14ac:dyDescent="0.2"/>
    <row r="2330" customFormat="1" x14ac:dyDescent="0.2"/>
    <row r="2331" customFormat="1" x14ac:dyDescent="0.2"/>
    <row r="2332" customFormat="1" x14ac:dyDescent="0.2"/>
    <row r="2333" customFormat="1" x14ac:dyDescent="0.2"/>
    <row r="2334" customFormat="1" x14ac:dyDescent="0.2"/>
    <row r="2335" customFormat="1" x14ac:dyDescent="0.2"/>
    <row r="2336" customFormat="1" x14ac:dyDescent="0.2"/>
    <row r="2337" customFormat="1" x14ac:dyDescent="0.2"/>
    <row r="2338" customFormat="1" x14ac:dyDescent="0.2"/>
    <row r="2339" customFormat="1" x14ac:dyDescent="0.2"/>
    <row r="2340" customFormat="1" x14ac:dyDescent="0.2"/>
    <row r="2341" customFormat="1" x14ac:dyDescent="0.2"/>
    <row r="2342" customFormat="1" x14ac:dyDescent="0.2"/>
    <row r="2343" customFormat="1" x14ac:dyDescent="0.2"/>
    <row r="2344" customFormat="1" x14ac:dyDescent="0.2"/>
    <row r="2345" customFormat="1" x14ac:dyDescent="0.2"/>
    <row r="2346" customFormat="1" x14ac:dyDescent="0.2"/>
    <row r="2347" customFormat="1" x14ac:dyDescent="0.2"/>
    <row r="2348" customFormat="1" x14ac:dyDescent="0.2"/>
    <row r="2349" customFormat="1" x14ac:dyDescent="0.2"/>
    <row r="2350" customFormat="1" x14ac:dyDescent="0.2"/>
    <row r="2351" customFormat="1" x14ac:dyDescent="0.2"/>
    <row r="2352" customFormat="1" x14ac:dyDescent="0.2"/>
    <row r="2353" customFormat="1" x14ac:dyDescent="0.2"/>
    <row r="2354" customFormat="1" x14ac:dyDescent="0.2"/>
    <row r="2355" customFormat="1" x14ac:dyDescent="0.2"/>
    <row r="2356" customFormat="1" x14ac:dyDescent="0.2"/>
    <row r="2357" customFormat="1" x14ac:dyDescent="0.2"/>
    <row r="2358" customFormat="1" x14ac:dyDescent="0.2"/>
    <row r="2359" customFormat="1" x14ac:dyDescent="0.2"/>
    <row r="2360" customFormat="1" x14ac:dyDescent="0.2"/>
    <row r="2361" customFormat="1" x14ac:dyDescent="0.2"/>
    <row r="2362" customFormat="1" x14ac:dyDescent="0.2"/>
    <row r="2363" customFormat="1" x14ac:dyDescent="0.2"/>
    <row r="2364" customFormat="1" x14ac:dyDescent="0.2"/>
    <row r="2365" customFormat="1" x14ac:dyDescent="0.2"/>
    <row r="2366" customFormat="1" x14ac:dyDescent="0.2"/>
    <row r="2367" customFormat="1" x14ac:dyDescent="0.2"/>
    <row r="2368" customFormat="1" x14ac:dyDescent="0.2"/>
    <row r="2369" customFormat="1" x14ac:dyDescent="0.2"/>
    <row r="2370" customFormat="1" x14ac:dyDescent="0.2"/>
    <row r="2371" customFormat="1" x14ac:dyDescent="0.2"/>
    <row r="2372" customFormat="1" x14ac:dyDescent="0.2"/>
    <row r="2373" customFormat="1" x14ac:dyDescent="0.2"/>
    <row r="2374" customFormat="1" x14ac:dyDescent="0.2"/>
    <row r="2375" customFormat="1" x14ac:dyDescent="0.2"/>
    <row r="2376" customFormat="1" x14ac:dyDescent="0.2"/>
    <row r="2377" customFormat="1" x14ac:dyDescent="0.2"/>
    <row r="2378" customFormat="1" x14ac:dyDescent="0.2"/>
    <row r="2379" customFormat="1" x14ac:dyDescent="0.2"/>
    <row r="2380" customFormat="1" x14ac:dyDescent="0.2"/>
    <row r="2381" customFormat="1" x14ac:dyDescent="0.2"/>
    <row r="2382" customFormat="1" x14ac:dyDescent="0.2"/>
    <row r="2383" customFormat="1" x14ac:dyDescent="0.2"/>
    <row r="2384" customFormat="1" x14ac:dyDescent="0.2"/>
    <row r="2385" customFormat="1" x14ac:dyDescent="0.2"/>
    <row r="2386" customFormat="1" x14ac:dyDescent="0.2"/>
    <row r="2387" customFormat="1" x14ac:dyDescent="0.2"/>
    <row r="2388" customFormat="1" x14ac:dyDescent="0.2"/>
    <row r="2389" customFormat="1" x14ac:dyDescent="0.2"/>
    <row r="2390" customFormat="1" x14ac:dyDescent="0.2"/>
    <row r="2391" customFormat="1" x14ac:dyDescent="0.2"/>
    <row r="2392" customFormat="1" x14ac:dyDescent="0.2"/>
    <row r="2393" customFormat="1" x14ac:dyDescent="0.2"/>
    <row r="2394" customFormat="1" x14ac:dyDescent="0.2"/>
    <row r="2395" customFormat="1" x14ac:dyDescent="0.2"/>
    <row r="2396" customFormat="1" x14ac:dyDescent="0.2"/>
    <row r="2397" customFormat="1" x14ac:dyDescent="0.2"/>
    <row r="2398" customFormat="1" x14ac:dyDescent="0.2"/>
    <row r="2399" customFormat="1" x14ac:dyDescent="0.2"/>
    <row r="2400" customFormat="1" x14ac:dyDescent="0.2"/>
    <row r="2401" customFormat="1" x14ac:dyDescent="0.2"/>
    <row r="2402" customFormat="1" x14ac:dyDescent="0.2"/>
    <row r="2403" customFormat="1" x14ac:dyDescent="0.2"/>
    <row r="2404" customFormat="1" x14ac:dyDescent="0.2"/>
    <row r="2405" customFormat="1" x14ac:dyDescent="0.2"/>
    <row r="2406" customFormat="1" x14ac:dyDescent="0.2"/>
    <row r="2407" customFormat="1" x14ac:dyDescent="0.2"/>
    <row r="2408" customFormat="1" x14ac:dyDescent="0.2"/>
    <row r="2409" customFormat="1" x14ac:dyDescent="0.2"/>
    <row r="2410" customFormat="1" x14ac:dyDescent="0.2"/>
    <row r="2411" customFormat="1" x14ac:dyDescent="0.2"/>
    <row r="2412" customFormat="1" x14ac:dyDescent="0.2"/>
    <row r="2413" customFormat="1" x14ac:dyDescent="0.2"/>
    <row r="2414" customFormat="1" x14ac:dyDescent="0.2"/>
    <row r="2415" customFormat="1" x14ac:dyDescent="0.2"/>
    <row r="2416" customFormat="1" x14ac:dyDescent="0.2"/>
    <row r="2417" customFormat="1" x14ac:dyDescent="0.2"/>
    <row r="2418" customFormat="1" x14ac:dyDescent="0.2"/>
    <row r="2419" customFormat="1" x14ac:dyDescent="0.2"/>
    <row r="2420" customFormat="1" x14ac:dyDescent="0.2"/>
    <row r="2421" customFormat="1" x14ac:dyDescent="0.2"/>
    <row r="2422" customFormat="1" x14ac:dyDescent="0.2"/>
    <row r="2423" customFormat="1" x14ac:dyDescent="0.2"/>
    <row r="2424" customFormat="1" x14ac:dyDescent="0.2"/>
    <row r="2425" customFormat="1" x14ac:dyDescent="0.2"/>
    <row r="2426" customFormat="1" x14ac:dyDescent="0.2"/>
    <row r="2427" customFormat="1" x14ac:dyDescent="0.2"/>
    <row r="2428" customFormat="1" x14ac:dyDescent="0.2"/>
    <row r="2429" customFormat="1" x14ac:dyDescent="0.2"/>
    <row r="2430" customFormat="1" x14ac:dyDescent="0.2"/>
    <row r="2431" customFormat="1" x14ac:dyDescent="0.2"/>
    <row r="2432" customFormat="1" x14ac:dyDescent="0.2"/>
    <row r="2433" customFormat="1" x14ac:dyDescent="0.2"/>
    <row r="2434" customFormat="1" x14ac:dyDescent="0.2"/>
    <row r="2435" customFormat="1" x14ac:dyDescent="0.2"/>
    <row r="2436" customFormat="1" x14ac:dyDescent="0.2"/>
    <row r="2437" customFormat="1" x14ac:dyDescent="0.2"/>
    <row r="2438" customFormat="1" x14ac:dyDescent="0.2"/>
    <row r="2439" customFormat="1" x14ac:dyDescent="0.2"/>
    <row r="2440" customFormat="1" x14ac:dyDescent="0.2"/>
    <row r="2441" customFormat="1" x14ac:dyDescent="0.2"/>
    <row r="2442" customFormat="1" x14ac:dyDescent="0.2"/>
    <row r="2443" customFormat="1" x14ac:dyDescent="0.2"/>
    <row r="2444" customFormat="1" x14ac:dyDescent="0.2"/>
    <row r="2445" customFormat="1" x14ac:dyDescent="0.2"/>
    <row r="2446" customFormat="1" x14ac:dyDescent="0.2"/>
    <row r="2447" customFormat="1" x14ac:dyDescent="0.2"/>
    <row r="2448" customFormat="1" x14ac:dyDescent="0.2"/>
    <row r="2449" customFormat="1" x14ac:dyDescent="0.2"/>
    <row r="2450" customFormat="1" x14ac:dyDescent="0.2"/>
    <row r="2451" customFormat="1" x14ac:dyDescent="0.2"/>
    <row r="2452" customFormat="1" x14ac:dyDescent="0.2"/>
    <row r="2453" customFormat="1" x14ac:dyDescent="0.2"/>
    <row r="2454" customFormat="1" x14ac:dyDescent="0.2"/>
    <row r="2455" customFormat="1" x14ac:dyDescent="0.2"/>
    <row r="2456" customFormat="1" x14ac:dyDescent="0.2"/>
    <row r="2457" customFormat="1" x14ac:dyDescent="0.2"/>
    <row r="2458" customFormat="1" x14ac:dyDescent="0.2"/>
    <row r="2459" customFormat="1" x14ac:dyDescent="0.2"/>
    <row r="2460" customFormat="1" x14ac:dyDescent="0.2"/>
    <row r="2461" customFormat="1" x14ac:dyDescent="0.2"/>
    <row r="2462" customFormat="1" x14ac:dyDescent="0.2"/>
    <row r="2463" customFormat="1" x14ac:dyDescent="0.2"/>
    <row r="2464" customFormat="1" x14ac:dyDescent="0.2"/>
    <row r="2465" customFormat="1" x14ac:dyDescent="0.2"/>
    <row r="2466" customFormat="1" x14ac:dyDescent="0.2"/>
    <row r="2467" customFormat="1" x14ac:dyDescent="0.2"/>
    <row r="2468" customFormat="1" x14ac:dyDescent="0.2"/>
    <row r="2469" customFormat="1" x14ac:dyDescent="0.2"/>
    <row r="2470" customFormat="1" x14ac:dyDescent="0.2"/>
    <row r="2471" customFormat="1" x14ac:dyDescent="0.2"/>
    <row r="2472" customFormat="1" x14ac:dyDescent="0.2"/>
    <row r="2473" customFormat="1" x14ac:dyDescent="0.2"/>
    <row r="2474" customFormat="1" x14ac:dyDescent="0.2"/>
    <row r="2475" customFormat="1" x14ac:dyDescent="0.2"/>
    <row r="2476" customFormat="1" x14ac:dyDescent="0.2"/>
    <row r="2477" customFormat="1" x14ac:dyDescent="0.2"/>
    <row r="2478" customFormat="1" x14ac:dyDescent="0.2"/>
    <row r="2479" customFormat="1" x14ac:dyDescent="0.2"/>
    <row r="2480" customFormat="1" x14ac:dyDescent="0.2"/>
    <row r="2481" customFormat="1" x14ac:dyDescent="0.2"/>
    <row r="2482" customFormat="1" x14ac:dyDescent="0.2"/>
    <row r="2483" customFormat="1" x14ac:dyDescent="0.2"/>
    <row r="2484" customFormat="1" x14ac:dyDescent="0.2"/>
    <row r="2485" customFormat="1" x14ac:dyDescent="0.2"/>
    <row r="2486" customFormat="1" x14ac:dyDescent="0.2"/>
    <row r="2487" customFormat="1" x14ac:dyDescent="0.2"/>
    <row r="2488" customFormat="1" x14ac:dyDescent="0.2"/>
    <row r="2489" customFormat="1" x14ac:dyDescent="0.2"/>
    <row r="2490" customFormat="1" x14ac:dyDescent="0.2"/>
    <row r="2491" customFormat="1" x14ac:dyDescent="0.2"/>
    <row r="2492" customFormat="1" x14ac:dyDescent="0.2"/>
    <row r="2493" customFormat="1" x14ac:dyDescent="0.2"/>
    <row r="2494" customFormat="1" x14ac:dyDescent="0.2"/>
    <row r="2495" customFormat="1" x14ac:dyDescent="0.2"/>
    <row r="2496" customFormat="1" x14ac:dyDescent="0.2"/>
    <row r="2497" customFormat="1" x14ac:dyDescent="0.2"/>
    <row r="2498" customFormat="1" x14ac:dyDescent="0.2"/>
    <row r="2499" customFormat="1" x14ac:dyDescent="0.2"/>
    <row r="2500" customFormat="1" x14ac:dyDescent="0.2"/>
    <row r="2501" customFormat="1" x14ac:dyDescent="0.2"/>
    <row r="2502" customFormat="1" x14ac:dyDescent="0.2"/>
    <row r="2503" customFormat="1" x14ac:dyDescent="0.2"/>
    <row r="2504" customFormat="1" x14ac:dyDescent="0.2"/>
    <row r="2505" customFormat="1" x14ac:dyDescent="0.2"/>
    <row r="2506" customFormat="1" x14ac:dyDescent="0.2"/>
    <row r="2507" customFormat="1" x14ac:dyDescent="0.2"/>
    <row r="2508" customFormat="1" x14ac:dyDescent="0.2"/>
    <row r="2509" customFormat="1" x14ac:dyDescent="0.2"/>
    <row r="2510" customFormat="1" x14ac:dyDescent="0.2"/>
    <row r="2511" customFormat="1" x14ac:dyDescent="0.2"/>
    <row r="2512" customFormat="1" x14ac:dyDescent="0.2"/>
    <row r="2513" customFormat="1" x14ac:dyDescent="0.2"/>
    <row r="2514" customFormat="1" x14ac:dyDescent="0.2"/>
    <row r="2515" customFormat="1" x14ac:dyDescent="0.2"/>
    <row r="2516" customFormat="1" x14ac:dyDescent="0.2"/>
    <row r="2517" customFormat="1" x14ac:dyDescent="0.2"/>
    <row r="2518" customFormat="1" x14ac:dyDescent="0.2"/>
    <row r="2519" customFormat="1" x14ac:dyDescent="0.2"/>
    <row r="2520" customFormat="1" x14ac:dyDescent="0.2"/>
    <row r="2521" customFormat="1" x14ac:dyDescent="0.2"/>
    <row r="2522" customFormat="1" x14ac:dyDescent="0.2"/>
    <row r="2523" customFormat="1" x14ac:dyDescent="0.2"/>
    <row r="2524" customFormat="1" x14ac:dyDescent="0.2"/>
    <row r="2525" customFormat="1" x14ac:dyDescent="0.2"/>
    <row r="2526" customFormat="1" x14ac:dyDescent="0.2"/>
    <row r="2527" customFormat="1" x14ac:dyDescent="0.2"/>
    <row r="2528" customFormat="1" x14ac:dyDescent="0.2"/>
    <row r="2529" customFormat="1" x14ac:dyDescent="0.2"/>
    <row r="2530" customFormat="1" x14ac:dyDescent="0.2"/>
    <row r="2531" customFormat="1" x14ac:dyDescent="0.2"/>
    <row r="2532" customFormat="1" x14ac:dyDescent="0.2"/>
    <row r="2533" customFormat="1" x14ac:dyDescent="0.2"/>
    <row r="2534" customFormat="1" x14ac:dyDescent="0.2"/>
    <row r="2535" customFormat="1" x14ac:dyDescent="0.2"/>
    <row r="2536" customFormat="1" x14ac:dyDescent="0.2"/>
    <row r="2537" customFormat="1" x14ac:dyDescent="0.2"/>
    <row r="2538" customFormat="1" x14ac:dyDescent="0.2"/>
    <row r="2539" customFormat="1" x14ac:dyDescent="0.2"/>
    <row r="2540" customFormat="1" x14ac:dyDescent="0.2"/>
    <row r="2541" customFormat="1" x14ac:dyDescent="0.2"/>
    <row r="2542" customFormat="1" x14ac:dyDescent="0.2"/>
    <row r="2543" customFormat="1" x14ac:dyDescent="0.2"/>
    <row r="2544" customFormat="1" x14ac:dyDescent="0.2"/>
    <row r="2545" customFormat="1" x14ac:dyDescent="0.2"/>
    <row r="2546" customFormat="1" x14ac:dyDescent="0.2"/>
    <row r="2547" customFormat="1" x14ac:dyDescent="0.2"/>
    <row r="2548" customFormat="1" x14ac:dyDescent="0.2"/>
    <row r="2549" customFormat="1" x14ac:dyDescent="0.2"/>
    <row r="2550" customFormat="1" x14ac:dyDescent="0.2"/>
    <row r="2551" customFormat="1" x14ac:dyDescent="0.2"/>
    <row r="2552" customFormat="1" x14ac:dyDescent="0.2"/>
    <row r="2553" customFormat="1" x14ac:dyDescent="0.2"/>
    <row r="2554" customFormat="1" x14ac:dyDescent="0.2"/>
    <row r="2555" customFormat="1" x14ac:dyDescent="0.2"/>
    <row r="2556" customFormat="1" x14ac:dyDescent="0.2"/>
    <row r="2557" customFormat="1" x14ac:dyDescent="0.2"/>
    <row r="2558" customFormat="1" x14ac:dyDescent="0.2"/>
    <row r="2559" customFormat="1" x14ac:dyDescent="0.2"/>
    <row r="2560" customFormat="1" x14ac:dyDescent="0.2"/>
    <row r="2561" customFormat="1" x14ac:dyDescent="0.2"/>
    <row r="2562" customFormat="1" x14ac:dyDescent="0.2"/>
    <row r="2563" customFormat="1" x14ac:dyDescent="0.2"/>
    <row r="2564" customFormat="1" x14ac:dyDescent="0.2"/>
    <row r="2565" customFormat="1" x14ac:dyDescent="0.2"/>
    <row r="2566" customFormat="1" x14ac:dyDescent="0.2"/>
    <row r="2567" customFormat="1" x14ac:dyDescent="0.2"/>
    <row r="2568" customFormat="1" x14ac:dyDescent="0.2"/>
    <row r="2569" customFormat="1" x14ac:dyDescent="0.2"/>
    <row r="2570" customFormat="1" x14ac:dyDescent="0.2"/>
    <row r="2571" customFormat="1" x14ac:dyDescent="0.2"/>
    <row r="2572" customFormat="1" x14ac:dyDescent="0.2"/>
    <row r="2573" customFormat="1" x14ac:dyDescent="0.2"/>
    <row r="2574" customFormat="1" x14ac:dyDescent="0.2"/>
    <row r="2575" customFormat="1" x14ac:dyDescent="0.2"/>
    <row r="2576" customFormat="1" x14ac:dyDescent="0.2"/>
    <row r="2577" customFormat="1" x14ac:dyDescent="0.2"/>
    <row r="2578" customFormat="1" x14ac:dyDescent="0.2"/>
    <row r="2579" customFormat="1" x14ac:dyDescent="0.2"/>
    <row r="2580" customFormat="1" x14ac:dyDescent="0.2"/>
    <row r="2581" customFormat="1" x14ac:dyDescent="0.2"/>
    <row r="2582" customFormat="1" x14ac:dyDescent="0.2"/>
    <row r="2583" customFormat="1" x14ac:dyDescent="0.2"/>
    <row r="2584" customFormat="1" x14ac:dyDescent="0.2"/>
    <row r="2585" customFormat="1" x14ac:dyDescent="0.2"/>
    <row r="2586" customFormat="1" x14ac:dyDescent="0.2"/>
    <row r="2587" customFormat="1" x14ac:dyDescent="0.2"/>
    <row r="2588" customFormat="1" x14ac:dyDescent="0.2"/>
    <row r="2589" customFormat="1" x14ac:dyDescent="0.2"/>
    <row r="2590" customFormat="1" x14ac:dyDescent="0.2"/>
    <row r="2591" customFormat="1" x14ac:dyDescent="0.2"/>
    <row r="2592" customFormat="1" x14ac:dyDescent="0.2"/>
    <row r="2593" customFormat="1" x14ac:dyDescent="0.2"/>
    <row r="2594" customFormat="1" x14ac:dyDescent="0.2"/>
    <row r="2595" customFormat="1" x14ac:dyDescent="0.2"/>
    <row r="2596" customFormat="1" x14ac:dyDescent="0.2"/>
    <row r="2597" customFormat="1" x14ac:dyDescent="0.2"/>
    <row r="2598" customFormat="1" x14ac:dyDescent="0.2"/>
    <row r="2599" customFormat="1" x14ac:dyDescent="0.2"/>
    <row r="2600" customFormat="1" x14ac:dyDescent="0.2"/>
    <row r="2601" customFormat="1" x14ac:dyDescent="0.2"/>
    <row r="2602" customFormat="1" x14ac:dyDescent="0.2"/>
    <row r="2603" customFormat="1" x14ac:dyDescent="0.2"/>
    <row r="2604" customFormat="1" x14ac:dyDescent="0.2"/>
    <row r="2605" customFormat="1" x14ac:dyDescent="0.2"/>
    <row r="2606" customFormat="1" x14ac:dyDescent="0.2"/>
    <row r="2607" customFormat="1" x14ac:dyDescent="0.2"/>
    <row r="2608" customFormat="1" x14ac:dyDescent="0.2"/>
    <row r="2609" customFormat="1" x14ac:dyDescent="0.2"/>
    <row r="2610" customFormat="1" x14ac:dyDescent="0.2"/>
    <row r="2611" customFormat="1" x14ac:dyDescent="0.2"/>
    <row r="2612" customFormat="1" x14ac:dyDescent="0.2"/>
    <row r="2613" customFormat="1" x14ac:dyDescent="0.2"/>
    <row r="2614" customFormat="1" x14ac:dyDescent="0.2"/>
    <row r="2615" customFormat="1" x14ac:dyDescent="0.2"/>
    <row r="2616" customFormat="1" x14ac:dyDescent="0.2"/>
    <row r="2617" customFormat="1" x14ac:dyDescent="0.2"/>
    <row r="2618" customFormat="1" x14ac:dyDescent="0.2"/>
    <row r="2619" customFormat="1" x14ac:dyDescent="0.2"/>
    <row r="2620" customFormat="1" x14ac:dyDescent="0.2"/>
    <row r="2621" customFormat="1" x14ac:dyDescent="0.2"/>
    <row r="2622" customFormat="1" x14ac:dyDescent="0.2"/>
    <row r="2623" customFormat="1" x14ac:dyDescent="0.2"/>
    <row r="2624" customFormat="1" x14ac:dyDescent="0.2"/>
    <row r="2625" customFormat="1" x14ac:dyDescent="0.2"/>
    <row r="2626" customFormat="1" x14ac:dyDescent="0.2"/>
    <row r="2627" customFormat="1" x14ac:dyDescent="0.2"/>
    <row r="2628" customFormat="1" x14ac:dyDescent="0.2"/>
    <row r="2629" customFormat="1" x14ac:dyDescent="0.2"/>
    <row r="2630" customFormat="1" x14ac:dyDescent="0.2"/>
    <row r="2631" customFormat="1" x14ac:dyDescent="0.2"/>
    <row r="2632" customFormat="1" x14ac:dyDescent="0.2"/>
    <row r="2633" customFormat="1" x14ac:dyDescent="0.2"/>
    <row r="2634" customFormat="1" x14ac:dyDescent="0.2"/>
    <row r="2635" customFormat="1" x14ac:dyDescent="0.2"/>
    <row r="2636" customFormat="1" x14ac:dyDescent="0.2"/>
    <row r="2637" customFormat="1" x14ac:dyDescent="0.2"/>
    <row r="2638" customFormat="1" x14ac:dyDescent="0.2"/>
    <row r="2639" customFormat="1" x14ac:dyDescent="0.2"/>
    <row r="2640" customFormat="1" x14ac:dyDescent="0.2"/>
    <row r="2641" customFormat="1" x14ac:dyDescent="0.2"/>
    <row r="2642" customFormat="1" x14ac:dyDescent="0.2"/>
    <row r="2643" customFormat="1" x14ac:dyDescent="0.2"/>
    <row r="2644" customFormat="1" x14ac:dyDescent="0.2"/>
    <row r="2645" customFormat="1" x14ac:dyDescent="0.2"/>
    <row r="2646" customFormat="1" x14ac:dyDescent="0.2"/>
    <row r="2647" customFormat="1" x14ac:dyDescent="0.2"/>
    <row r="2648" customFormat="1" x14ac:dyDescent="0.2"/>
    <row r="2649" customFormat="1" x14ac:dyDescent="0.2"/>
    <row r="2650" customFormat="1" x14ac:dyDescent="0.2"/>
    <row r="2651" customFormat="1" x14ac:dyDescent="0.2"/>
    <row r="2652" customFormat="1" x14ac:dyDescent="0.2"/>
    <row r="2653" customFormat="1" x14ac:dyDescent="0.2"/>
    <row r="2654" customFormat="1" x14ac:dyDescent="0.2"/>
    <row r="2655" customFormat="1" x14ac:dyDescent="0.2"/>
    <row r="2656" customFormat="1" x14ac:dyDescent="0.2"/>
    <row r="2657" customFormat="1" x14ac:dyDescent="0.2"/>
    <row r="2658" customFormat="1" x14ac:dyDescent="0.2"/>
    <row r="2659" customFormat="1" x14ac:dyDescent="0.2"/>
    <row r="2660" customFormat="1" x14ac:dyDescent="0.2"/>
    <row r="2661" customFormat="1" x14ac:dyDescent="0.2"/>
    <row r="2662" customFormat="1" x14ac:dyDescent="0.2"/>
    <row r="2663" customFormat="1" x14ac:dyDescent="0.2"/>
    <row r="2664" customFormat="1" x14ac:dyDescent="0.2"/>
    <row r="2665" customFormat="1" x14ac:dyDescent="0.2"/>
    <row r="2666" customFormat="1" x14ac:dyDescent="0.2"/>
    <row r="2667" customFormat="1" x14ac:dyDescent="0.2"/>
    <row r="2668" customFormat="1" x14ac:dyDescent="0.2"/>
    <row r="2669" customFormat="1" x14ac:dyDescent="0.2"/>
    <row r="2670" customFormat="1" x14ac:dyDescent="0.2"/>
    <row r="2671" customFormat="1" x14ac:dyDescent="0.2"/>
    <row r="2672" customFormat="1" x14ac:dyDescent="0.2"/>
    <row r="2673" customFormat="1" x14ac:dyDescent="0.2"/>
    <row r="2674" customFormat="1" x14ac:dyDescent="0.2"/>
    <row r="2675" customFormat="1" x14ac:dyDescent="0.2"/>
    <row r="2676" customFormat="1" x14ac:dyDescent="0.2"/>
    <row r="2677" customFormat="1" x14ac:dyDescent="0.2"/>
    <row r="2678" customFormat="1" x14ac:dyDescent="0.2"/>
    <row r="2679" customFormat="1" x14ac:dyDescent="0.2"/>
    <row r="2680" customFormat="1" x14ac:dyDescent="0.2"/>
    <row r="2681" customFormat="1" x14ac:dyDescent="0.2"/>
    <row r="2682" customFormat="1" x14ac:dyDescent="0.2"/>
    <row r="2683" customFormat="1" x14ac:dyDescent="0.2"/>
    <row r="2684" customFormat="1" x14ac:dyDescent="0.2"/>
    <row r="2685" customFormat="1" x14ac:dyDescent="0.2"/>
    <row r="2686" customFormat="1" x14ac:dyDescent="0.2"/>
    <row r="2687" customFormat="1" x14ac:dyDescent="0.2"/>
    <row r="2688" customFormat="1" x14ac:dyDescent="0.2"/>
    <row r="2689" customFormat="1" x14ac:dyDescent="0.2"/>
    <row r="2690" customFormat="1" x14ac:dyDescent="0.2"/>
    <row r="2691" customFormat="1" x14ac:dyDescent="0.2"/>
    <row r="2692" customFormat="1" x14ac:dyDescent="0.2"/>
    <row r="2693" customFormat="1" x14ac:dyDescent="0.2"/>
    <row r="2694" customFormat="1" x14ac:dyDescent="0.2"/>
    <row r="2695" customFormat="1" x14ac:dyDescent="0.2"/>
    <row r="2696" customFormat="1" x14ac:dyDescent="0.2"/>
    <row r="2697" customFormat="1" x14ac:dyDescent="0.2"/>
    <row r="2698" customFormat="1" x14ac:dyDescent="0.2"/>
    <row r="2699" customFormat="1" x14ac:dyDescent="0.2"/>
    <row r="2700" customFormat="1" x14ac:dyDescent="0.2"/>
    <row r="2701" customFormat="1" x14ac:dyDescent="0.2"/>
    <row r="2702" customFormat="1" x14ac:dyDescent="0.2"/>
    <row r="2703" customFormat="1" x14ac:dyDescent="0.2"/>
    <row r="2704" customFormat="1" x14ac:dyDescent="0.2"/>
    <row r="2705" customFormat="1" x14ac:dyDescent="0.2"/>
    <row r="2706" customFormat="1" x14ac:dyDescent="0.2"/>
    <row r="2707" customFormat="1" x14ac:dyDescent="0.2"/>
    <row r="2708" customFormat="1" x14ac:dyDescent="0.2"/>
    <row r="2709" customFormat="1" x14ac:dyDescent="0.2"/>
    <row r="2710" customFormat="1" x14ac:dyDescent="0.2"/>
    <row r="2711" customFormat="1" x14ac:dyDescent="0.2"/>
    <row r="2712" customFormat="1" x14ac:dyDescent="0.2"/>
    <row r="2713" customFormat="1" x14ac:dyDescent="0.2"/>
    <row r="2714" customFormat="1" x14ac:dyDescent="0.2"/>
    <row r="2715" customFormat="1" x14ac:dyDescent="0.2"/>
    <row r="2716" customFormat="1" x14ac:dyDescent="0.2"/>
    <row r="2717" customFormat="1" x14ac:dyDescent="0.2"/>
    <row r="2718" customFormat="1" x14ac:dyDescent="0.2"/>
    <row r="2719" customFormat="1" x14ac:dyDescent="0.2"/>
    <row r="2720" customFormat="1" x14ac:dyDescent="0.2"/>
    <row r="2721" customFormat="1" x14ac:dyDescent="0.2"/>
    <row r="2722" customFormat="1" x14ac:dyDescent="0.2"/>
    <row r="2723" customFormat="1" x14ac:dyDescent="0.2"/>
    <row r="2724" customFormat="1" x14ac:dyDescent="0.2"/>
    <row r="2725" customFormat="1" x14ac:dyDescent="0.2"/>
    <row r="2726" customFormat="1" x14ac:dyDescent="0.2"/>
    <row r="2727" customFormat="1" x14ac:dyDescent="0.2"/>
    <row r="2728" customFormat="1" x14ac:dyDescent="0.2"/>
    <row r="2729" customFormat="1" x14ac:dyDescent="0.2"/>
    <row r="2730" customFormat="1" x14ac:dyDescent="0.2"/>
    <row r="2731" customFormat="1" x14ac:dyDescent="0.2"/>
    <row r="2732" customFormat="1" x14ac:dyDescent="0.2"/>
    <row r="2733" customFormat="1" x14ac:dyDescent="0.2"/>
    <row r="2734" customFormat="1" x14ac:dyDescent="0.2"/>
    <row r="2735" customFormat="1" x14ac:dyDescent="0.2"/>
    <row r="2736" customFormat="1" x14ac:dyDescent="0.2"/>
    <row r="2737" customFormat="1" x14ac:dyDescent="0.2"/>
    <row r="2738" customFormat="1" x14ac:dyDescent="0.2"/>
    <row r="2739" customFormat="1" x14ac:dyDescent="0.2"/>
    <row r="2740" customFormat="1" x14ac:dyDescent="0.2"/>
    <row r="2741" customFormat="1" x14ac:dyDescent="0.2"/>
    <row r="2742" customFormat="1" x14ac:dyDescent="0.2"/>
    <row r="2743" customFormat="1" x14ac:dyDescent="0.2"/>
    <row r="2744" customFormat="1" x14ac:dyDescent="0.2"/>
    <row r="2745" customFormat="1" x14ac:dyDescent="0.2"/>
    <row r="2746" customFormat="1" x14ac:dyDescent="0.2"/>
    <row r="2747" customFormat="1" x14ac:dyDescent="0.2"/>
    <row r="2748" customFormat="1" x14ac:dyDescent="0.2"/>
    <row r="2749" customFormat="1" x14ac:dyDescent="0.2"/>
    <row r="2750" customFormat="1" x14ac:dyDescent="0.2"/>
    <row r="2751" customFormat="1" x14ac:dyDescent="0.2"/>
    <row r="2752" customFormat="1" x14ac:dyDescent="0.2"/>
    <row r="2753" customFormat="1" x14ac:dyDescent="0.2"/>
    <row r="2754" customFormat="1" x14ac:dyDescent="0.2"/>
    <row r="2755" customFormat="1" x14ac:dyDescent="0.2"/>
    <row r="2756" customFormat="1" x14ac:dyDescent="0.2"/>
    <row r="2757" customFormat="1" x14ac:dyDescent="0.2"/>
    <row r="2758" customFormat="1" x14ac:dyDescent="0.2"/>
    <row r="2759" customFormat="1" x14ac:dyDescent="0.2"/>
    <row r="2760" customFormat="1" x14ac:dyDescent="0.2"/>
    <row r="2761" customFormat="1" x14ac:dyDescent="0.2"/>
    <row r="2762" customFormat="1" x14ac:dyDescent="0.2"/>
    <row r="2763" customFormat="1" x14ac:dyDescent="0.2"/>
    <row r="2764" customFormat="1" x14ac:dyDescent="0.2"/>
    <row r="2765" customFormat="1" x14ac:dyDescent="0.2"/>
    <row r="2766" customFormat="1" x14ac:dyDescent="0.2"/>
    <row r="2767" customFormat="1" x14ac:dyDescent="0.2"/>
    <row r="2768" customFormat="1" x14ac:dyDescent="0.2"/>
    <row r="2769" customFormat="1" x14ac:dyDescent="0.2"/>
    <row r="2770" customFormat="1" x14ac:dyDescent="0.2"/>
    <row r="2771" customFormat="1" x14ac:dyDescent="0.2"/>
    <row r="2772" customFormat="1" x14ac:dyDescent="0.2"/>
    <row r="2773" customFormat="1" x14ac:dyDescent="0.2"/>
    <row r="2774" customFormat="1" x14ac:dyDescent="0.2"/>
    <row r="2775" customFormat="1" x14ac:dyDescent="0.2"/>
    <row r="2776" customFormat="1" x14ac:dyDescent="0.2"/>
    <row r="2777" customFormat="1" x14ac:dyDescent="0.2"/>
    <row r="2778" customFormat="1" x14ac:dyDescent="0.2"/>
    <row r="2779" customFormat="1" x14ac:dyDescent="0.2"/>
    <row r="2780" customFormat="1" x14ac:dyDescent="0.2"/>
    <row r="2781" customFormat="1" x14ac:dyDescent="0.2"/>
    <row r="2782" customFormat="1" x14ac:dyDescent="0.2"/>
    <row r="2783" customFormat="1" x14ac:dyDescent="0.2"/>
    <row r="2784" customFormat="1" x14ac:dyDescent="0.2"/>
    <row r="2785" customFormat="1" x14ac:dyDescent="0.2"/>
    <row r="2786" customFormat="1" x14ac:dyDescent="0.2"/>
    <row r="2787" customFormat="1" x14ac:dyDescent="0.2"/>
    <row r="2788" customFormat="1" x14ac:dyDescent="0.2"/>
    <row r="2789" customFormat="1" x14ac:dyDescent="0.2"/>
    <row r="2790" customFormat="1" x14ac:dyDescent="0.2"/>
    <row r="2791" customFormat="1" x14ac:dyDescent="0.2"/>
    <row r="2792" customFormat="1" x14ac:dyDescent="0.2"/>
    <row r="2793" customFormat="1" x14ac:dyDescent="0.2"/>
    <row r="2794" customFormat="1" x14ac:dyDescent="0.2"/>
    <row r="2795" customFormat="1" x14ac:dyDescent="0.2"/>
    <row r="2796" customFormat="1" x14ac:dyDescent="0.2"/>
    <row r="2797" customFormat="1" x14ac:dyDescent="0.2"/>
    <row r="2798" customFormat="1" x14ac:dyDescent="0.2"/>
    <row r="2799" customFormat="1" x14ac:dyDescent="0.2"/>
    <row r="2800" customFormat="1" x14ac:dyDescent="0.2"/>
    <row r="2801" customFormat="1" x14ac:dyDescent="0.2"/>
    <row r="2802" customFormat="1" x14ac:dyDescent="0.2"/>
    <row r="2803" customFormat="1" x14ac:dyDescent="0.2"/>
    <row r="2804" customFormat="1" x14ac:dyDescent="0.2"/>
    <row r="2805" customFormat="1" x14ac:dyDescent="0.2"/>
    <row r="2806" customFormat="1" x14ac:dyDescent="0.2"/>
    <row r="2807" customFormat="1" x14ac:dyDescent="0.2"/>
    <row r="2808" customFormat="1" x14ac:dyDescent="0.2"/>
    <row r="2809" customFormat="1" x14ac:dyDescent="0.2"/>
    <row r="2810" customFormat="1" x14ac:dyDescent="0.2"/>
    <row r="2811" customFormat="1" x14ac:dyDescent="0.2"/>
    <row r="2812" customFormat="1" x14ac:dyDescent="0.2"/>
    <row r="2813" customFormat="1" x14ac:dyDescent="0.2"/>
    <row r="2814" customFormat="1" x14ac:dyDescent="0.2"/>
    <row r="2815" customFormat="1" x14ac:dyDescent="0.2"/>
    <row r="2816" customFormat="1" x14ac:dyDescent="0.2"/>
    <row r="2817" customFormat="1" x14ac:dyDescent="0.2"/>
    <row r="2818" customFormat="1" x14ac:dyDescent="0.2"/>
    <row r="2819" customFormat="1" x14ac:dyDescent="0.2"/>
    <row r="2820" customFormat="1" x14ac:dyDescent="0.2"/>
    <row r="2821" customFormat="1" x14ac:dyDescent="0.2"/>
    <row r="2822" customFormat="1" x14ac:dyDescent="0.2"/>
    <row r="2823" customFormat="1" x14ac:dyDescent="0.2"/>
    <row r="2824" customFormat="1" x14ac:dyDescent="0.2"/>
    <row r="2825" customFormat="1" x14ac:dyDescent="0.2"/>
    <row r="2826" customFormat="1" x14ac:dyDescent="0.2"/>
    <row r="2827" customFormat="1" x14ac:dyDescent="0.2"/>
    <row r="2828" customFormat="1" x14ac:dyDescent="0.2"/>
    <row r="2829" customFormat="1" x14ac:dyDescent="0.2"/>
    <row r="2830" customFormat="1" x14ac:dyDescent="0.2"/>
    <row r="2831" customFormat="1" x14ac:dyDescent="0.2"/>
    <row r="2832" customFormat="1" x14ac:dyDescent="0.2"/>
    <row r="2833" customFormat="1" x14ac:dyDescent="0.2"/>
    <row r="2834" customFormat="1" x14ac:dyDescent="0.2"/>
    <row r="2835" customFormat="1" x14ac:dyDescent="0.2"/>
    <row r="2836" customFormat="1" x14ac:dyDescent="0.2"/>
    <row r="2837" customFormat="1" x14ac:dyDescent="0.2"/>
    <row r="2838" customFormat="1" x14ac:dyDescent="0.2"/>
    <row r="2839" customFormat="1" x14ac:dyDescent="0.2"/>
    <row r="2840" customFormat="1" x14ac:dyDescent="0.2"/>
    <row r="2841" customFormat="1" x14ac:dyDescent="0.2"/>
    <row r="2842" customFormat="1" x14ac:dyDescent="0.2"/>
    <row r="2843" customFormat="1" x14ac:dyDescent="0.2"/>
    <row r="2844" customFormat="1" x14ac:dyDescent="0.2"/>
    <row r="2845" customFormat="1" x14ac:dyDescent="0.2"/>
    <row r="2846" customFormat="1" x14ac:dyDescent="0.2"/>
    <row r="2847" customFormat="1" x14ac:dyDescent="0.2"/>
    <row r="2848" customFormat="1" x14ac:dyDescent="0.2"/>
    <row r="2849" customFormat="1" x14ac:dyDescent="0.2"/>
    <row r="2850" customFormat="1" x14ac:dyDescent="0.2"/>
    <row r="2851" customFormat="1" x14ac:dyDescent="0.2"/>
    <row r="2852" customFormat="1" x14ac:dyDescent="0.2"/>
    <row r="2853" customFormat="1" x14ac:dyDescent="0.2"/>
    <row r="2854" customFormat="1" x14ac:dyDescent="0.2"/>
    <row r="2855" customFormat="1" x14ac:dyDescent="0.2"/>
    <row r="2856" customFormat="1" x14ac:dyDescent="0.2"/>
    <row r="2857" customFormat="1" x14ac:dyDescent="0.2"/>
    <row r="2858" customFormat="1" x14ac:dyDescent="0.2"/>
    <row r="2859" customFormat="1" x14ac:dyDescent="0.2"/>
    <row r="2860" customFormat="1" x14ac:dyDescent="0.2"/>
    <row r="2861" customFormat="1" x14ac:dyDescent="0.2"/>
    <row r="2862" customFormat="1" x14ac:dyDescent="0.2"/>
    <row r="2863" customFormat="1" x14ac:dyDescent="0.2"/>
    <row r="2864" customFormat="1" x14ac:dyDescent="0.2"/>
    <row r="2865" customFormat="1" x14ac:dyDescent="0.2"/>
    <row r="2866" customFormat="1" x14ac:dyDescent="0.2"/>
    <row r="2867" customFormat="1" x14ac:dyDescent="0.2"/>
    <row r="2868" customFormat="1" x14ac:dyDescent="0.2"/>
    <row r="2869" customFormat="1" x14ac:dyDescent="0.2"/>
    <row r="2870" customFormat="1" x14ac:dyDescent="0.2"/>
    <row r="2871" customFormat="1" x14ac:dyDescent="0.2"/>
    <row r="2872" customFormat="1" x14ac:dyDescent="0.2"/>
    <row r="2873" customFormat="1" x14ac:dyDescent="0.2"/>
    <row r="2874" customFormat="1" x14ac:dyDescent="0.2"/>
    <row r="2875" customFormat="1" x14ac:dyDescent="0.2"/>
    <row r="2876" customFormat="1" x14ac:dyDescent="0.2"/>
    <row r="2877" customFormat="1" x14ac:dyDescent="0.2"/>
    <row r="2878" customFormat="1" x14ac:dyDescent="0.2"/>
    <row r="2879" customFormat="1" x14ac:dyDescent="0.2"/>
    <row r="2880" customFormat="1" x14ac:dyDescent="0.2"/>
    <row r="2881" customFormat="1" x14ac:dyDescent="0.2"/>
    <row r="2882" customFormat="1" x14ac:dyDescent="0.2"/>
    <row r="2883" customFormat="1" x14ac:dyDescent="0.2"/>
    <row r="2884" customFormat="1" x14ac:dyDescent="0.2"/>
    <row r="2885" customFormat="1" x14ac:dyDescent="0.2"/>
    <row r="2886" customFormat="1" x14ac:dyDescent="0.2"/>
    <row r="2887" customFormat="1" x14ac:dyDescent="0.2"/>
    <row r="2888" customFormat="1" x14ac:dyDescent="0.2"/>
    <row r="2889" customFormat="1" x14ac:dyDescent="0.2"/>
    <row r="2890" customFormat="1" x14ac:dyDescent="0.2"/>
    <row r="2891" customFormat="1" x14ac:dyDescent="0.2"/>
    <row r="2892" customFormat="1" x14ac:dyDescent="0.2"/>
    <row r="2893" customFormat="1" x14ac:dyDescent="0.2"/>
    <row r="2894" customFormat="1" x14ac:dyDescent="0.2"/>
    <row r="2895" customFormat="1" x14ac:dyDescent="0.2"/>
    <row r="2896" customFormat="1" x14ac:dyDescent="0.2"/>
    <row r="2897" customFormat="1" x14ac:dyDescent="0.2"/>
    <row r="2898" customFormat="1" x14ac:dyDescent="0.2"/>
    <row r="2899" customFormat="1" x14ac:dyDescent="0.2"/>
    <row r="2900" customFormat="1" x14ac:dyDescent="0.2"/>
    <row r="2901" customFormat="1" x14ac:dyDescent="0.2"/>
    <row r="2902" customFormat="1" x14ac:dyDescent="0.2"/>
    <row r="2903" customFormat="1" x14ac:dyDescent="0.2"/>
    <row r="2904" customFormat="1" x14ac:dyDescent="0.2"/>
    <row r="2905" customFormat="1" x14ac:dyDescent="0.2"/>
    <row r="2906" customFormat="1" x14ac:dyDescent="0.2"/>
    <row r="2907" customFormat="1" x14ac:dyDescent="0.2"/>
    <row r="2908" customFormat="1" x14ac:dyDescent="0.2"/>
    <row r="2909" customFormat="1" x14ac:dyDescent="0.2"/>
    <row r="2910" customFormat="1" x14ac:dyDescent="0.2"/>
    <row r="2911" customFormat="1" x14ac:dyDescent="0.2"/>
    <row r="2912" customFormat="1" x14ac:dyDescent="0.2"/>
    <row r="2913" customFormat="1" x14ac:dyDescent="0.2"/>
    <row r="2914" customFormat="1" x14ac:dyDescent="0.2"/>
    <row r="2915" customFormat="1" x14ac:dyDescent="0.2"/>
    <row r="2916" customFormat="1" x14ac:dyDescent="0.2"/>
    <row r="2917" customFormat="1" x14ac:dyDescent="0.2"/>
    <row r="2918" customFormat="1" x14ac:dyDescent="0.2"/>
    <row r="2919" customFormat="1" x14ac:dyDescent="0.2"/>
    <row r="2920" customFormat="1" x14ac:dyDescent="0.2"/>
    <row r="2921" customFormat="1" x14ac:dyDescent="0.2"/>
    <row r="2922" customFormat="1" x14ac:dyDescent="0.2"/>
    <row r="2923" customFormat="1" x14ac:dyDescent="0.2"/>
    <row r="2924" customFormat="1" x14ac:dyDescent="0.2"/>
    <row r="2925" customFormat="1" x14ac:dyDescent="0.2"/>
    <row r="2926" customFormat="1" x14ac:dyDescent="0.2"/>
    <row r="2927" customFormat="1" x14ac:dyDescent="0.2"/>
    <row r="2928" customFormat="1" x14ac:dyDescent="0.2"/>
    <row r="2929" customFormat="1" x14ac:dyDescent="0.2"/>
    <row r="2930" customFormat="1" x14ac:dyDescent="0.2"/>
    <row r="2931" customFormat="1" x14ac:dyDescent="0.2"/>
    <row r="2932" customFormat="1" x14ac:dyDescent="0.2"/>
    <row r="2933" customFormat="1" x14ac:dyDescent="0.2"/>
    <row r="2934" customFormat="1" x14ac:dyDescent="0.2"/>
    <row r="2935" customFormat="1" x14ac:dyDescent="0.2"/>
    <row r="2936" customFormat="1" x14ac:dyDescent="0.2"/>
    <row r="2937" customFormat="1" x14ac:dyDescent="0.2"/>
    <row r="2938" customFormat="1" x14ac:dyDescent="0.2"/>
    <row r="2939" customFormat="1" x14ac:dyDescent="0.2"/>
    <row r="2940" customFormat="1" x14ac:dyDescent="0.2"/>
    <row r="2941" customFormat="1" x14ac:dyDescent="0.2"/>
    <row r="2942" customFormat="1" x14ac:dyDescent="0.2"/>
    <row r="2943" customFormat="1" x14ac:dyDescent="0.2"/>
    <row r="2944" customFormat="1" x14ac:dyDescent="0.2"/>
    <row r="2945" customFormat="1" x14ac:dyDescent="0.2"/>
    <row r="2946" customFormat="1" x14ac:dyDescent="0.2"/>
    <row r="2947" customFormat="1" x14ac:dyDescent="0.2"/>
    <row r="2948" customFormat="1" x14ac:dyDescent="0.2"/>
    <row r="2949" customFormat="1" x14ac:dyDescent="0.2"/>
    <row r="2950" customFormat="1" x14ac:dyDescent="0.2"/>
    <row r="2951" customFormat="1" x14ac:dyDescent="0.2"/>
    <row r="2952" customFormat="1" x14ac:dyDescent="0.2"/>
    <row r="2953" customFormat="1" x14ac:dyDescent="0.2"/>
    <row r="2954" customFormat="1" x14ac:dyDescent="0.2"/>
    <row r="2955" customFormat="1" x14ac:dyDescent="0.2"/>
    <row r="2956" customFormat="1" x14ac:dyDescent="0.2"/>
    <row r="2957" customFormat="1" x14ac:dyDescent="0.2"/>
    <row r="2958" customFormat="1" x14ac:dyDescent="0.2"/>
    <row r="2959" customFormat="1" x14ac:dyDescent="0.2"/>
    <row r="2960" customFormat="1" x14ac:dyDescent="0.2"/>
    <row r="2961" customFormat="1" x14ac:dyDescent="0.2"/>
    <row r="2962" customFormat="1" x14ac:dyDescent="0.2"/>
    <row r="2963" customFormat="1" x14ac:dyDescent="0.2"/>
    <row r="2964" customFormat="1" x14ac:dyDescent="0.2"/>
    <row r="2965" customFormat="1" x14ac:dyDescent="0.2"/>
    <row r="2966" customFormat="1" x14ac:dyDescent="0.2"/>
    <row r="2967" customFormat="1" x14ac:dyDescent="0.2"/>
    <row r="2968" customFormat="1" x14ac:dyDescent="0.2"/>
    <row r="2969" customFormat="1" x14ac:dyDescent="0.2"/>
    <row r="2970" customFormat="1" x14ac:dyDescent="0.2"/>
    <row r="2971" customFormat="1" x14ac:dyDescent="0.2"/>
    <row r="2972" customFormat="1" x14ac:dyDescent="0.2"/>
    <row r="2973" customFormat="1" x14ac:dyDescent="0.2"/>
    <row r="2974" customFormat="1" x14ac:dyDescent="0.2"/>
    <row r="2975" customFormat="1" x14ac:dyDescent="0.2"/>
    <row r="2976" customFormat="1" x14ac:dyDescent="0.2"/>
    <row r="2977" customFormat="1" x14ac:dyDescent="0.2"/>
    <row r="2978" customFormat="1" x14ac:dyDescent="0.2"/>
    <row r="2979" customFormat="1" x14ac:dyDescent="0.2"/>
    <row r="2980" customFormat="1" x14ac:dyDescent="0.2"/>
    <row r="2981" customFormat="1" x14ac:dyDescent="0.2"/>
    <row r="2982" customFormat="1" x14ac:dyDescent="0.2"/>
    <row r="2983" customFormat="1" x14ac:dyDescent="0.2"/>
    <row r="2984" customFormat="1" x14ac:dyDescent="0.2"/>
    <row r="2985" customFormat="1" x14ac:dyDescent="0.2"/>
    <row r="2986" customFormat="1" x14ac:dyDescent="0.2"/>
    <row r="2987" customFormat="1" x14ac:dyDescent="0.2"/>
    <row r="2988" customFormat="1" x14ac:dyDescent="0.2"/>
    <row r="2989" customFormat="1" x14ac:dyDescent="0.2"/>
    <row r="2990" customFormat="1" x14ac:dyDescent="0.2"/>
    <row r="2991" customFormat="1" x14ac:dyDescent="0.2"/>
    <row r="2992" customFormat="1" x14ac:dyDescent="0.2"/>
    <row r="2993" customFormat="1" x14ac:dyDescent="0.2"/>
    <row r="2994" customFormat="1" x14ac:dyDescent="0.2"/>
    <row r="2995" customFormat="1" x14ac:dyDescent="0.2"/>
    <row r="2996" customFormat="1" x14ac:dyDescent="0.2"/>
    <row r="2997" customFormat="1" x14ac:dyDescent="0.2"/>
    <row r="2998" customFormat="1" x14ac:dyDescent="0.2"/>
    <row r="2999" customFormat="1" x14ac:dyDescent="0.2"/>
    <row r="3000" customFormat="1" x14ac:dyDescent="0.2"/>
    <row r="3001" customFormat="1" x14ac:dyDescent="0.2"/>
    <row r="3002" customFormat="1" x14ac:dyDescent="0.2"/>
    <row r="3003" customFormat="1" x14ac:dyDescent="0.2"/>
    <row r="3004" customFormat="1" x14ac:dyDescent="0.2"/>
    <row r="3005" customFormat="1" x14ac:dyDescent="0.2"/>
    <row r="3006" customFormat="1" x14ac:dyDescent="0.2"/>
    <row r="3007" customFormat="1" x14ac:dyDescent="0.2"/>
    <row r="3008" customFormat="1" x14ac:dyDescent="0.2"/>
    <row r="3009" customFormat="1" x14ac:dyDescent="0.2"/>
    <row r="3010" customFormat="1" x14ac:dyDescent="0.2"/>
    <row r="3011" customFormat="1" x14ac:dyDescent="0.2"/>
    <row r="3012" customFormat="1" x14ac:dyDescent="0.2"/>
    <row r="3013" customFormat="1" x14ac:dyDescent="0.2"/>
    <row r="3014" customFormat="1" x14ac:dyDescent="0.2"/>
    <row r="3015" customFormat="1" x14ac:dyDescent="0.2"/>
    <row r="3016" customFormat="1" x14ac:dyDescent="0.2"/>
    <row r="3017" customFormat="1" x14ac:dyDescent="0.2"/>
    <row r="3018" customFormat="1" x14ac:dyDescent="0.2"/>
    <row r="3019" customFormat="1" x14ac:dyDescent="0.2"/>
    <row r="3020" customFormat="1" x14ac:dyDescent="0.2"/>
    <row r="3021" customFormat="1" x14ac:dyDescent="0.2"/>
    <row r="3022" customFormat="1" x14ac:dyDescent="0.2"/>
    <row r="3023" customFormat="1" x14ac:dyDescent="0.2"/>
    <row r="3024" customFormat="1" x14ac:dyDescent="0.2"/>
    <row r="3025" customFormat="1" x14ac:dyDescent="0.2"/>
    <row r="3026" customFormat="1" x14ac:dyDescent="0.2"/>
    <row r="3027" customFormat="1" x14ac:dyDescent="0.2"/>
    <row r="3028" customFormat="1" x14ac:dyDescent="0.2"/>
    <row r="3029" customFormat="1" x14ac:dyDescent="0.2"/>
    <row r="3030" customFormat="1" x14ac:dyDescent="0.2"/>
    <row r="3031" customFormat="1" x14ac:dyDescent="0.2"/>
    <row r="3032" customFormat="1" x14ac:dyDescent="0.2"/>
    <row r="3033" customFormat="1" x14ac:dyDescent="0.2"/>
    <row r="3034" customFormat="1" x14ac:dyDescent="0.2"/>
    <row r="3035" customFormat="1" x14ac:dyDescent="0.2"/>
    <row r="3036" customFormat="1" x14ac:dyDescent="0.2"/>
    <row r="3037" customFormat="1" x14ac:dyDescent="0.2"/>
    <row r="3038" customFormat="1" x14ac:dyDescent="0.2"/>
    <row r="3039" customFormat="1" x14ac:dyDescent="0.2"/>
    <row r="3040" customFormat="1" x14ac:dyDescent="0.2"/>
    <row r="3041" customFormat="1" x14ac:dyDescent="0.2"/>
    <row r="3042" customFormat="1" x14ac:dyDescent="0.2"/>
    <row r="3043" customFormat="1" x14ac:dyDescent="0.2"/>
    <row r="3044" customFormat="1" x14ac:dyDescent="0.2"/>
    <row r="3045" customFormat="1" x14ac:dyDescent="0.2"/>
    <row r="3046" customFormat="1" x14ac:dyDescent="0.2"/>
    <row r="3047" customFormat="1" x14ac:dyDescent="0.2"/>
    <row r="3048" customFormat="1" x14ac:dyDescent="0.2"/>
    <row r="3049" customFormat="1" x14ac:dyDescent="0.2"/>
    <row r="3050" customFormat="1" x14ac:dyDescent="0.2"/>
    <row r="3051" customFormat="1" x14ac:dyDescent="0.2"/>
    <row r="3052" customFormat="1" x14ac:dyDescent="0.2"/>
    <row r="3053" customFormat="1" x14ac:dyDescent="0.2"/>
    <row r="3054" customFormat="1" x14ac:dyDescent="0.2"/>
    <row r="3055" customFormat="1" x14ac:dyDescent="0.2"/>
    <row r="3056" customFormat="1" x14ac:dyDescent="0.2"/>
    <row r="3057" customFormat="1" x14ac:dyDescent="0.2"/>
    <row r="3058" customFormat="1" x14ac:dyDescent="0.2"/>
    <row r="3059" customFormat="1" x14ac:dyDescent="0.2"/>
    <row r="3060" customFormat="1" x14ac:dyDescent="0.2"/>
    <row r="3061" customFormat="1" x14ac:dyDescent="0.2"/>
    <row r="3062" customFormat="1" x14ac:dyDescent="0.2"/>
    <row r="3063" customFormat="1" x14ac:dyDescent="0.2"/>
    <row r="3064" customFormat="1" x14ac:dyDescent="0.2"/>
    <row r="3065" customFormat="1" x14ac:dyDescent="0.2"/>
    <row r="3066" customFormat="1" x14ac:dyDescent="0.2"/>
    <row r="3067" customFormat="1" x14ac:dyDescent="0.2"/>
    <row r="3068" customFormat="1" x14ac:dyDescent="0.2"/>
    <row r="3069" customFormat="1" x14ac:dyDescent="0.2"/>
    <row r="3070" customFormat="1" x14ac:dyDescent="0.2"/>
    <row r="3071" customFormat="1" x14ac:dyDescent="0.2"/>
    <row r="3072" customFormat="1" x14ac:dyDescent="0.2"/>
    <row r="3073" customFormat="1" x14ac:dyDescent="0.2"/>
    <row r="3074" customFormat="1" x14ac:dyDescent="0.2"/>
    <row r="3075" customFormat="1" x14ac:dyDescent="0.2"/>
    <row r="3076" customFormat="1" x14ac:dyDescent="0.2"/>
    <row r="3077" customFormat="1" x14ac:dyDescent="0.2"/>
    <row r="3078" customFormat="1" x14ac:dyDescent="0.2"/>
    <row r="3079" customFormat="1" x14ac:dyDescent="0.2"/>
    <row r="3080" customFormat="1" x14ac:dyDescent="0.2"/>
    <row r="3081" customFormat="1" x14ac:dyDescent="0.2"/>
    <row r="3082" customFormat="1" x14ac:dyDescent="0.2"/>
    <row r="3083" customFormat="1" x14ac:dyDescent="0.2"/>
    <row r="3084" customFormat="1" x14ac:dyDescent="0.2"/>
    <row r="3085" customFormat="1" x14ac:dyDescent="0.2"/>
    <row r="3086" customFormat="1" x14ac:dyDescent="0.2"/>
    <row r="3087" customFormat="1" x14ac:dyDescent="0.2"/>
    <row r="3088" customFormat="1" x14ac:dyDescent="0.2"/>
    <row r="3089" customFormat="1" x14ac:dyDescent="0.2"/>
    <row r="3090" customFormat="1" x14ac:dyDescent="0.2"/>
    <row r="3091" customFormat="1" x14ac:dyDescent="0.2"/>
    <row r="3092" customFormat="1" x14ac:dyDescent="0.2"/>
    <row r="3093" customFormat="1" x14ac:dyDescent="0.2"/>
    <row r="3094" customFormat="1" x14ac:dyDescent="0.2"/>
    <row r="3095" customFormat="1" x14ac:dyDescent="0.2"/>
    <row r="3096" customFormat="1" x14ac:dyDescent="0.2"/>
    <row r="3097" customFormat="1" x14ac:dyDescent="0.2"/>
    <row r="3098" customFormat="1" x14ac:dyDescent="0.2"/>
    <row r="3099" customFormat="1" x14ac:dyDescent="0.2"/>
    <row r="3100" customFormat="1" x14ac:dyDescent="0.2"/>
    <row r="3101" customFormat="1" x14ac:dyDescent="0.2"/>
    <row r="3102" customFormat="1" x14ac:dyDescent="0.2"/>
    <row r="3103" customFormat="1" x14ac:dyDescent="0.2"/>
    <row r="3104" customFormat="1" x14ac:dyDescent="0.2"/>
    <row r="3105" customFormat="1" x14ac:dyDescent="0.2"/>
    <row r="3106" customFormat="1" x14ac:dyDescent="0.2"/>
    <row r="3107" customFormat="1" x14ac:dyDescent="0.2"/>
    <row r="3108" customFormat="1" x14ac:dyDescent="0.2"/>
    <row r="3109" customFormat="1" x14ac:dyDescent="0.2"/>
    <row r="3110" customFormat="1" x14ac:dyDescent="0.2"/>
    <row r="3111" customFormat="1" x14ac:dyDescent="0.2"/>
    <row r="3112" customFormat="1" x14ac:dyDescent="0.2"/>
    <row r="3113" customFormat="1" x14ac:dyDescent="0.2"/>
    <row r="3114" customFormat="1" x14ac:dyDescent="0.2"/>
    <row r="3115" customFormat="1" x14ac:dyDescent="0.2"/>
    <row r="3116" customFormat="1" x14ac:dyDescent="0.2"/>
    <row r="3117" customFormat="1" x14ac:dyDescent="0.2"/>
    <row r="3118" customFormat="1" x14ac:dyDescent="0.2"/>
    <row r="3119" customFormat="1" x14ac:dyDescent="0.2"/>
    <row r="3120" customFormat="1" x14ac:dyDescent="0.2"/>
    <row r="3121" customFormat="1" x14ac:dyDescent="0.2"/>
    <row r="3122" customFormat="1" x14ac:dyDescent="0.2"/>
    <row r="3123" customFormat="1" x14ac:dyDescent="0.2"/>
    <row r="3124" customFormat="1" x14ac:dyDescent="0.2"/>
    <row r="3125" customFormat="1" x14ac:dyDescent="0.2"/>
    <row r="3126" customFormat="1" x14ac:dyDescent="0.2"/>
    <row r="3127" customFormat="1" x14ac:dyDescent="0.2"/>
    <row r="3128" customFormat="1" x14ac:dyDescent="0.2"/>
    <row r="3129" customFormat="1" x14ac:dyDescent="0.2"/>
    <row r="3130" customFormat="1" x14ac:dyDescent="0.2"/>
    <row r="3131" customFormat="1" x14ac:dyDescent="0.2"/>
    <row r="3132" customFormat="1" x14ac:dyDescent="0.2"/>
    <row r="3133" customFormat="1" x14ac:dyDescent="0.2"/>
    <row r="3134" customFormat="1" x14ac:dyDescent="0.2"/>
    <row r="3135" customFormat="1" x14ac:dyDescent="0.2"/>
    <row r="3136" customFormat="1" x14ac:dyDescent="0.2"/>
    <row r="3137" customFormat="1" x14ac:dyDescent="0.2"/>
    <row r="3138" customFormat="1" x14ac:dyDescent="0.2"/>
    <row r="3139" customFormat="1" x14ac:dyDescent="0.2"/>
    <row r="3140" customFormat="1" x14ac:dyDescent="0.2"/>
    <row r="3141" customFormat="1" x14ac:dyDescent="0.2"/>
    <row r="3142" customFormat="1" x14ac:dyDescent="0.2"/>
    <row r="3143" customFormat="1" x14ac:dyDescent="0.2"/>
    <row r="3144" customFormat="1" x14ac:dyDescent="0.2"/>
    <row r="3145" customFormat="1" x14ac:dyDescent="0.2"/>
    <row r="3146" customFormat="1" x14ac:dyDescent="0.2"/>
    <row r="3147" customFormat="1" x14ac:dyDescent="0.2"/>
    <row r="3148" customFormat="1" x14ac:dyDescent="0.2"/>
    <row r="3149" customFormat="1" x14ac:dyDescent="0.2"/>
    <row r="3150" customFormat="1" x14ac:dyDescent="0.2"/>
    <row r="3151" customFormat="1" x14ac:dyDescent="0.2"/>
    <row r="3152" customFormat="1" x14ac:dyDescent="0.2"/>
    <row r="3153" customFormat="1" x14ac:dyDescent="0.2"/>
    <row r="3154" customFormat="1" x14ac:dyDescent="0.2"/>
    <row r="3155" customFormat="1" x14ac:dyDescent="0.2"/>
    <row r="3156" customFormat="1" x14ac:dyDescent="0.2"/>
    <row r="3157" customFormat="1" x14ac:dyDescent="0.2"/>
    <row r="3158" customFormat="1" x14ac:dyDescent="0.2"/>
    <row r="3159" customFormat="1" x14ac:dyDescent="0.2"/>
    <row r="3160" customFormat="1" x14ac:dyDescent="0.2"/>
    <row r="3161" customFormat="1" x14ac:dyDescent="0.2"/>
    <row r="3162" customFormat="1" x14ac:dyDescent="0.2"/>
    <row r="3163" customFormat="1" x14ac:dyDescent="0.2"/>
    <row r="3164" customFormat="1" x14ac:dyDescent="0.2"/>
    <row r="3165" customFormat="1" x14ac:dyDescent="0.2"/>
    <row r="3166" customFormat="1" x14ac:dyDescent="0.2"/>
    <row r="3167" customFormat="1" x14ac:dyDescent="0.2"/>
    <row r="3168" customFormat="1" x14ac:dyDescent="0.2"/>
    <row r="3169" customFormat="1" x14ac:dyDescent="0.2"/>
    <row r="3170" customFormat="1" x14ac:dyDescent="0.2"/>
    <row r="3171" customFormat="1" x14ac:dyDescent="0.2"/>
    <row r="3172" customFormat="1" x14ac:dyDescent="0.2"/>
    <row r="3173" customFormat="1" x14ac:dyDescent="0.2"/>
    <row r="3174" customFormat="1" x14ac:dyDescent="0.2"/>
    <row r="3175" customFormat="1" x14ac:dyDescent="0.2"/>
    <row r="3176" customFormat="1" x14ac:dyDescent="0.2"/>
    <row r="3177" customFormat="1" x14ac:dyDescent="0.2"/>
    <row r="3178" customFormat="1" x14ac:dyDescent="0.2"/>
    <row r="3179" customFormat="1" x14ac:dyDescent="0.2"/>
    <row r="3180" customFormat="1" x14ac:dyDescent="0.2"/>
    <row r="3181" customFormat="1" x14ac:dyDescent="0.2"/>
    <row r="3182" customFormat="1" x14ac:dyDescent="0.2"/>
    <row r="3183" customFormat="1" x14ac:dyDescent="0.2"/>
    <row r="3184" customFormat="1" x14ac:dyDescent="0.2"/>
    <row r="3185" customFormat="1" x14ac:dyDescent="0.2"/>
    <row r="3186" customFormat="1" x14ac:dyDescent="0.2"/>
    <row r="3187" customFormat="1" x14ac:dyDescent="0.2"/>
    <row r="3188" customFormat="1" x14ac:dyDescent="0.2"/>
    <row r="3189" customFormat="1" x14ac:dyDescent="0.2"/>
    <row r="3190" customFormat="1" x14ac:dyDescent="0.2"/>
    <row r="3191" customFormat="1" x14ac:dyDescent="0.2"/>
    <row r="3192" customFormat="1" x14ac:dyDescent="0.2"/>
    <row r="3193" customFormat="1" x14ac:dyDescent="0.2"/>
    <row r="3194" customFormat="1" x14ac:dyDescent="0.2"/>
    <row r="3195" customFormat="1" x14ac:dyDescent="0.2"/>
    <row r="3196" customFormat="1" x14ac:dyDescent="0.2"/>
  </sheetData>
  <mergeCells count="5">
    <mergeCell ref="A1:F1"/>
    <mergeCell ref="A2:A3"/>
    <mergeCell ref="C2:C3"/>
    <mergeCell ref="D2:F2"/>
    <mergeCell ref="B2:B3"/>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workbookViewId="0">
      <selection sqref="A1:F1"/>
    </sheetView>
  </sheetViews>
  <sheetFormatPr baseColWidth="10" defaultRowHeight="12" x14ac:dyDescent="0.2"/>
  <cols>
    <col min="1" max="1" width="31.7109375" customWidth="1"/>
    <col min="2" max="2" width="8.140625" customWidth="1"/>
    <col min="3" max="6" width="13.7109375" customWidth="1"/>
  </cols>
  <sheetData>
    <row r="1" spans="1:6" ht="45" customHeight="1" x14ac:dyDescent="0.2">
      <c r="A1" s="381" t="s">
        <v>311</v>
      </c>
      <c r="B1" s="381"/>
      <c r="C1" s="381"/>
      <c r="D1" s="381"/>
      <c r="E1" s="381"/>
      <c r="F1" s="381"/>
    </row>
    <row r="2" spans="1:6" s="233" customFormat="1" ht="15" customHeight="1" x14ac:dyDescent="0.2">
      <c r="A2" s="360" t="s">
        <v>97</v>
      </c>
      <c r="B2" s="366" t="s">
        <v>68</v>
      </c>
      <c r="C2" s="362" t="s">
        <v>0</v>
      </c>
      <c r="D2" s="362" t="s">
        <v>36</v>
      </c>
      <c r="E2" s="362"/>
      <c r="F2" s="364"/>
    </row>
    <row r="3" spans="1:6" s="233" customFormat="1" ht="43.5" customHeight="1" x14ac:dyDescent="0.2">
      <c r="A3" s="361"/>
      <c r="B3" s="367"/>
      <c r="C3" s="363"/>
      <c r="D3" s="241" t="s">
        <v>16</v>
      </c>
      <c r="E3" s="241" t="s">
        <v>105</v>
      </c>
      <c r="F3" s="242" t="s">
        <v>106</v>
      </c>
    </row>
    <row r="4" spans="1:6" s="245" customFormat="1" ht="24" customHeight="1" x14ac:dyDescent="0.2">
      <c r="A4" s="244" t="s">
        <v>266</v>
      </c>
      <c r="B4" s="246" t="s">
        <v>79</v>
      </c>
      <c r="C4" s="234">
        <f>SUM(D4:F4)</f>
        <v>30</v>
      </c>
      <c r="D4" s="234">
        <v>30</v>
      </c>
      <c r="E4" s="235">
        <v>0</v>
      </c>
      <c r="F4" s="197">
        <v>0</v>
      </c>
    </row>
    <row r="5" spans="1:6" s="88" customFormat="1" ht="15" customHeight="1" x14ac:dyDescent="0.2">
      <c r="A5" s="147"/>
      <c r="B5" s="247" t="s">
        <v>80</v>
      </c>
      <c r="C5" s="234">
        <f t="shared" ref="C5:C18" si="0">SUM(D5:F5)</f>
        <v>32</v>
      </c>
      <c r="D5" s="234">
        <v>32</v>
      </c>
      <c r="E5" s="235">
        <v>0</v>
      </c>
      <c r="F5" s="197">
        <v>0</v>
      </c>
    </row>
    <row r="6" spans="1:6" s="6" customFormat="1" ht="15" customHeight="1" x14ac:dyDescent="0.2">
      <c r="A6" s="146"/>
      <c r="B6" s="71" t="s">
        <v>81</v>
      </c>
      <c r="C6" s="237">
        <f t="shared" si="0"/>
        <v>62</v>
      </c>
      <c r="D6" s="237">
        <v>62</v>
      </c>
      <c r="E6" s="238">
        <v>0</v>
      </c>
      <c r="F6" s="293">
        <v>0</v>
      </c>
    </row>
    <row r="7" spans="1:6" s="245" customFormat="1" ht="24" customHeight="1" x14ac:dyDescent="0.2">
      <c r="A7" s="90" t="s">
        <v>267</v>
      </c>
      <c r="B7" s="247" t="s">
        <v>79</v>
      </c>
      <c r="C7" s="234">
        <f t="shared" si="0"/>
        <v>15270</v>
      </c>
      <c r="D7" s="234">
        <v>14773</v>
      </c>
      <c r="E7" s="235">
        <v>497</v>
      </c>
      <c r="F7" s="197">
        <v>0</v>
      </c>
    </row>
    <row r="8" spans="1:6" s="88" customFormat="1" ht="15" customHeight="1" x14ac:dyDescent="0.2">
      <c r="A8" s="90"/>
      <c r="B8" s="247" t="s">
        <v>80</v>
      </c>
      <c r="C8" s="234">
        <f t="shared" si="0"/>
        <v>15404</v>
      </c>
      <c r="D8" s="234">
        <v>15134</v>
      </c>
      <c r="E8" s="235">
        <v>270</v>
      </c>
      <c r="F8" s="197">
        <v>0</v>
      </c>
    </row>
    <row r="9" spans="1:6" s="6" customFormat="1" ht="15" customHeight="1" x14ac:dyDescent="0.2">
      <c r="A9" s="89"/>
      <c r="B9" s="71" t="s">
        <v>81</v>
      </c>
      <c r="C9" s="237">
        <f t="shared" si="0"/>
        <v>30674</v>
      </c>
      <c r="D9" s="237">
        <v>29907</v>
      </c>
      <c r="E9" s="238">
        <v>767</v>
      </c>
      <c r="F9" s="203">
        <v>0</v>
      </c>
    </row>
    <row r="10" spans="1:6" s="245" customFormat="1" ht="24" x14ac:dyDescent="0.2">
      <c r="A10" s="90" t="s">
        <v>313</v>
      </c>
      <c r="B10" s="247" t="s">
        <v>79</v>
      </c>
      <c r="C10" s="234">
        <f t="shared" si="0"/>
        <v>15107</v>
      </c>
      <c r="D10" s="234">
        <v>14614</v>
      </c>
      <c r="E10" s="235">
        <v>493</v>
      </c>
      <c r="F10" s="197">
        <v>0</v>
      </c>
    </row>
    <row r="11" spans="1:6" s="88" customFormat="1" ht="15" customHeight="1" x14ac:dyDescent="0.2">
      <c r="A11" s="90"/>
      <c r="B11" s="247" t="s">
        <v>80</v>
      </c>
      <c r="C11" s="234">
        <f t="shared" si="0"/>
        <v>15144</v>
      </c>
      <c r="D11" s="234">
        <v>14875</v>
      </c>
      <c r="E11" s="235">
        <v>269</v>
      </c>
      <c r="F11" s="197">
        <v>0</v>
      </c>
    </row>
    <row r="12" spans="1:6" s="6" customFormat="1" ht="15" customHeight="1" x14ac:dyDescent="0.2">
      <c r="A12" s="89"/>
      <c r="B12" s="71" t="s">
        <v>81</v>
      </c>
      <c r="C12" s="237">
        <f t="shared" si="0"/>
        <v>30251</v>
      </c>
      <c r="D12" s="237">
        <v>29489</v>
      </c>
      <c r="E12" s="238">
        <v>762</v>
      </c>
      <c r="F12" s="293">
        <v>0</v>
      </c>
    </row>
    <row r="13" spans="1:6" s="245" customFormat="1" ht="24" x14ac:dyDescent="0.2">
      <c r="A13" s="90" t="s">
        <v>314</v>
      </c>
      <c r="B13" s="247" t="s">
        <v>79</v>
      </c>
      <c r="C13" s="234">
        <f t="shared" si="0"/>
        <v>163</v>
      </c>
      <c r="D13" s="234">
        <v>159</v>
      </c>
      <c r="E13" s="235">
        <v>4</v>
      </c>
      <c r="F13" s="197">
        <v>0</v>
      </c>
    </row>
    <row r="14" spans="1:6" s="88" customFormat="1" ht="15" customHeight="1" x14ac:dyDescent="0.2">
      <c r="A14" s="90"/>
      <c r="B14" s="247" t="s">
        <v>80</v>
      </c>
      <c r="C14" s="234">
        <f t="shared" si="0"/>
        <v>260</v>
      </c>
      <c r="D14" s="234">
        <v>259</v>
      </c>
      <c r="E14" s="235">
        <v>1</v>
      </c>
      <c r="F14" s="197">
        <v>0</v>
      </c>
    </row>
    <row r="15" spans="1:6" s="6" customFormat="1" ht="15" customHeight="1" x14ac:dyDescent="0.2">
      <c r="A15" s="89"/>
      <c r="B15" s="71" t="s">
        <v>81</v>
      </c>
      <c r="C15" s="237">
        <f t="shared" si="0"/>
        <v>423</v>
      </c>
      <c r="D15" s="237">
        <v>418</v>
      </c>
      <c r="E15" s="238">
        <v>5</v>
      </c>
      <c r="F15" s="293">
        <v>0</v>
      </c>
    </row>
    <row r="16" spans="1:6" s="88" customFormat="1" ht="24" customHeight="1" x14ac:dyDescent="0.2">
      <c r="A16" s="90" t="s">
        <v>268</v>
      </c>
      <c r="B16" s="247" t="s">
        <v>79</v>
      </c>
      <c r="C16" s="234">
        <f t="shared" si="0"/>
        <v>1790</v>
      </c>
      <c r="D16" s="234">
        <v>1492</v>
      </c>
      <c r="E16" s="235">
        <v>298</v>
      </c>
      <c r="F16" s="197">
        <v>0</v>
      </c>
    </row>
    <row r="17" spans="1:6" s="88" customFormat="1" ht="15" customHeight="1" x14ac:dyDescent="0.2">
      <c r="A17" s="90"/>
      <c r="B17" s="247" t="s">
        <v>80</v>
      </c>
      <c r="C17" s="234">
        <f t="shared" si="0"/>
        <v>1086</v>
      </c>
      <c r="D17" s="234">
        <v>916</v>
      </c>
      <c r="E17" s="235">
        <v>170</v>
      </c>
      <c r="F17" s="197">
        <v>0</v>
      </c>
    </row>
    <row r="18" spans="1:6" s="6" customFormat="1" ht="15" customHeight="1" x14ac:dyDescent="0.2">
      <c r="A18" s="89"/>
      <c r="B18" s="71" t="s">
        <v>81</v>
      </c>
      <c r="C18" s="237">
        <f t="shared" si="0"/>
        <v>2876</v>
      </c>
      <c r="D18" s="237">
        <v>2408</v>
      </c>
      <c r="E18" s="238">
        <v>468</v>
      </c>
      <c r="F18" s="293">
        <v>0</v>
      </c>
    </row>
    <row r="19" spans="1:6" s="6" customFormat="1" ht="24.75" customHeight="1" x14ac:dyDescent="0.2">
      <c r="A19" s="54" t="s">
        <v>0</v>
      </c>
      <c r="B19" s="71" t="s">
        <v>79</v>
      </c>
      <c r="C19" s="237">
        <f>SUM(C4,C7,C16)</f>
        <v>17090</v>
      </c>
      <c r="D19" s="237">
        <f t="shared" ref="D19:F19" si="1">SUM(D4,D7,D16)</f>
        <v>16295</v>
      </c>
      <c r="E19" s="238">
        <f t="shared" si="1"/>
        <v>795</v>
      </c>
      <c r="F19" s="274">
        <f t="shared" si="1"/>
        <v>0</v>
      </c>
    </row>
    <row r="20" spans="1:6" s="6" customFormat="1" ht="15" customHeight="1" x14ac:dyDescent="0.2">
      <c r="A20" s="54"/>
      <c r="B20" s="71" t="s">
        <v>80</v>
      </c>
      <c r="C20" s="237">
        <f t="shared" ref="C20:F21" si="2">SUM(C5,C8,C17)</f>
        <v>16522</v>
      </c>
      <c r="D20" s="237">
        <f t="shared" si="2"/>
        <v>16082</v>
      </c>
      <c r="E20" s="238">
        <f t="shared" si="2"/>
        <v>440</v>
      </c>
      <c r="F20" s="274">
        <f t="shared" si="2"/>
        <v>0</v>
      </c>
    </row>
    <row r="21" spans="1:6" s="6" customFormat="1" ht="15" customHeight="1" x14ac:dyDescent="0.2">
      <c r="A21" s="54"/>
      <c r="B21" s="71" t="s">
        <v>81</v>
      </c>
      <c r="C21" s="237">
        <f t="shared" si="2"/>
        <v>33612</v>
      </c>
      <c r="D21" s="237">
        <f t="shared" si="2"/>
        <v>32377</v>
      </c>
      <c r="E21" s="238">
        <f t="shared" si="2"/>
        <v>1235</v>
      </c>
      <c r="F21" s="274">
        <f t="shared" si="2"/>
        <v>0</v>
      </c>
    </row>
  </sheetData>
  <mergeCells count="5">
    <mergeCell ref="A2:A3"/>
    <mergeCell ref="B2:B3"/>
    <mergeCell ref="C2:C3"/>
    <mergeCell ref="D2:F2"/>
    <mergeCell ref="A1:F1"/>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zoomScaleNormal="100" workbookViewId="0">
      <selection sqref="A1:F1"/>
    </sheetView>
  </sheetViews>
  <sheetFormatPr baseColWidth="10" defaultRowHeight="12" x14ac:dyDescent="0.2"/>
  <cols>
    <col min="1" max="1" width="31.7109375" customWidth="1"/>
    <col min="2" max="2" width="8.140625" customWidth="1"/>
    <col min="3" max="6" width="13.7109375" customWidth="1"/>
  </cols>
  <sheetData>
    <row r="1" spans="1:6" ht="45" customHeight="1" x14ac:dyDescent="0.2">
      <c r="A1" s="381" t="s">
        <v>310</v>
      </c>
      <c r="B1" s="381"/>
      <c r="C1" s="381"/>
      <c r="D1" s="381"/>
      <c r="E1" s="381"/>
      <c r="F1" s="381"/>
    </row>
    <row r="2" spans="1:6" s="233" customFormat="1" ht="15" customHeight="1" x14ac:dyDescent="0.2">
      <c r="A2" s="360" t="s">
        <v>97</v>
      </c>
      <c r="B2" s="366" t="s">
        <v>68</v>
      </c>
      <c r="C2" s="362" t="s">
        <v>0</v>
      </c>
      <c r="D2" s="362" t="s">
        <v>36</v>
      </c>
      <c r="E2" s="362"/>
      <c r="F2" s="364"/>
    </row>
    <row r="3" spans="1:6" s="233" customFormat="1" ht="43.5" customHeight="1" x14ac:dyDescent="0.2">
      <c r="A3" s="361"/>
      <c r="B3" s="367"/>
      <c r="C3" s="363"/>
      <c r="D3" s="241" t="s">
        <v>16</v>
      </c>
      <c r="E3" s="241" t="s">
        <v>105</v>
      </c>
      <c r="F3" s="242" t="s">
        <v>106</v>
      </c>
    </row>
    <row r="4" spans="1:6" s="245" customFormat="1" ht="24" customHeight="1" x14ac:dyDescent="0.2">
      <c r="A4" s="244" t="s">
        <v>266</v>
      </c>
      <c r="B4" s="246" t="s">
        <v>79</v>
      </c>
      <c r="C4" s="235">
        <f>SUM(D4:F4)</f>
        <v>4</v>
      </c>
      <c r="D4" s="235">
        <v>4</v>
      </c>
      <c r="E4" s="229">
        <v>0</v>
      </c>
      <c r="F4" s="236">
        <v>0</v>
      </c>
    </row>
    <row r="5" spans="1:6" s="88" customFormat="1" ht="15" customHeight="1" x14ac:dyDescent="0.2">
      <c r="A5" s="147"/>
      <c r="B5" s="247" t="s">
        <v>80</v>
      </c>
      <c r="C5" s="235">
        <f t="shared" ref="C5:C18" si="0">SUM(D5:F5)</f>
        <v>15</v>
      </c>
      <c r="D5" s="235">
        <v>14</v>
      </c>
      <c r="E5" s="229">
        <v>0</v>
      </c>
      <c r="F5" s="236">
        <v>1</v>
      </c>
    </row>
    <row r="6" spans="1:6" s="6" customFormat="1" ht="15" customHeight="1" x14ac:dyDescent="0.2">
      <c r="A6" s="146"/>
      <c r="B6" s="71" t="s">
        <v>81</v>
      </c>
      <c r="C6" s="238">
        <f t="shared" si="0"/>
        <v>19</v>
      </c>
      <c r="D6" s="238">
        <v>18</v>
      </c>
      <c r="E6" s="127">
        <v>0</v>
      </c>
      <c r="F6" s="230">
        <v>1</v>
      </c>
    </row>
    <row r="7" spans="1:6" s="245" customFormat="1" ht="24" customHeight="1" x14ac:dyDescent="0.2">
      <c r="A7" s="90" t="s">
        <v>267</v>
      </c>
      <c r="B7" s="247" t="s">
        <v>79</v>
      </c>
      <c r="C7" s="235">
        <f t="shared" si="0"/>
        <v>1307</v>
      </c>
      <c r="D7" s="235">
        <v>1192</v>
      </c>
      <c r="E7" s="229">
        <v>35</v>
      </c>
      <c r="F7" s="236">
        <v>80</v>
      </c>
    </row>
    <row r="8" spans="1:6" s="88" customFormat="1" ht="15" customHeight="1" x14ac:dyDescent="0.2">
      <c r="A8" s="90"/>
      <c r="B8" s="247" t="s">
        <v>80</v>
      </c>
      <c r="C8" s="235">
        <f t="shared" si="0"/>
        <v>1435</v>
      </c>
      <c r="D8" s="235">
        <v>1317</v>
      </c>
      <c r="E8" s="229">
        <v>20</v>
      </c>
      <c r="F8" s="236">
        <v>98</v>
      </c>
    </row>
    <row r="9" spans="1:6" s="6" customFormat="1" ht="15" customHeight="1" x14ac:dyDescent="0.2">
      <c r="A9" s="89"/>
      <c r="B9" s="71" t="s">
        <v>81</v>
      </c>
      <c r="C9" s="238">
        <f t="shared" si="0"/>
        <v>2742</v>
      </c>
      <c r="D9" s="238">
        <v>2509</v>
      </c>
      <c r="E9" s="127">
        <v>55</v>
      </c>
      <c r="F9" s="230">
        <v>178</v>
      </c>
    </row>
    <row r="10" spans="1:6" s="245" customFormat="1" ht="24" x14ac:dyDescent="0.2">
      <c r="A10" s="90" t="s">
        <v>313</v>
      </c>
      <c r="B10" s="247" t="s">
        <v>79</v>
      </c>
      <c r="C10" s="235">
        <f t="shared" si="0"/>
        <v>1244</v>
      </c>
      <c r="D10" s="235">
        <v>1132</v>
      </c>
      <c r="E10" s="229">
        <v>33</v>
      </c>
      <c r="F10" s="236">
        <v>79</v>
      </c>
    </row>
    <row r="11" spans="1:6" s="88" customFormat="1" ht="15" customHeight="1" x14ac:dyDescent="0.2">
      <c r="A11" s="90"/>
      <c r="B11" s="247" t="s">
        <v>80</v>
      </c>
      <c r="C11" s="235">
        <f t="shared" si="0"/>
        <v>1321</v>
      </c>
      <c r="D11" s="235">
        <v>1204</v>
      </c>
      <c r="E11" s="229">
        <v>20</v>
      </c>
      <c r="F11" s="236">
        <v>97</v>
      </c>
    </row>
    <row r="12" spans="1:6" s="6" customFormat="1" ht="15" customHeight="1" x14ac:dyDescent="0.2">
      <c r="A12" s="89"/>
      <c r="B12" s="71" t="s">
        <v>81</v>
      </c>
      <c r="C12" s="238">
        <f t="shared" si="0"/>
        <v>2565</v>
      </c>
      <c r="D12" s="238">
        <v>2336</v>
      </c>
      <c r="E12" s="127">
        <v>53</v>
      </c>
      <c r="F12" s="230">
        <v>176</v>
      </c>
    </row>
    <row r="13" spans="1:6" s="245" customFormat="1" ht="24" x14ac:dyDescent="0.2">
      <c r="A13" s="90" t="s">
        <v>314</v>
      </c>
      <c r="B13" s="247" t="s">
        <v>79</v>
      </c>
      <c r="C13" s="235">
        <f t="shared" si="0"/>
        <v>63</v>
      </c>
      <c r="D13" s="235">
        <v>60</v>
      </c>
      <c r="E13" s="229">
        <v>2</v>
      </c>
      <c r="F13" s="236">
        <v>1</v>
      </c>
    </row>
    <row r="14" spans="1:6" s="88" customFormat="1" ht="15" customHeight="1" x14ac:dyDescent="0.2">
      <c r="A14" s="90"/>
      <c r="B14" s="247" t="s">
        <v>80</v>
      </c>
      <c r="C14" s="235">
        <f t="shared" si="0"/>
        <v>114</v>
      </c>
      <c r="D14" s="235">
        <v>113</v>
      </c>
      <c r="E14" s="229">
        <v>0</v>
      </c>
      <c r="F14" s="236">
        <v>1</v>
      </c>
    </row>
    <row r="15" spans="1:6" s="6" customFormat="1" ht="15" customHeight="1" x14ac:dyDescent="0.2">
      <c r="A15" s="89"/>
      <c r="B15" s="71" t="s">
        <v>81</v>
      </c>
      <c r="C15" s="238">
        <f t="shared" si="0"/>
        <v>177</v>
      </c>
      <c r="D15" s="238">
        <v>173</v>
      </c>
      <c r="E15" s="127">
        <v>2</v>
      </c>
      <c r="F15" s="230">
        <v>2</v>
      </c>
    </row>
    <row r="16" spans="1:6" s="88" customFormat="1" ht="24" customHeight="1" x14ac:dyDescent="0.2">
      <c r="A16" s="90" t="s">
        <v>268</v>
      </c>
      <c r="B16" s="247" t="s">
        <v>79</v>
      </c>
      <c r="C16" s="235">
        <f t="shared" si="0"/>
        <v>160</v>
      </c>
      <c r="D16" s="235">
        <v>117</v>
      </c>
      <c r="E16" s="229">
        <v>20</v>
      </c>
      <c r="F16" s="236">
        <v>23</v>
      </c>
    </row>
    <row r="17" spans="1:6" s="88" customFormat="1" ht="15" customHeight="1" x14ac:dyDescent="0.2">
      <c r="A17" s="90"/>
      <c r="B17" s="247" t="s">
        <v>80</v>
      </c>
      <c r="C17" s="235">
        <f t="shared" si="0"/>
        <v>82</v>
      </c>
      <c r="D17" s="235">
        <v>51</v>
      </c>
      <c r="E17" s="229">
        <v>14</v>
      </c>
      <c r="F17" s="236">
        <v>17</v>
      </c>
    </row>
    <row r="18" spans="1:6" s="6" customFormat="1" ht="15" customHeight="1" x14ac:dyDescent="0.2">
      <c r="A18" s="89"/>
      <c r="B18" s="71" t="s">
        <v>81</v>
      </c>
      <c r="C18" s="238">
        <f t="shared" si="0"/>
        <v>242</v>
      </c>
      <c r="D18" s="238">
        <v>168</v>
      </c>
      <c r="E18" s="127">
        <v>34</v>
      </c>
      <c r="F18" s="230">
        <v>40</v>
      </c>
    </row>
    <row r="19" spans="1:6" s="6" customFormat="1" ht="24.75" customHeight="1" x14ac:dyDescent="0.2">
      <c r="A19" s="54" t="s">
        <v>0</v>
      </c>
      <c r="B19" s="71" t="s">
        <v>79</v>
      </c>
      <c r="C19" s="238">
        <f>SUM(C4,C7,C16)</f>
        <v>1471</v>
      </c>
      <c r="D19" s="238">
        <f t="shared" ref="D19:F21" si="1">SUM(D4,D7,D16)</f>
        <v>1313</v>
      </c>
      <c r="E19" s="127">
        <f t="shared" si="1"/>
        <v>55</v>
      </c>
      <c r="F19" s="230">
        <f t="shared" si="1"/>
        <v>103</v>
      </c>
    </row>
    <row r="20" spans="1:6" s="6" customFormat="1" ht="15" customHeight="1" x14ac:dyDescent="0.2">
      <c r="A20" s="54"/>
      <c r="B20" s="71" t="s">
        <v>80</v>
      </c>
      <c r="C20" s="238">
        <f t="shared" ref="C20:C21" si="2">SUM(C5,C8,C17)</f>
        <v>1532</v>
      </c>
      <c r="D20" s="238">
        <f t="shared" si="1"/>
        <v>1382</v>
      </c>
      <c r="E20" s="127">
        <f t="shared" si="1"/>
        <v>34</v>
      </c>
      <c r="F20" s="230">
        <f t="shared" si="1"/>
        <v>116</v>
      </c>
    </row>
    <row r="21" spans="1:6" s="6" customFormat="1" ht="15" customHeight="1" x14ac:dyDescent="0.2">
      <c r="A21" s="54"/>
      <c r="B21" s="71" t="s">
        <v>81</v>
      </c>
      <c r="C21" s="238">
        <f t="shared" si="2"/>
        <v>3003</v>
      </c>
      <c r="D21" s="238">
        <f t="shared" si="1"/>
        <v>2695</v>
      </c>
      <c r="E21" s="127">
        <f t="shared" si="1"/>
        <v>89</v>
      </c>
      <c r="F21" s="230">
        <f t="shared" si="1"/>
        <v>219</v>
      </c>
    </row>
  </sheetData>
  <mergeCells count="5">
    <mergeCell ref="A2:A3"/>
    <mergeCell ref="B2:B3"/>
    <mergeCell ref="C2:C3"/>
    <mergeCell ref="D2:F2"/>
    <mergeCell ref="A1:F1"/>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3"/>
  <sheetViews>
    <sheetView showGridLines="0" zoomScaleNormal="100" workbookViewId="0">
      <selection sqref="A1:G1"/>
    </sheetView>
  </sheetViews>
  <sheetFormatPr baseColWidth="10" defaultRowHeight="12" x14ac:dyDescent="0.2"/>
  <cols>
    <col min="1" max="1" width="21.5703125" customWidth="1"/>
    <col min="2" max="7" width="12.28515625" customWidth="1"/>
  </cols>
  <sheetData>
    <row r="1" spans="1:7" ht="45" customHeight="1" x14ac:dyDescent="0.2">
      <c r="A1" s="342" t="s">
        <v>309</v>
      </c>
      <c r="B1" s="342"/>
      <c r="C1" s="342"/>
      <c r="D1" s="342"/>
      <c r="E1" s="342"/>
      <c r="F1" s="342"/>
      <c r="G1" s="342"/>
    </row>
    <row r="2" spans="1:7" ht="15" customHeight="1" x14ac:dyDescent="0.2">
      <c r="A2" s="360" t="s">
        <v>115</v>
      </c>
      <c r="B2" s="362" t="s">
        <v>0</v>
      </c>
      <c r="C2" s="362" t="s">
        <v>141</v>
      </c>
      <c r="D2" s="362" t="s">
        <v>142</v>
      </c>
      <c r="E2" s="364" t="s">
        <v>97</v>
      </c>
      <c r="F2" s="365"/>
      <c r="G2" s="365"/>
    </row>
    <row r="3" spans="1:7" ht="24" customHeight="1" x14ac:dyDescent="0.2">
      <c r="A3" s="361"/>
      <c r="B3" s="363"/>
      <c r="C3" s="363"/>
      <c r="D3" s="363"/>
      <c r="E3" s="239" t="s">
        <v>98</v>
      </c>
      <c r="F3" s="239" t="s">
        <v>99</v>
      </c>
      <c r="G3" s="240" t="s">
        <v>265</v>
      </c>
    </row>
    <row r="4" spans="1:7" ht="36" customHeight="1" x14ac:dyDescent="0.2">
      <c r="B4" s="368" t="s">
        <v>0</v>
      </c>
      <c r="C4" s="368"/>
      <c r="D4" s="368"/>
      <c r="E4" s="368"/>
      <c r="F4" s="368"/>
      <c r="G4" s="368"/>
    </row>
    <row r="5" spans="1:7" x14ac:dyDescent="0.2">
      <c r="A5" s="86" t="s">
        <v>125</v>
      </c>
      <c r="B5" s="234">
        <v>2111</v>
      </c>
      <c r="C5" s="234">
        <v>1099</v>
      </c>
      <c r="D5" s="234">
        <v>1012</v>
      </c>
      <c r="E5" s="229">
        <v>3</v>
      </c>
      <c r="F5" s="234">
        <v>1857</v>
      </c>
      <c r="G5" s="235">
        <v>251</v>
      </c>
    </row>
    <row r="6" spans="1:7" ht="24" customHeight="1" x14ac:dyDescent="0.2">
      <c r="A6" s="86" t="s">
        <v>126</v>
      </c>
      <c r="B6" s="234">
        <v>2873</v>
      </c>
      <c r="C6" s="234">
        <v>1438</v>
      </c>
      <c r="D6" s="234">
        <v>1435</v>
      </c>
      <c r="E6" s="229">
        <v>3</v>
      </c>
      <c r="F6" s="234">
        <v>2597</v>
      </c>
      <c r="G6" s="235">
        <v>273</v>
      </c>
    </row>
    <row r="7" spans="1:7" x14ac:dyDescent="0.2">
      <c r="A7" s="86" t="s">
        <v>127</v>
      </c>
      <c r="B7" s="234">
        <v>2681</v>
      </c>
      <c r="C7" s="234">
        <v>1350</v>
      </c>
      <c r="D7" s="234">
        <v>1331</v>
      </c>
      <c r="E7" s="229">
        <v>4</v>
      </c>
      <c r="F7" s="234">
        <v>2402</v>
      </c>
      <c r="G7" s="235">
        <v>275</v>
      </c>
    </row>
    <row r="8" spans="1:7" x14ac:dyDescent="0.2">
      <c r="A8" s="86" t="s">
        <v>128</v>
      </c>
      <c r="B8" s="234">
        <v>1829</v>
      </c>
      <c r="C8" s="234">
        <v>929</v>
      </c>
      <c r="D8" s="234">
        <v>900</v>
      </c>
      <c r="E8" s="229">
        <v>8</v>
      </c>
      <c r="F8" s="234">
        <v>1688</v>
      </c>
      <c r="G8" s="235">
        <v>133</v>
      </c>
    </row>
    <row r="9" spans="1:7" x14ac:dyDescent="0.2">
      <c r="A9" s="86" t="s">
        <v>129</v>
      </c>
      <c r="B9" s="234">
        <v>2713</v>
      </c>
      <c r="C9" s="234">
        <v>1377</v>
      </c>
      <c r="D9" s="234">
        <v>1336</v>
      </c>
      <c r="E9" s="229">
        <v>9</v>
      </c>
      <c r="F9" s="234">
        <v>2417</v>
      </c>
      <c r="G9" s="235">
        <v>287</v>
      </c>
    </row>
    <row r="10" spans="1:7" ht="24" customHeight="1" x14ac:dyDescent="0.2">
      <c r="A10" s="86" t="s">
        <v>130</v>
      </c>
      <c r="B10" s="234">
        <v>5462</v>
      </c>
      <c r="C10" s="234">
        <v>2704</v>
      </c>
      <c r="D10" s="234">
        <v>2758</v>
      </c>
      <c r="E10" s="229">
        <v>19</v>
      </c>
      <c r="F10" s="234">
        <v>4941</v>
      </c>
      <c r="G10" s="235">
        <v>502</v>
      </c>
    </row>
    <row r="11" spans="1:7" ht="24" customHeight="1" x14ac:dyDescent="0.2">
      <c r="A11" s="86" t="s">
        <v>131</v>
      </c>
      <c r="B11" s="234">
        <v>2793</v>
      </c>
      <c r="C11" s="234">
        <v>1398</v>
      </c>
      <c r="D11" s="234">
        <v>1395</v>
      </c>
      <c r="E11" s="229">
        <v>2</v>
      </c>
      <c r="F11" s="234">
        <v>2576</v>
      </c>
      <c r="G11" s="235">
        <v>215</v>
      </c>
    </row>
    <row r="12" spans="1:7" x14ac:dyDescent="0.2">
      <c r="A12" s="86" t="s">
        <v>132</v>
      </c>
      <c r="B12" s="234">
        <v>2172</v>
      </c>
      <c r="C12" s="234">
        <v>1083</v>
      </c>
      <c r="D12" s="234">
        <v>1089</v>
      </c>
      <c r="E12" s="229">
        <v>2</v>
      </c>
      <c r="F12" s="234">
        <v>2004</v>
      </c>
      <c r="G12" s="235">
        <v>166</v>
      </c>
    </row>
    <row r="13" spans="1:7" x14ac:dyDescent="0.2">
      <c r="A13" s="86" t="s">
        <v>133</v>
      </c>
      <c r="B13" s="234">
        <v>2213</v>
      </c>
      <c r="C13" s="234">
        <v>1142</v>
      </c>
      <c r="D13" s="234">
        <v>1071</v>
      </c>
      <c r="E13" s="229">
        <v>2</v>
      </c>
      <c r="F13" s="234">
        <v>2073</v>
      </c>
      <c r="G13" s="235">
        <v>138</v>
      </c>
    </row>
    <row r="14" spans="1:7" ht="24" customHeight="1" x14ac:dyDescent="0.2">
      <c r="A14" s="87" t="s">
        <v>134</v>
      </c>
      <c r="B14" s="234">
        <v>2315</v>
      </c>
      <c r="C14" s="234">
        <v>1189</v>
      </c>
      <c r="D14" s="234">
        <v>1126</v>
      </c>
      <c r="E14" s="229">
        <v>3</v>
      </c>
      <c r="F14" s="234">
        <v>2166</v>
      </c>
      <c r="G14" s="235">
        <v>146</v>
      </c>
    </row>
    <row r="15" spans="1:7" ht="24" customHeight="1" x14ac:dyDescent="0.2">
      <c r="A15" s="86" t="s">
        <v>135</v>
      </c>
      <c r="B15" s="234">
        <v>5348</v>
      </c>
      <c r="C15" s="234">
        <v>2699</v>
      </c>
      <c r="D15" s="234">
        <v>2649</v>
      </c>
      <c r="E15" s="229">
        <v>13</v>
      </c>
      <c r="F15" s="234">
        <v>4890</v>
      </c>
      <c r="G15" s="235">
        <v>445</v>
      </c>
    </row>
    <row r="16" spans="1:7" ht="24" customHeight="1" x14ac:dyDescent="0.2">
      <c r="A16" s="86" t="s">
        <v>138</v>
      </c>
      <c r="B16" s="234">
        <v>2413</v>
      </c>
      <c r="C16" s="234">
        <v>1277</v>
      </c>
      <c r="D16" s="234">
        <v>1136</v>
      </c>
      <c r="E16" s="229">
        <v>5</v>
      </c>
      <c r="F16" s="234">
        <v>2257</v>
      </c>
      <c r="G16" s="235">
        <v>151</v>
      </c>
    </row>
    <row r="17" spans="1:7" x14ac:dyDescent="0.2">
      <c r="A17" s="86" t="s">
        <v>136</v>
      </c>
      <c r="B17" s="234">
        <v>1692</v>
      </c>
      <c r="C17" s="234">
        <v>876</v>
      </c>
      <c r="D17" s="234">
        <v>816</v>
      </c>
      <c r="E17" s="229">
        <v>8</v>
      </c>
      <c r="F17" s="234">
        <v>1548</v>
      </c>
      <c r="G17" s="235">
        <v>136</v>
      </c>
    </row>
    <row r="18" spans="1:7" ht="24" customHeight="1" x14ac:dyDescent="0.2">
      <c r="A18" s="54" t="s">
        <v>137</v>
      </c>
      <c r="B18" s="237">
        <v>36615</v>
      </c>
      <c r="C18" s="237">
        <v>18561</v>
      </c>
      <c r="D18" s="237">
        <v>18054</v>
      </c>
      <c r="E18" s="127">
        <v>81</v>
      </c>
      <c r="F18" s="237">
        <v>33416</v>
      </c>
      <c r="G18" s="238">
        <v>3118</v>
      </c>
    </row>
    <row r="19" spans="1:7" ht="36" customHeight="1" x14ac:dyDescent="0.2">
      <c r="B19" s="386" t="s">
        <v>16</v>
      </c>
      <c r="C19" s="386"/>
      <c r="D19" s="386"/>
      <c r="E19" s="387"/>
      <c r="F19" s="386"/>
      <c r="G19" s="388"/>
    </row>
    <row r="20" spans="1:7" x14ac:dyDescent="0.2">
      <c r="A20" s="86" t="s">
        <v>125</v>
      </c>
      <c r="B20" s="234">
        <v>1930</v>
      </c>
      <c r="C20" s="234">
        <v>985</v>
      </c>
      <c r="D20" s="234">
        <v>945</v>
      </c>
      <c r="E20" s="229">
        <v>3</v>
      </c>
      <c r="F20" s="234">
        <v>1760</v>
      </c>
      <c r="G20" s="235">
        <v>167</v>
      </c>
    </row>
    <row r="21" spans="1:7" ht="24" customHeight="1" x14ac:dyDescent="0.2">
      <c r="A21" s="86" t="s">
        <v>126</v>
      </c>
      <c r="B21" s="234">
        <v>2814</v>
      </c>
      <c r="C21" s="234">
        <v>1396</v>
      </c>
      <c r="D21" s="234">
        <v>1418</v>
      </c>
      <c r="E21" s="229">
        <v>3</v>
      </c>
      <c r="F21" s="234">
        <v>2573</v>
      </c>
      <c r="G21" s="235">
        <v>238</v>
      </c>
    </row>
    <row r="22" spans="1:7" x14ac:dyDescent="0.2">
      <c r="A22" s="86" t="s">
        <v>127</v>
      </c>
      <c r="B22" s="234">
        <v>2562</v>
      </c>
      <c r="C22" s="234">
        <v>1268</v>
      </c>
      <c r="D22" s="234">
        <v>1294</v>
      </c>
      <c r="E22" s="229">
        <v>4</v>
      </c>
      <c r="F22" s="234">
        <v>2326</v>
      </c>
      <c r="G22" s="235">
        <v>232</v>
      </c>
    </row>
    <row r="23" spans="1:7" x14ac:dyDescent="0.2">
      <c r="A23" s="86" t="s">
        <v>128</v>
      </c>
      <c r="B23" s="234">
        <v>1795</v>
      </c>
      <c r="C23" s="234">
        <v>910</v>
      </c>
      <c r="D23" s="234">
        <v>885</v>
      </c>
      <c r="E23" s="229">
        <v>8</v>
      </c>
      <c r="F23" s="234">
        <v>1662</v>
      </c>
      <c r="G23" s="235">
        <v>125</v>
      </c>
    </row>
    <row r="24" spans="1:7" x14ac:dyDescent="0.2">
      <c r="A24" s="86" t="s">
        <v>129</v>
      </c>
      <c r="B24" s="234">
        <v>2588</v>
      </c>
      <c r="C24" s="234">
        <v>1296</v>
      </c>
      <c r="D24" s="234">
        <v>1292</v>
      </c>
      <c r="E24" s="229">
        <v>9</v>
      </c>
      <c r="F24" s="234">
        <v>2343</v>
      </c>
      <c r="G24" s="235">
        <v>236</v>
      </c>
    </row>
    <row r="25" spans="1:7" ht="24" customHeight="1" x14ac:dyDescent="0.2">
      <c r="A25" s="86" t="s">
        <v>130</v>
      </c>
      <c r="B25" s="234">
        <v>5181</v>
      </c>
      <c r="C25" s="234">
        <v>2545</v>
      </c>
      <c r="D25" s="234">
        <v>2636</v>
      </c>
      <c r="E25" s="229">
        <v>19</v>
      </c>
      <c r="F25" s="234">
        <v>4754</v>
      </c>
      <c r="G25" s="235">
        <v>408</v>
      </c>
    </row>
    <row r="26" spans="1:7" ht="24" customHeight="1" x14ac:dyDescent="0.2">
      <c r="A26" s="86" t="s">
        <v>131</v>
      </c>
      <c r="B26" s="234">
        <v>2708</v>
      </c>
      <c r="C26" s="234">
        <v>1347</v>
      </c>
      <c r="D26" s="234">
        <v>1361</v>
      </c>
      <c r="E26" s="229">
        <v>2</v>
      </c>
      <c r="F26" s="234">
        <v>2520</v>
      </c>
      <c r="G26" s="235">
        <v>186</v>
      </c>
    </row>
    <row r="27" spans="1:7" x14ac:dyDescent="0.2">
      <c r="A27" s="86" t="s">
        <v>132</v>
      </c>
      <c r="B27" s="234">
        <v>2054</v>
      </c>
      <c r="C27" s="234">
        <v>1006</v>
      </c>
      <c r="D27" s="234">
        <v>1048</v>
      </c>
      <c r="E27" s="229">
        <v>2</v>
      </c>
      <c r="F27" s="234">
        <v>1914</v>
      </c>
      <c r="G27" s="235">
        <v>138</v>
      </c>
    </row>
    <row r="28" spans="1:7" x14ac:dyDescent="0.2">
      <c r="A28" s="86" t="s">
        <v>133</v>
      </c>
      <c r="B28" s="234">
        <v>2119</v>
      </c>
      <c r="C28" s="234">
        <v>1073</v>
      </c>
      <c r="D28" s="234">
        <v>1046</v>
      </c>
      <c r="E28" s="229">
        <v>2</v>
      </c>
      <c r="F28" s="234">
        <v>1998</v>
      </c>
      <c r="G28" s="235">
        <v>119</v>
      </c>
    </row>
    <row r="29" spans="1:7" ht="24" customHeight="1" x14ac:dyDescent="0.2">
      <c r="A29" s="87" t="s">
        <v>134</v>
      </c>
      <c r="B29" s="234">
        <v>2247</v>
      </c>
      <c r="C29" s="234">
        <v>1148</v>
      </c>
      <c r="D29" s="234">
        <v>1099</v>
      </c>
      <c r="E29" s="229">
        <v>3</v>
      </c>
      <c r="F29" s="234">
        <v>2117</v>
      </c>
      <c r="G29" s="235">
        <v>127</v>
      </c>
    </row>
    <row r="30" spans="1:7" ht="24" customHeight="1" x14ac:dyDescent="0.2">
      <c r="A30" s="86" t="s">
        <v>135</v>
      </c>
      <c r="B30" s="234">
        <v>5059</v>
      </c>
      <c r="C30" s="234">
        <v>2539</v>
      </c>
      <c r="D30" s="234">
        <v>2520</v>
      </c>
      <c r="E30" s="229">
        <v>12</v>
      </c>
      <c r="F30" s="234">
        <v>4696</v>
      </c>
      <c r="G30" s="235">
        <v>351</v>
      </c>
    </row>
    <row r="31" spans="1:7" ht="24" customHeight="1" x14ac:dyDescent="0.2">
      <c r="A31" s="86" t="s">
        <v>138</v>
      </c>
      <c r="B31" s="234">
        <v>2372</v>
      </c>
      <c r="C31" s="234">
        <v>1248</v>
      </c>
      <c r="D31" s="234">
        <v>1124</v>
      </c>
      <c r="E31" s="229">
        <v>5</v>
      </c>
      <c r="F31" s="234">
        <v>2231</v>
      </c>
      <c r="G31" s="235">
        <v>136</v>
      </c>
    </row>
    <row r="32" spans="1:7" x14ac:dyDescent="0.2">
      <c r="A32" s="86" t="s">
        <v>136</v>
      </c>
      <c r="B32" s="234">
        <v>1643</v>
      </c>
      <c r="C32" s="234">
        <v>847</v>
      </c>
      <c r="D32" s="234">
        <v>796</v>
      </c>
      <c r="E32" s="229">
        <v>8</v>
      </c>
      <c r="F32" s="234">
        <v>1522</v>
      </c>
      <c r="G32" s="235">
        <v>113</v>
      </c>
    </row>
    <row r="33" spans="1:7" ht="24" customHeight="1" x14ac:dyDescent="0.2">
      <c r="A33" s="54" t="s">
        <v>137</v>
      </c>
      <c r="B33" s="237">
        <v>35072</v>
      </c>
      <c r="C33" s="237">
        <v>17608</v>
      </c>
      <c r="D33" s="237">
        <v>17464</v>
      </c>
      <c r="E33" s="127">
        <v>80</v>
      </c>
      <c r="F33" s="237">
        <v>32416</v>
      </c>
      <c r="G33" s="238">
        <v>2576</v>
      </c>
    </row>
    <row r="34" spans="1:7" ht="36" customHeight="1" x14ac:dyDescent="0.2">
      <c r="B34" s="343" t="s">
        <v>20</v>
      </c>
      <c r="C34" s="343"/>
      <c r="D34" s="343"/>
      <c r="E34" s="343"/>
      <c r="F34" s="343"/>
      <c r="G34" s="343"/>
    </row>
    <row r="35" spans="1:7" x14ac:dyDescent="0.2">
      <c r="A35" s="86" t="s">
        <v>125</v>
      </c>
      <c r="B35" s="234">
        <v>146</v>
      </c>
      <c r="C35" s="234">
        <v>97</v>
      </c>
      <c r="D35" s="234">
        <v>49</v>
      </c>
      <c r="E35" s="229">
        <v>0</v>
      </c>
      <c r="F35" s="234">
        <v>70</v>
      </c>
      <c r="G35" s="235">
        <v>76</v>
      </c>
    </row>
    <row r="36" spans="1:7" ht="24" customHeight="1" x14ac:dyDescent="0.2">
      <c r="A36" s="86" t="s">
        <v>126</v>
      </c>
      <c r="B36" s="234">
        <v>59</v>
      </c>
      <c r="C36" s="234">
        <v>42</v>
      </c>
      <c r="D36" s="234">
        <v>17</v>
      </c>
      <c r="E36" s="229">
        <v>0</v>
      </c>
      <c r="F36" s="234">
        <v>24</v>
      </c>
      <c r="G36" s="235">
        <v>35</v>
      </c>
    </row>
    <row r="37" spans="1:7" x14ac:dyDescent="0.2">
      <c r="A37" s="86" t="s">
        <v>127</v>
      </c>
      <c r="B37" s="234">
        <v>119</v>
      </c>
      <c r="C37" s="234">
        <v>82</v>
      </c>
      <c r="D37" s="234">
        <v>37</v>
      </c>
      <c r="E37" s="229">
        <v>0</v>
      </c>
      <c r="F37" s="234">
        <v>76</v>
      </c>
      <c r="G37" s="235">
        <v>43</v>
      </c>
    </row>
    <row r="38" spans="1:7" x14ac:dyDescent="0.2">
      <c r="A38" s="86" t="s">
        <v>128</v>
      </c>
      <c r="B38" s="234">
        <v>34</v>
      </c>
      <c r="C38" s="234">
        <v>19</v>
      </c>
      <c r="D38" s="234">
        <v>15</v>
      </c>
      <c r="E38" s="229">
        <v>0</v>
      </c>
      <c r="F38" s="234">
        <v>26</v>
      </c>
      <c r="G38" s="235">
        <v>8</v>
      </c>
    </row>
    <row r="39" spans="1:7" x14ac:dyDescent="0.2">
      <c r="A39" s="86" t="s">
        <v>129</v>
      </c>
      <c r="B39" s="234">
        <v>125</v>
      </c>
      <c r="C39" s="234">
        <v>81</v>
      </c>
      <c r="D39" s="234">
        <v>44</v>
      </c>
      <c r="E39" s="229">
        <v>0</v>
      </c>
      <c r="F39" s="234">
        <v>74</v>
      </c>
      <c r="G39" s="235">
        <v>51</v>
      </c>
    </row>
    <row r="40" spans="1:7" ht="24" customHeight="1" x14ac:dyDescent="0.2">
      <c r="A40" s="86" t="s">
        <v>130</v>
      </c>
      <c r="B40" s="234">
        <v>197</v>
      </c>
      <c r="C40" s="234">
        <v>115</v>
      </c>
      <c r="D40" s="234">
        <v>82</v>
      </c>
      <c r="E40" s="229">
        <v>0</v>
      </c>
      <c r="F40" s="234">
        <v>130</v>
      </c>
      <c r="G40" s="235">
        <v>67</v>
      </c>
    </row>
    <row r="41" spans="1:7" ht="24" customHeight="1" x14ac:dyDescent="0.2">
      <c r="A41" s="86" t="s">
        <v>131</v>
      </c>
      <c r="B41" s="234">
        <v>85</v>
      </c>
      <c r="C41" s="234">
        <v>51</v>
      </c>
      <c r="D41" s="234">
        <v>34</v>
      </c>
      <c r="E41" s="229">
        <v>0</v>
      </c>
      <c r="F41" s="234">
        <v>56</v>
      </c>
      <c r="G41" s="235">
        <v>29</v>
      </c>
    </row>
    <row r="42" spans="1:7" x14ac:dyDescent="0.2">
      <c r="A42" s="86" t="s">
        <v>132</v>
      </c>
      <c r="B42" s="234">
        <v>98</v>
      </c>
      <c r="C42" s="234">
        <v>65</v>
      </c>
      <c r="D42" s="234">
        <v>33</v>
      </c>
      <c r="E42" s="229">
        <v>0</v>
      </c>
      <c r="F42" s="234">
        <v>70</v>
      </c>
      <c r="G42" s="235">
        <v>28</v>
      </c>
    </row>
    <row r="43" spans="1:7" x14ac:dyDescent="0.2">
      <c r="A43" s="86" t="s">
        <v>133</v>
      </c>
      <c r="B43" s="234">
        <v>94</v>
      </c>
      <c r="C43" s="234">
        <v>69</v>
      </c>
      <c r="D43" s="234">
        <v>25</v>
      </c>
      <c r="E43" s="229">
        <v>0</v>
      </c>
      <c r="F43" s="234">
        <v>75</v>
      </c>
      <c r="G43" s="235">
        <v>19</v>
      </c>
    </row>
    <row r="44" spans="1:7" ht="24" customHeight="1" x14ac:dyDescent="0.2">
      <c r="A44" s="87" t="s">
        <v>134</v>
      </c>
      <c r="B44" s="234">
        <v>68</v>
      </c>
      <c r="C44" s="234">
        <v>41</v>
      </c>
      <c r="D44" s="234">
        <v>27</v>
      </c>
      <c r="E44" s="229">
        <v>0</v>
      </c>
      <c r="F44" s="234">
        <v>49</v>
      </c>
      <c r="G44" s="235">
        <v>19</v>
      </c>
    </row>
    <row r="45" spans="1:7" ht="24" customHeight="1" x14ac:dyDescent="0.2">
      <c r="A45" s="86" t="s">
        <v>135</v>
      </c>
      <c r="B45" s="234">
        <v>209</v>
      </c>
      <c r="C45" s="234">
        <v>130</v>
      </c>
      <c r="D45" s="234">
        <v>79</v>
      </c>
      <c r="E45" s="229">
        <v>0</v>
      </c>
      <c r="F45" s="234">
        <v>120</v>
      </c>
      <c r="G45" s="235">
        <v>89</v>
      </c>
    </row>
    <row r="46" spans="1:7" ht="24" customHeight="1" x14ac:dyDescent="0.2">
      <c r="A46" s="86" t="s">
        <v>138</v>
      </c>
      <c r="B46" s="234">
        <v>41</v>
      </c>
      <c r="C46" s="234">
        <v>29</v>
      </c>
      <c r="D46" s="234">
        <v>12</v>
      </c>
      <c r="E46" s="229">
        <v>0</v>
      </c>
      <c r="F46" s="234">
        <v>26</v>
      </c>
      <c r="G46" s="235">
        <v>15</v>
      </c>
    </row>
    <row r="47" spans="1:7" x14ac:dyDescent="0.2">
      <c r="A47" s="86" t="s">
        <v>136</v>
      </c>
      <c r="B47" s="234">
        <v>49</v>
      </c>
      <c r="C47" s="234">
        <v>29</v>
      </c>
      <c r="D47" s="234">
        <v>20</v>
      </c>
      <c r="E47" s="229">
        <v>0</v>
      </c>
      <c r="F47" s="234">
        <v>26</v>
      </c>
      <c r="G47" s="235">
        <v>23</v>
      </c>
    </row>
    <row r="48" spans="1:7" ht="24" customHeight="1" x14ac:dyDescent="0.2">
      <c r="A48" s="54" t="s">
        <v>137</v>
      </c>
      <c r="B48" s="237">
        <v>1324</v>
      </c>
      <c r="C48" s="237">
        <v>850</v>
      </c>
      <c r="D48" s="237">
        <v>474</v>
      </c>
      <c r="E48" s="127">
        <v>0</v>
      </c>
      <c r="F48" s="237">
        <v>822</v>
      </c>
      <c r="G48" s="238">
        <v>502</v>
      </c>
    </row>
    <row r="49" spans="1:7" s="233" customFormat="1" ht="36" customHeight="1" x14ac:dyDescent="0.2">
      <c r="B49" s="386" t="s">
        <v>21</v>
      </c>
      <c r="C49" s="386"/>
      <c r="D49" s="386"/>
      <c r="E49" s="387"/>
      <c r="F49" s="386"/>
      <c r="G49" s="388"/>
    </row>
    <row r="50" spans="1:7" s="233" customFormat="1" x14ac:dyDescent="0.2">
      <c r="A50" s="86" t="s">
        <v>125</v>
      </c>
      <c r="B50" s="234">
        <v>35</v>
      </c>
      <c r="C50" s="234">
        <v>17</v>
      </c>
      <c r="D50" s="234">
        <v>18</v>
      </c>
      <c r="E50" s="229">
        <v>0</v>
      </c>
      <c r="F50" s="234">
        <v>27</v>
      </c>
      <c r="G50" s="235">
        <v>8</v>
      </c>
    </row>
    <row r="51" spans="1:7" s="233" customFormat="1" ht="24" customHeight="1" x14ac:dyDescent="0.2">
      <c r="A51" s="86" t="s">
        <v>126</v>
      </c>
      <c r="B51" s="234">
        <v>0</v>
      </c>
      <c r="C51" s="234">
        <v>0</v>
      </c>
      <c r="D51" s="234">
        <v>0</v>
      </c>
      <c r="E51" s="229">
        <v>0</v>
      </c>
      <c r="F51" s="234">
        <v>0</v>
      </c>
      <c r="G51" s="235">
        <v>0</v>
      </c>
    </row>
    <row r="52" spans="1:7" s="233" customFormat="1" x14ac:dyDescent="0.2">
      <c r="A52" s="86" t="s">
        <v>127</v>
      </c>
      <c r="B52" s="234">
        <v>0</v>
      </c>
      <c r="C52" s="234">
        <v>0</v>
      </c>
      <c r="D52" s="234">
        <v>0</v>
      </c>
      <c r="E52" s="229">
        <v>0</v>
      </c>
      <c r="F52" s="234">
        <v>0</v>
      </c>
      <c r="G52" s="235">
        <v>0</v>
      </c>
    </row>
    <row r="53" spans="1:7" s="233" customFormat="1" x14ac:dyDescent="0.2">
      <c r="A53" s="86" t="s">
        <v>128</v>
      </c>
      <c r="B53" s="234">
        <v>0</v>
      </c>
      <c r="C53" s="234">
        <v>0</v>
      </c>
      <c r="D53" s="234">
        <v>0</v>
      </c>
      <c r="E53" s="229">
        <v>0</v>
      </c>
      <c r="F53" s="234">
        <v>0</v>
      </c>
      <c r="G53" s="235">
        <v>0</v>
      </c>
    </row>
    <row r="54" spans="1:7" s="233" customFormat="1" x14ac:dyDescent="0.2">
      <c r="A54" s="86" t="s">
        <v>129</v>
      </c>
      <c r="B54" s="234">
        <v>0</v>
      </c>
      <c r="C54" s="234">
        <v>0</v>
      </c>
      <c r="D54" s="234">
        <v>0</v>
      </c>
      <c r="E54" s="229">
        <v>0</v>
      </c>
      <c r="F54" s="234">
        <v>0</v>
      </c>
      <c r="G54" s="235">
        <v>0</v>
      </c>
    </row>
    <row r="55" spans="1:7" s="233" customFormat="1" ht="24" customHeight="1" x14ac:dyDescent="0.2">
      <c r="A55" s="86" t="s">
        <v>130</v>
      </c>
      <c r="B55" s="234">
        <v>84</v>
      </c>
      <c r="C55" s="234">
        <v>44</v>
      </c>
      <c r="D55" s="234">
        <v>40</v>
      </c>
      <c r="E55" s="229">
        <v>0</v>
      </c>
      <c r="F55" s="234">
        <v>57</v>
      </c>
      <c r="G55" s="235">
        <v>27</v>
      </c>
    </row>
    <row r="56" spans="1:7" s="233" customFormat="1" ht="24" customHeight="1" x14ac:dyDescent="0.2">
      <c r="A56" s="86" t="s">
        <v>131</v>
      </c>
      <c r="B56" s="234">
        <v>0</v>
      </c>
      <c r="C56" s="234">
        <v>0</v>
      </c>
      <c r="D56" s="234">
        <v>0</v>
      </c>
      <c r="E56" s="229">
        <v>0</v>
      </c>
      <c r="F56" s="234">
        <v>0</v>
      </c>
      <c r="G56" s="235">
        <v>0</v>
      </c>
    </row>
    <row r="57" spans="1:7" s="233" customFormat="1" x14ac:dyDescent="0.2">
      <c r="A57" s="86" t="s">
        <v>132</v>
      </c>
      <c r="B57" s="234">
        <v>20</v>
      </c>
      <c r="C57" s="234">
        <v>12</v>
      </c>
      <c r="D57" s="234">
        <v>8</v>
      </c>
      <c r="E57" s="229">
        <v>0</v>
      </c>
      <c r="F57" s="234">
        <v>20</v>
      </c>
      <c r="G57" s="235">
        <v>0</v>
      </c>
    </row>
    <row r="58" spans="1:7" s="233" customFormat="1" x14ac:dyDescent="0.2">
      <c r="A58" s="86" t="s">
        <v>133</v>
      </c>
      <c r="B58" s="234">
        <v>0</v>
      </c>
      <c r="C58" s="234">
        <v>0</v>
      </c>
      <c r="D58" s="234">
        <v>0</v>
      </c>
      <c r="E58" s="229">
        <v>0</v>
      </c>
      <c r="F58" s="234">
        <v>0</v>
      </c>
      <c r="G58" s="235">
        <v>0</v>
      </c>
    </row>
    <row r="59" spans="1:7" s="233" customFormat="1" ht="24" customHeight="1" x14ac:dyDescent="0.2">
      <c r="A59" s="87" t="s">
        <v>134</v>
      </c>
      <c r="B59" s="234">
        <v>0</v>
      </c>
      <c r="C59" s="234">
        <v>0</v>
      </c>
      <c r="D59" s="234">
        <v>0</v>
      </c>
      <c r="E59" s="229">
        <v>0</v>
      </c>
      <c r="F59" s="234">
        <v>0</v>
      </c>
      <c r="G59" s="235">
        <v>0</v>
      </c>
    </row>
    <row r="60" spans="1:7" s="233" customFormat="1" ht="24" customHeight="1" x14ac:dyDescent="0.2">
      <c r="A60" s="86" t="s">
        <v>135</v>
      </c>
      <c r="B60" s="234">
        <v>80</v>
      </c>
      <c r="C60" s="234">
        <v>30</v>
      </c>
      <c r="D60" s="234">
        <v>50</v>
      </c>
      <c r="E60" s="229">
        <v>1</v>
      </c>
      <c r="F60" s="234">
        <v>74</v>
      </c>
      <c r="G60" s="235">
        <v>5</v>
      </c>
    </row>
    <row r="61" spans="1:7" s="233" customFormat="1" ht="24" customHeight="1" x14ac:dyDescent="0.2">
      <c r="A61" s="86" t="s">
        <v>138</v>
      </c>
      <c r="B61" s="234">
        <v>0</v>
      </c>
      <c r="C61" s="234">
        <v>0</v>
      </c>
      <c r="D61" s="234">
        <v>0</v>
      </c>
      <c r="E61" s="229">
        <v>0</v>
      </c>
      <c r="F61" s="234">
        <v>0</v>
      </c>
      <c r="G61" s="235">
        <v>0</v>
      </c>
    </row>
    <row r="62" spans="1:7" s="233" customFormat="1" x14ac:dyDescent="0.2">
      <c r="A62" s="86" t="s">
        <v>136</v>
      </c>
      <c r="B62" s="234">
        <v>0</v>
      </c>
      <c r="C62" s="234">
        <v>0</v>
      </c>
      <c r="D62" s="234">
        <v>0</v>
      </c>
      <c r="E62" s="229">
        <v>0</v>
      </c>
      <c r="F62" s="234">
        <v>0</v>
      </c>
      <c r="G62" s="235">
        <v>0</v>
      </c>
    </row>
    <row r="63" spans="1:7" s="233" customFormat="1" ht="24" customHeight="1" x14ac:dyDescent="0.2">
      <c r="A63" s="54" t="s">
        <v>137</v>
      </c>
      <c r="B63" s="237">
        <v>219</v>
      </c>
      <c r="C63" s="237">
        <v>103</v>
      </c>
      <c r="D63" s="237">
        <v>116</v>
      </c>
      <c r="E63" s="127">
        <v>1</v>
      </c>
      <c r="F63" s="237">
        <v>178</v>
      </c>
      <c r="G63" s="238">
        <v>40</v>
      </c>
    </row>
  </sheetData>
  <mergeCells count="10">
    <mergeCell ref="B49:G49"/>
    <mergeCell ref="A1:G1"/>
    <mergeCell ref="A2:A3"/>
    <mergeCell ref="B2:B3"/>
    <mergeCell ref="C2:C3"/>
    <mergeCell ref="D2:D3"/>
    <mergeCell ref="E2:G2"/>
    <mergeCell ref="B4:G4"/>
    <mergeCell ref="B19:G19"/>
    <mergeCell ref="B34:G34"/>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rowBreaks count="1" manualBreakCount="1">
    <brk id="3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workbookViewId="0"/>
  </sheetViews>
  <sheetFormatPr baseColWidth="10" defaultRowHeight="12" x14ac:dyDescent="0.2"/>
  <cols>
    <col min="1" max="1" width="93.7109375" customWidth="1"/>
  </cols>
  <sheetData>
    <row r="1" spans="1:1" x14ac:dyDescent="0.2">
      <c r="A1" s="337" t="s">
        <v>235</v>
      </c>
    </row>
  </sheetData>
  <hyperlinks>
    <hyperlink ref="A1" location="Inhalt!A1" display="Inhalt"/>
  </hyperlinks>
  <pageMargins left="0.7" right="0.7" top="0.78740157499999996" bottom="0.78740157499999996" header="0.3" footer="0.3"/>
  <pageSetup paperSize="9" orientation="portrait" verticalDpi="0"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1"/>
  <sheetViews>
    <sheetView showGridLines="0" zoomScaleNormal="100" workbookViewId="0">
      <selection sqref="A1:I1"/>
    </sheetView>
  </sheetViews>
  <sheetFormatPr baseColWidth="10" defaultRowHeight="12" x14ac:dyDescent="0.2"/>
  <cols>
    <col min="1" max="1" width="19.7109375" customWidth="1"/>
    <col min="2" max="9" width="9.42578125" customWidth="1"/>
  </cols>
  <sheetData>
    <row r="1" spans="1:9" ht="45" customHeight="1" x14ac:dyDescent="0.2">
      <c r="A1" s="342" t="s">
        <v>308</v>
      </c>
      <c r="B1" s="342"/>
      <c r="C1" s="342"/>
      <c r="D1" s="342"/>
      <c r="E1" s="342"/>
      <c r="F1" s="342"/>
      <c r="G1" s="342"/>
      <c r="H1" s="342"/>
      <c r="I1" s="342"/>
    </row>
    <row r="2" spans="1:9" ht="24" customHeight="1" x14ac:dyDescent="0.2">
      <c r="A2" s="360" t="s">
        <v>115</v>
      </c>
      <c r="B2" s="362" t="s">
        <v>7</v>
      </c>
      <c r="C2" s="362" t="s">
        <v>92</v>
      </c>
      <c r="D2" s="362" t="s">
        <v>8</v>
      </c>
      <c r="E2" s="362"/>
      <c r="F2" s="362"/>
      <c r="G2" s="362" t="s">
        <v>143</v>
      </c>
      <c r="H2" s="362"/>
      <c r="I2" s="364"/>
    </row>
    <row r="3" spans="1:9" ht="14.25" customHeight="1" x14ac:dyDescent="0.2">
      <c r="A3" s="361"/>
      <c r="B3" s="363"/>
      <c r="C3" s="363"/>
      <c r="D3" s="64" t="s">
        <v>11</v>
      </c>
      <c r="E3" s="64" t="s">
        <v>9</v>
      </c>
      <c r="F3" s="64" t="s">
        <v>10</v>
      </c>
      <c r="G3" s="64" t="s">
        <v>11</v>
      </c>
      <c r="H3" s="64" t="s">
        <v>9</v>
      </c>
      <c r="I3" s="65" t="s">
        <v>10</v>
      </c>
    </row>
    <row r="4" spans="1:9" ht="36" customHeight="1" x14ac:dyDescent="0.2">
      <c r="B4" s="368" t="s">
        <v>0</v>
      </c>
      <c r="C4" s="368"/>
      <c r="D4" s="368"/>
      <c r="E4" s="368"/>
      <c r="F4" s="368"/>
      <c r="G4" s="368"/>
      <c r="H4" s="368"/>
      <c r="I4" s="368"/>
    </row>
    <row r="5" spans="1:9" x14ac:dyDescent="0.2">
      <c r="A5" s="86" t="s">
        <v>125</v>
      </c>
      <c r="B5" s="235">
        <f>'11.1'!B5+'11.2'!B5</f>
        <v>87</v>
      </c>
      <c r="C5" s="234">
        <f>'11.1'!C5+'11.2'!C5</f>
        <v>929</v>
      </c>
      <c r="D5" s="61">
        <f>'11.1'!D5+'11.2'!D5</f>
        <v>20071</v>
      </c>
      <c r="E5" s="61">
        <f>'11.1'!E5+'11.2'!E5</f>
        <v>10355</v>
      </c>
      <c r="F5" s="61">
        <f>'11.1'!F5+'11.2'!F5</f>
        <v>9716</v>
      </c>
      <c r="G5" s="234">
        <f>'11.1'!G5+'11.2'!G5</f>
        <v>1749</v>
      </c>
      <c r="H5" s="235">
        <f>'11.1'!H5+'11.2'!H5</f>
        <v>407</v>
      </c>
      <c r="I5" s="234">
        <f>'11.1'!I5+'11.2'!I5</f>
        <v>1342</v>
      </c>
    </row>
    <row r="6" spans="1:9" ht="24" customHeight="1" x14ac:dyDescent="0.2">
      <c r="A6" s="86" t="s">
        <v>126</v>
      </c>
      <c r="B6" s="235">
        <f>'11.1'!B6+'11.2'!B6</f>
        <v>153</v>
      </c>
      <c r="C6" s="234">
        <f>'11.1'!C6+'11.2'!C6</f>
        <v>1395</v>
      </c>
      <c r="D6" s="61">
        <f>'11.1'!D6+'11.2'!D6</f>
        <v>30684</v>
      </c>
      <c r="E6" s="61">
        <f>'11.1'!E6+'11.2'!E6</f>
        <v>15760</v>
      </c>
      <c r="F6" s="61">
        <f>'11.1'!F6+'11.2'!F6</f>
        <v>14924</v>
      </c>
      <c r="G6" s="234">
        <f>'11.1'!G6+'11.2'!G6</f>
        <v>2402</v>
      </c>
      <c r="H6" s="235">
        <f>'11.1'!H6+'11.2'!H6</f>
        <v>536</v>
      </c>
      <c r="I6" s="234">
        <f>'11.1'!I6+'11.2'!I6</f>
        <v>1866</v>
      </c>
    </row>
    <row r="7" spans="1:9" x14ac:dyDescent="0.2">
      <c r="A7" s="86" t="s">
        <v>127</v>
      </c>
      <c r="B7" s="235">
        <f>'11.1'!B7+'11.2'!B7</f>
        <v>129</v>
      </c>
      <c r="C7" s="234">
        <f>'11.1'!C7+'11.2'!C7</f>
        <v>1249</v>
      </c>
      <c r="D7" s="61">
        <f>'11.1'!D7+'11.2'!D7</f>
        <v>27908</v>
      </c>
      <c r="E7" s="61">
        <f>'11.1'!E7+'11.2'!E7</f>
        <v>14290</v>
      </c>
      <c r="F7" s="61">
        <f>'11.1'!F7+'11.2'!F7</f>
        <v>13618</v>
      </c>
      <c r="G7" s="234">
        <f>'11.1'!G7+'11.2'!G7</f>
        <v>2263</v>
      </c>
      <c r="H7" s="235">
        <f>'11.1'!H7+'11.2'!H7</f>
        <v>502</v>
      </c>
      <c r="I7" s="234">
        <f>'11.1'!I7+'11.2'!I7</f>
        <v>1761</v>
      </c>
    </row>
    <row r="8" spans="1:9" x14ac:dyDescent="0.2">
      <c r="A8" s="86" t="s">
        <v>128</v>
      </c>
      <c r="B8" s="235">
        <f>'11.1'!B8+'11.2'!B8</f>
        <v>90</v>
      </c>
      <c r="C8" s="234">
        <f>'11.1'!C8+'11.2'!C8</f>
        <v>879</v>
      </c>
      <c r="D8" s="61">
        <f>'11.1'!D8+'11.2'!D8</f>
        <v>19454</v>
      </c>
      <c r="E8" s="61">
        <f>'11.1'!E8+'11.2'!E8</f>
        <v>9997</v>
      </c>
      <c r="F8" s="61">
        <f>'11.1'!F8+'11.2'!F8</f>
        <v>9457</v>
      </c>
      <c r="G8" s="234">
        <f>'11.1'!G8+'11.2'!G8</f>
        <v>1574</v>
      </c>
      <c r="H8" s="235">
        <f>'11.1'!H8+'11.2'!H8</f>
        <v>356</v>
      </c>
      <c r="I8" s="234">
        <f>'11.1'!I8+'11.2'!I8</f>
        <v>1218</v>
      </c>
    </row>
    <row r="9" spans="1:9" x14ac:dyDescent="0.2">
      <c r="A9" s="86" t="s">
        <v>129</v>
      </c>
      <c r="B9" s="235">
        <f>'11.1'!B9+'11.2'!B9</f>
        <v>122</v>
      </c>
      <c r="C9" s="234">
        <f>'11.1'!C9+'11.2'!C9</f>
        <v>1264</v>
      </c>
      <c r="D9" s="61">
        <f>'11.1'!D9+'11.2'!D9</f>
        <v>28120</v>
      </c>
      <c r="E9" s="61">
        <f>'11.1'!E9+'11.2'!E9</f>
        <v>14185</v>
      </c>
      <c r="F9" s="61">
        <f>'11.1'!F9+'11.2'!F9</f>
        <v>13935</v>
      </c>
      <c r="G9" s="234">
        <f>'11.1'!G9+'11.2'!G9</f>
        <v>2402</v>
      </c>
      <c r="H9" s="235">
        <f>'11.1'!H9+'11.2'!H9</f>
        <v>553</v>
      </c>
      <c r="I9" s="234">
        <f>'11.1'!I9+'11.2'!I9</f>
        <v>1849</v>
      </c>
    </row>
    <row r="10" spans="1:9" ht="24" customHeight="1" x14ac:dyDescent="0.2">
      <c r="A10" s="86" t="s">
        <v>130</v>
      </c>
      <c r="B10" s="235">
        <f>'11.1'!B10+'11.2'!B10</f>
        <v>167</v>
      </c>
      <c r="C10" s="234">
        <f>'11.1'!C10+'11.2'!C10</f>
        <v>2202</v>
      </c>
      <c r="D10" s="61">
        <f>'11.1'!D10+'11.2'!D10</f>
        <v>52704</v>
      </c>
      <c r="E10" s="61">
        <f>'11.1'!E10+'11.2'!E10</f>
        <v>26962</v>
      </c>
      <c r="F10" s="61">
        <f>'11.1'!F10+'11.2'!F10</f>
        <v>25742</v>
      </c>
      <c r="G10" s="234">
        <f>'11.1'!G10+'11.2'!G10</f>
        <v>4145</v>
      </c>
      <c r="H10" s="235">
        <f>'11.1'!H10+'11.2'!H10</f>
        <v>946</v>
      </c>
      <c r="I10" s="234">
        <f>'11.1'!I10+'11.2'!I10</f>
        <v>3199</v>
      </c>
    </row>
    <row r="11" spans="1:9" ht="24" customHeight="1" x14ac:dyDescent="0.2">
      <c r="A11" s="86" t="s">
        <v>131</v>
      </c>
      <c r="B11" s="235">
        <f>'11.1'!B11+'11.2'!B11</f>
        <v>136</v>
      </c>
      <c r="C11" s="234">
        <f>'11.1'!C11+'11.2'!C11</f>
        <v>1317</v>
      </c>
      <c r="D11" s="61">
        <f>'11.1'!D11+'11.2'!D11</f>
        <v>28756</v>
      </c>
      <c r="E11" s="61">
        <f>'11.1'!E11+'11.2'!E11</f>
        <v>14569</v>
      </c>
      <c r="F11" s="61">
        <f>'11.1'!F11+'11.2'!F11</f>
        <v>14187</v>
      </c>
      <c r="G11" s="234">
        <f>'11.1'!G11+'11.2'!G11</f>
        <v>2411</v>
      </c>
      <c r="H11" s="235">
        <f>'11.1'!H11+'11.2'!H11</f>
        <v>496</v>
      </c>
      <c r="I11" s="234">
        <f>'11.1'!I11+'11.2'!I11</f>
        <v>1915</v>
      </c>
    </row>
    <row r="12" spans="1:9" x14ac:dyDescent="0.2">
      <c r="A12" s="86" t="s">
        <v>132</v>
      </c>
      <c r="B12" s="235">
        <f>'11.1'!B12+'11.2'!B12</f>
        <v>111</v>
      </c>
      <c r="C12" s="234">
        <f>'11.1'!C12+'11.2'!C12</f>
        <v>1086</v>
      </c>
      <c r="D12" s="61">
        <f>'11.1'!D12+'11.2'!D12</f>
        <v>22912</v>
      </c>
      <c r="E12" s="61">
        <f>'11.1'!E12+'11.2'!E12</f>
        <v>11632</v>
      </c>
      <c r="F12" s="61">
        <f>'11.1'!F12+'11.2'!F12</f>
        <v>11280</v>
      </c>
      <c r="G12" s="234">
        <f>'11.1'!G12+'11.2'!G12</f>
        <v>1922</v>
      </c>
      <c r="H12" s="235">
        <f>'11.1'!H12+'11.2'!H12</f>
        <v>432</v>
      </c>
      <c r="I12" s="234">
        <f>'11.1'!I12+'11.2'!I12</f>
        <v>1490</v>
      </c>
    </row>
    <row r="13" spans="1:9" x14ac:dyDescent="0.2">
      <c r="A13" s="86" t="s">
        <v>133</v>
      </c>
      <c r="B13" s="235">
        <f>'11.1'!B13+'11.2'!B13</f>
        <v>90</v>
      </c>
      <c r="C13" s="234">
        <f>'11.1'!C13+'11.2'!C13</f>
        <v>1031</v>
      </c>
      <c r="D13" s="61">
        <f>'11.1'!D13+'11.2'!D13</f>
        <v>23485</v>
      </c>
      <c r="E13" s="61">
        <f>'11.1'!E13+'11.2'!E13</f>
        <v>11965</v>
      </c>
      <c r="F13" s="61">
        <f>'11.1'!F13+'11.2'!F13</f>
        <v>11520</v>
      </c>
      <c r="G13" s="234">
        <f>'11.1'!G13+'11.2'!G13</f>
        <v>1893</v>
      </c>
      <c r="H13" s="235">
        <f>'11.1'!H13+'11.2'!H13</f>
        <v>363</v>
      </c>
      <c r="I13" s="234">
        <f>'11.1'!I13+'11.2'!I13</f>
        <v>1530</v>
      </c>
    </row>
    <row r="14" spans="1:9" ht="24" customHeight="1" x14ac:dyDescent="0.2">
      <c r="A14" s="87" t="s">
        <v>134</v>
      </c>
      <c r="B14" s="235">
        <f>'11.1'!B14+'11.2'!B14</f>
        <v>99</v>
      </c>
      <c r="C14" s="234">
        <f>'11.1'!C14+'11.2'!C14</f>
        <v>1037</v>
      </c>
      <c r="D14" s="61">
        <f>'11.1'!D14+'11.2'!D14</f>
        <v>22710</v>
      </c>
      <c r="E14" s="61">
        <f>'11.1'!E14+'11.2'!E14</f>
        <v>11626</v>
      </c>
      <c r="F14" s="61">
        <f>'11.1'!F14+'11.2'!F14</f>
        <v>11084</v>
      </c>
      <c r="G14" s="234">
        <f>'11.1'!G14+'11.2'!G14</f>
        <v>1849</v>
      </c>
      <c r="H14" s="235">
        <f>'11.1'!H14+'11.2'!H14</f>
        <v>385</v>
      </c>
      <c r="I14" s="234">
        <f>'11.1'!I14+'11.2'!I14</f>
        <v>1464</v>
      </c>
    </row>
    <row r="15" spans="1:9" ht="24" customHeight="1" x14ac:dyDescent="0.2">
      <c r="A15" s="86" t="s">
        <v>135</v>
      </c>
      <c r="B15" s="235">
        <f>'11.1'!B15+'11.2'!B15</f>
        <v>154</v>
      </c>
      <c r="C15" s="234">
        <f>'11.1'!C15+'11.2'!C15</f>
        <v>2140</v>
      </c>
      <c r="D15" s="61">
        <f>'11.1'!D15+'11.2'!D15</f>
        <v>50853</v>
      </c>
      <c r="E15" s="61">
        <f>'11.1'!E15+'11.2'!E15</f>
        <v>26125</v>
      </c>
      <c r="F15" s="61">
        <f>'11.1'!F15+'11.2'!F15</f>
        <v>24728</v>
      </c>
      <c r="G15" s="234">
        <f>'11.1'!G15+'11.2'!G15</f>
        <v>4238</v>
      </c>
      <c r="H15" s="235">
        <f>'11.1'!H15+'11.2'!H15</f>
        <v>921</v>
      </c>
      <c r="I15" s="234">
        <f>'11.1'!I15+'11.2'!I15</f>
        <v>3317</v>
      </c>
    </row>
    <row r="16" spans="1:9" ht="24" customHeight="1" x14ac:dyDescent="0.2">
      <c r="A16" s="86" t="s">
        <v>138</v>
      </c>
      <c r="B16" s="235">
        <f>'11.1'!B16+'11.2'!B16</f>
        <v>96</v>
      </c>
      <c r="C16" s="234">
        <f>'11.1'!C16+'11.2'!C16</f>
        <v>1013</v>
      </c>
      <c r="D16" s="61">
        <f>'11.1'!D16+'11.2'!D16</f>
        <v>22921</v>
      </c>
      <c r="E16" s="61">
        <f>'11.1'!E16+'11.2'!E16</f>
        <v>11654</v>
      </c>
      <c r="F16" s="61">
        <f>'11.1'!F16+'11.2'!F16</f>
        <v>11267</v>
      </c>
      <c r="G16" s="234">
        <f>'11.1'!G16+'11.2'!G16</f>
        <v>1889</v>
      </c>
      <c r="H16" s="235">
        <f>'11.1'!H16+'11.2'!H16</f>
        <v>383</v>
      </c>
      <c r="I16" s="234">
        <f>'11.1'!I16+'11.2'!I16</f>
        <v>1506</v>
      </c>
    </row>
    <row r="17" spans="1:9" x14ac:dyDescent="0.2">
      <c r="A17" s="86" t="s">
        <v>136</v>
      </c>
      <c r="B17" s="235">
        <f>'11.1'!B17+'11.2'!B17</f>
        <v>82</v>
      </c>
      <c r="C17" s="234">
        <f>'11.1'!C17+'11.2'!C17</f>
        <v>822</v>
      </c>
      <c r="D17" s="61">
        <f>'11.1'!D17+'11.2'!D17</f>
        <v>18429</v>
      </c>
      <c r="E17" s="61">
        <f>'11.1'!E17+'11.2'!E17</f>
        <v>9347</v>
      </c>
      <c r="F17" s="61">
        <f>'11.1'!F17+'11.2'!F17</f>
        <v>9082</v>
      </c>
      <c r="G17" s="234">
        <f>'11.1'!G17+'11.2'!G17</f>
        <v>1522</v>
      </c>
      <c r="H17" s="235">
        <f>'11.1'!H17+'11.2'!H17</f>
        <v>281</v>
      </c>
      <c r="I17" s="234">
        <f>'11.1'!I17+'11.2'!I17</f>
        <v>1241</v>
      </c>
    </row>
    <row r="18" spans="1:9" s="6" customFormat="1" ht="24" customHeight="1" x14ac:dyDescent="0.2">
      <c r="A18" s="54" t="s">
        <v>137</v>
      </c>
      <c r="B18" s="238">
        <f>'11.1'!B18+'11.2'!B18</f>
        <v>1516</v>
      </c>
      <c r="C18" s="237">
        <f>'11.1'!C18+'11.2'!C18</f>
        <v>16364</v>
      </c>
      <c r="D18" s="141">
        <f>'11.1'!D18+'11.2'!D18</f>
        <v>369007</v>
      </c>
      <c r="E18" s="141">
        <f>'11.1'!E18+'11.2'!E18</f>
        <v>188467</v>
      </c>
      <c r="F18" s="141">
        <f>'11.1'!F18+'11.2'!F18</f>
        <v>180540</v>
      </c>
      <c r="G18" s="237">
        <f>'11.1'!G18+'11.2'!G18</f>
        <v>30259</v>
      </c>
      <c r="H18" s="238">
        <f>'11.1'!H18+'11.2'!H18</f>
        <v>6561</v>
      </c>
      <c r="I18" s="237">
        <f>'11.1'!I18+'11.2'!I18</f>
        <v>23698</v>
      </c>
    </row>
    <row r="19" spans="1:9" ht="36" customHeight="1" x14ac:dyDescent="0.2">
      <c r="B19" s="388" t="s">
        <v>25</v>
      </c>
      <c r="C19" s="386"/>
      <c r="D19" s="389"/>
      <c r="E19" s="389"/>
      <c r="F19" s="389"/>
      <c r="G19" s="386"/>
      <c r="H19" s="388"/>
      <c r="I19" s="386"/>
    </row>
    <row r="20" spans="1:9" x14ac:dyDescent="0.2">
      <c r="A20" s="86" t="s">
        <v>125</v>
      </c>
      <c r="B20" s="235">
        <f>'11.1'!B20+'11.2'!B20</f>
        <v>84</v>
      </c>
      <c r="C20" s="234">
        <f>'11.1'!C20+'11.2'!C20</f>
        <v>919</v>
      </c>
      <c r="D20" s="61">
        <f>'11.1'!D20+'11.2'!D20</f>
        <v>19757</v>
      </c>
      <c r="E20" s="61">
        <f>'11.1'!E20+'11.2'!E20</f>
        <v>10185</v>
      </c>
      <c r="F20" s="61">
        <f>'11.1'!F20+'11.2'!F20</f>
        <v>9572</v>
      </c>
      <c r="G20" s="234">
        <f>'11.1'!G20+'11.2'!G20</f>
        <v>1724</v>
      </c>
      <c r="H20" s="235">
        <f>'11.1'!H20+'11.2'!H20</f>
        <v>398</v>
      </c>
      <c r="I20" s="234">
        <f>'11.1'!I20+'11.2'!I20</f>
        <v>1326</v>
      </c>
    </row>
    <row r="21" spans="1:9" ht="24" customHeight="1" x14ac:dyDescent="0.2">
      <c r="A21" s="86" t="s">
        <v>126</v>
      </c>
      <c r="B21" s="235">
        <f>'11.1'!B21+'11.2'!B21</f>
        <v>152</v>
      </c>
      <c r="C21" s="234">
        <f>'11.1'!C21+'11.2'!C21</f>
        <v>1390</v>
      </c>
      <c r="D21" s="61">
        <f>'11.1'!D21+'11.2'!D21</f>
        <v>30531</v>
      </c>
      <c r="E21" s="61">
        <f>'11.1'!E21+'11.2'!E21</f>
        <v>15658</v>
      </c>
      <c r="F21" s="61">
        <f>'11.1'!F21+'11.2'!F21</f>
        <v>14873</v>
      </c>
      <c r="G21" s="234">
        <f>'11.1'!G21+'11.2'!G21</f>
        <v>2383</v>
      </c>
      <c r="H21" s="235">
        <f>'11.1'!H21+'11.2'!H21</f>
        <v>534</v>
      </c>
      <c r="I21" s="234">
        <f>'11.1'!I21+'11.2'!I21</f>
        <v>1849</v>
      </c>
    </row>
    <row r="22" spans="1:9" x14ac:dyDescent="0.2">
      <c r="A22" s="86" t="s">
        <v>127</v>
      </c>
      <c r="B22" s="235">
        <f>'11.1'!B22+'11.2'!B22</f>
        <v>128</v>
      </c>
      <c r="C22" s="234">
        <f>'11.1'!C22+'11.2'!C22</f>
        <v>1240</v>
      </c>
      <c r="D22" s="61">
        <f>'11.1'!D22+'11.2'!D22</f>
        <v>27660</v>
      </c>
      <c r="E22" s="61">
        <f>'11.1'!E22+'11.2'!E22</f>
        <v>14149</v>
      </c>
      <c r="F22" s="61">
        <f>'11.1'!F22+'11.2'!F22</f>
        <v>13511</v>
      </c>
      <c r="G22" s="234">
        <f>'11.1'!G22+'11.2'!G22</f>
        <v>2238</v>
      </c>
      <c r="H22" s="235">
        <f>'11.1'!H22+'11.2'!H22</f>
        <v>493</v>
      </c>
      <c r="I22" s="234">
        <f>'11.1'!I22+'11.2'!I22</f>
        <v>1745</v>
      </c>
    </row>
    <row r="23" spans="1:9" x14ac:dyDescent="0.2">
      <c r="A23" s="86" t="s">
        <v>128</v>
      </c>
      <c r="B23" s="235">
        <f>'11.1'!B23+'11.2'!B23</f>
        <v>90</v>
      </c>
      <c r="C23" s="234">
        <f>'11.1'!C23+'11.2'!C23</f>
        <v>879</v>
      </c>
      <c r="D23" s="61">
        <f>'11.1'!D23+'11.2'!D23</f>
        <v>19454</v>
      </c>
      <c r="E23" s="61">
        <f>'11.1'!E23+'11.2'!E23</f>
        <v>9997</v>
      </c>
      <c r="F23" s="61">
        <f>'11.1'!F23+'11.2'!F23</f>
        <v>9457</v>
      </c>
      <c r="G23" s="234">
        <f>'11.1'!G23+'11.2'!G23</f>
        <v>1574</v>
      </c>
      <c r="H23" s="235">
        <f>'11.1'!H23+'11.2'!H23</f>
        <v>356</v>
      </c>
      <c r="I23" s="234">
        <f>'11.1'!I23+'11.2'!I23</f>
        <v>1218</v>
      </c>
    </row>
    <row r="24" spans="1:9" x14ac:dyDescent="0.2">
      <c r="A24" s="86" t="s">
        <v>129</v>
      </c>
      <c r="B24" s="235">
        <f>'11.1'!B24+'11.2'!B24</f>
        <v>122</v>
      </c>
      <c r="C24" s="234">
        <f>'11.1'!C24+'11.2'!C24</f>
        <v>1264</v>
      </c>
      <c r="D24" s="61">
        <f>'11.1'!D24+'11.2'!D24</f>
        <v>28120</v>
      </c>
      <c r="E24" s="61">
        <f>'11.1'!E24+'11.2'!E24</f>
        <v>14185</v>
      </c>
      <c r="F24" s="61">
        <f>'11.1'!F24+'11.2'!F24</f>
        <v>13935</v>
      </c>
      <c r="G24" s="234">
        <f>'11.1'!G24+'11.2'!G24</f>
        <v>2402</v>
      </c>
      <c r="H24" s="235">
        <f>'11.1'!H24+'11.2'!H24</f>
        <v>553</v>
      </c>
      <c r="I24" s="234">
        <f>'11.1'!I24+'11.2'!I24</f>
        <v>1849</v>
      </c>
    </row>
    <row r="25" spans="1:9" ht="24" customHeight="1" x14ac:dyDescent="0.2">
      <c r="A25" s="86" t="s">
        <v>130</v>
      </c>
      <c r="B25" s="235">
        <f>'11.1'!B25+'11.2'!B25</f>
        <v>165</v>
      </c>
      <c r="C25" s="234">
        <f>'11.1'!C25+'11.2'!C25</f>
        <v>2184</v>
      </c>
      <c r="D25" s="61">
        <f>'11.1'!D25+'11.2'!D25</f>
        <v>52236</v>
      </c>
      <c r="E25" s="61">
        <f>'11.1'!E25+'11.2'!E25</f>
        <v>26647</v>
      </c>
      <c r="F25" s="61">
        <f>'11.1'!F25+'11.2'!F25</f>
        <v>25589</v>
      </c>
      <c r="G25" s="234">
        <f>'11.1'!G25+'11.2'!G25</f>
        <v>4113</v>
      </c>
      <c r="H25" s="235">
        <f>'11.1'!H25+'11.2'!H25</f>
        <v>938</v>
      </c>
      <c r="I25" s="234">
        <f>'11.1'!I25+'11.2'!I25</f>
        <v>3175</v>
      </c>
    </row>
    <row r="26" spans="1:9" ht="24" customHeight="1" x14ac:dyDescent="0.2">
      <c r="A26" s="86" t="s">
        <v>131</v>
      </c>
      <c r="B26" s="235">
        <f>'11.1'!B26+'11.2'!B26</f>
        <v>136</v>
      </c>
      <c r="C26" s="234">
        <f>'11.1'!C26+'11.2'!C26</f>
        <v>1312</v>
      </c>
      <c r="D26" s="61">
        <f>'11.1'!D26+'11.2'!D26</f>
        <v>28652</v>
      </c>
      <c r="E26" s="61">
        <f>'11.1'!E26+'11.2'!E26</f>
        <v>14503</v>
      </c>
      <c r="F26" s="61">
        <f>'11.1'!F26+'11.2'!F26</f>
        <v>14149</v>
      </c>
      <c r="G26" s="234">
        <f>'11.1'!G26+'11.2'!G26</f>
        <v>2411</v>
      </c>
      <c r="H26" s="235">
        <f>'11.1'!H26+'11.2'!H26</f>
        <v>496</v>
      </c>
      <c r="I26" s="234">
        <f>'11.1'!I26+'11.2'!I26</f>
        <v>1915</v>
      </c>
    </row>
    <row r="27" spans="1:9" x14ac:dyDescent="0.2">
      <c r="A27" s="86" t="s">
        <v>132</v>
      </c>
      <c r="B27" s="235">
        <f>'11.1'!B27+'11.2'!B27</f>
        <v>111</v>
      </c>
      <c r="C27" s="234">
        <f>'11.1'!C27+'11.2'!C27</f>
        <v>1083</v>
      </c>
      <c r="D27" s="61">
        <f>'11.1'!D27+'11.2'!D27</f>
        <v>22859</v>
      </c>
      <c r="E27" s="61">
        <f>'11.1'!E27+'11.2'!E27</f>
        <v>11593</v>
      </c>
      <c r="F27" s="61">
        <f>'11.1'!F27+'11.2'!F27</f>
        <v>11266</v>
      </c>
      <c r="G27" s="234">
        <f>'11.1'!G27+'11.2'!G27</f>
        <v>1922</v>
      </c>
      <c r="H27" s="235">
        <f>'11.1'!H27+'11.2'!H27</f>
        <v>432</v>
      </c>
      <c r="I27" s="234">
        <f>'11.1'!I27+'11.2'!I27</f>
        <v>1490</v>
      </c>
    </row>
    <row r="28" spans="1:9" x14ac:dyDescent="0.2">
      <c r="A28" s="86" t="s">
        <v>133</v>
      </c>
      <c r="B28" s="235">
        <f>'11.1'!B28+'11.2'!B28</f>
        <v>90</v>
      </c>
      <c r="C28" s="234">
        <f>'11.1'!C28+'11.2'!C28</f>
        <v>1031</v>
      </c>
      <c r="D28" s="61">
        <f>'11.1'!D28+'11.2'!D28</f>
        <v>23485</v>
      </c>
      <c r="E28" s="61">
        <f>'11.1'!E28+'11.2'!E28</f>
        <v>11965</v>
      </c>
      <c r="F28" s="61">
        <f>'11.1'!F28+'11.2'!F28</f>
        <v>11520</v>
      </c>
      <c r="G28" s="234">
        <f>'11.1'!G28+'11.2'!G28</f>
        <v>1893</v>
      </c>
      <c r="H28" s="235">
        <f>'11.1'!H28+'11.2'!H28</f>
        <v>363</v>
      </c>
      <c r="I28" s="234">
        <f>'11.1'!I28+'11.2'!I28</f>
        <v>1530</v>
      </c>
    </row>
    <row r="29" spans="1:9" ht="24" customHeight="1" x14ac:dyDescent="0.2">
      <c r="A29" s="87" t="s">
        <v>134</v>
      </c>
      <c r="B29" s="235">
        <f>'11.1'!B29+'11.2'!B29</f>
        <v>99</v>
      </c>
      <c r="C29" s="234">
        <f>'11.1'!C29+'11.2'!C29</f>
        <v>1037</v>
      </c>
      <c r="D29" s="61">
        <f>'11.1'!D29+'11.2'!D29</f>
        <v>22710</v>
      </c>
      <c r="E29" s="61">
        <f>'11.1'!E29+'11.2'!E29</f>
        <v>11626</v>
      </c>
      <c r="F29" s="61">
        <f>'11.1'!F29+'11.2'!F29</f>
        <v>11084</v>
      </c>
      <c r="G29" s="234">
        <f>'11.1'!G29+'11.2'!G29</f>
        <v>1849</v>
      </c>
      <c r="H29" s="235">
        <f>'11.1'!H29+'11.2'!H29</f>
        <v>385</v>
      </c>
      <c r="I29" s="234">
        <f>'11.1'!I29+'11.2'!I29</f>
        <v>1464</v>
      </c>
    </row>
    <row r="30" spans="1:9" ht="24" customHeight="1" x14ac:dyDescent="0.2">
      <c r="A30" s="86" t="s">
        <v>135</v>
      </c>
      <c r="B30" s="235">
        <f>'11.1'!B30+'11.2'!B30</f>
        <v>151</v>
      </c>
      <c r="C30" s="234">
        <f>'11.1'!C30+'11.2'!C30</f>
        <v>2117</v>
      </c>
      <c r="D30" s="61">
        <f>'11.1'!D30+'11.2'!D30</f>
        <v>49976</v>
      </c>
      <c r="E30" s="61">
        <f>'11.1'!E30+'11.2'!E30</f>
        <v>25578</v>
      </c>
      <c r="F30" s="61">
        <f>'11.1'!F30+'11.2'!F30</f>
        <v>24398</v>
      </c>
      <c r="G30" s="234">
        <f>'11.1'!G30+'11.2'!G30</f>
        <v>4182</v>
      </c>
      <c r="H30" s="235">
        <f>'11.1'!H30+'11.2'!H30</f>
        <v>901</v>
      </c>
      <c r="I30" s="234">
        <f>'11.1'!I30+'11.2'!I30</f>
        <v>3281</v>
      </c>
    </row>
    <row r="31" spans="1:9" ht="24" customHeight="1" x14ac:dyDescent="0.2">
      <c r="A31" s="86" t="s">
        <v>138</v>
      </c>
      <c r="B31" s="235">
        <f>'11.1'!B31+'11.2'!B31</f>
        <v>96</v>
      </c>
      <c r="C31" s="234">
        <f>'11.1'!C31+'11.2'!C31</f>
        <v>1013</v>
      </c>
      <c r="D31" s="61">
        <f>'11.1'!D31+'11.2'!D31</f>
        <v>22921</v>
      </c>
      <c r="E31" s="61">
        <f>'11.1'!E31+'11.2'!E31</f>
        <v>11654</v>
      </c>
      <c r="F31" s="61">
        <f>'11.1'!F31+'11.2'!F31</f>
        <v>11267</v>
      </c>
      <c r="G31" s="234">
        <f>'11.1'!G31+'11.2'!G31</f>
        <v>1889</v>
      </c>
      <c r="H31" s="235">
        <f>'11.1'!H31+'11.2'!H31</f>
        <v>383</v>
      </c>
      <c r="I31" s="234">
        <f>'11.1'!I31+'11.2'!I31</f>
        <v>1506</v>
      </c>
    </row>
    <row r="32" spans="1:9" x14ac:dyDescent="0.2">
      <c r="A32" s="86" t="s">
        <v>136</v>
      </c>
      <c r="B32" s="235">
        <f>'11.1'!B32+'11.2'!B32</f>
        <v>82</v>
      </c>
      <c r="C32" s="234">
        <f>'11.1'!C32+'11.2'!C32</f>
        <v>822</v>
      </c>
      <c r="D32" s="61">
        <f>'11.1'!D32+'11.2'!D32</f>
        <v>18429</v>
      </c>
      <c r="E32" s="61">
        <f>'11.1'!E32+'11.2'!E32</f>
        <v>9347</v>
      </c>
      <c r="F32" s="61">
        <f>'11.1'!F32+'11.2'!F32</f>
        <v>9082</v>
      </c>
      <c r="G32" s="234">
        <f>'11.1'!G32+'11.2'!G32</f>
        <v>1522</v>
      </c>
      <c r="H32" s="235">
        <f>'11.1'!H32+'11.2'!H32</f>
        <v>281</v>
      </c>
      <c r="I32" s="234">
        <f>'11.1'!I32+'11.2'!I32</f>
        <v>1241</v>
      </c>
    </row>
    <row r="33" spans="1:9" s="6" customFormat="1" ht="24" customHeight="1" x14ac:dyDescent="0.2">
      <c r="A33" s="54" t="s">
        <v>137</v>
      </c>
      <c r="B33" s="238">
        <f>'11.1'!B33+'11.2'!B33</f>
        <v>1506</v>
      </c>
      <c r="C33" s="237">
        <f>'11.1'!C33+'11.2'!C33</f>
        <v>16291</v>
      </c>
      <c r="D33" s="141">
        <f>'11.1'!D33+'11.2'!D33</f>
        <v>366790</v>
      </c>
      <c r="E33" s="141">
        <f>'11.1'!E33+'11.2'!E33</f>
        <v>187087</v>
      </c>
      <c r="F33" s="141">
        <f>'11.1'!F33+'11.2'!F33</f>
        <v>179703</v>
      </c>
      <c r="G33" s="237">
        <f>'11.1'!G33+'11.2'!G33</f>
        <v>30102</v>
      </c>
      <c r="H33" s="238">
        <f>'11.1'!H33+'11.2'!H33</f>
        <v>6513</v>
      </c>
      <c r="I33" s="237">
        <f>'11.1'!I33+'11.2'!I33</f>
        <v>23589</v>
      </c>
    </row>
    <row r="34" spans="1:9" ht="36" customHeight="1" x14ac:dyDescent="0.2">
      <c r="B34" s="348" t="s">
        <v>16</v>
      </c>
      <c r="C34" s="348"/>
      <c r="D34" s="348"/>
      <c r="E34" s="348"/>
      <c r="F34" s="348"/>
      <c r="G34" s="348"/>
      <c r="H34" s="348"/>
      <c r="I34" s="348"/>
    </row>
    <row r="35" spans="1:9" x14ac:dyDescent="0.2">
      <c r="A35" s="86" t="s">
        <v>125</v>
      </c>
      <c r="B35" s="235">
        <f>'11.1'!B35+'11.2'!B35</f>
        <v>45</v>
      </c>
      <c r="C35" s="234">
        <f>'11.1'!C35+'11.2'!C35</f>
        <v>353</v>
      </c>
      <c r="D35" s="61">
        <f>'11.1'!D35+'11.2'!D35</f>
        <v>7729</v>
      </c>
      <c r="E35" s="61">
        <f>'11.1'!E35+'11.2'!E35</f>
        <v>3938</v>
      </c>
      <c r="F35" s="61">
        <f>'11.1'!F35+'11.2'!F35</f>
        <v>3791</v>
      </c>
      <c r="G35" s="234">
        <f>'11.1'!G35+'11.2'!G35</f>
        <v>493</v>
      </c>
      <c r="H35" s="235">
        <f>'11.1'!H35+'11.2'!H35</f>
        <v>50</v>
      </c>
      <c r="I35" s="234">
        <f>'11.1'!I35+'11.2'!I35</f>
        <v>443</v>
      </c>
    </row>
    <row r="36" spans="1:9" ht="24" customHeight="1" x14ac:dyDescent="0.2">
      <c r="A36" s="86" t="s">
        <v>126</v>
      </c>
      <c r="B36" s="235">
        <f>'11.1'!B36+'11.2'!B36</f>
        <v>89</v>
      </c>
      <c r="C36" s="234">
        <f>'11.1'!C36+'11.2'!C36</f>
        <v>561</v>
      </c>
      <c r="D36" s="61">
        <f>'11.1'!D36+'11.2'!D36</f>
        <v>11519</v>
      </c>
      <c r="E36" s="61">
        <f>'11.1'!E36+'11.2'!E36</f>
        <v>5919</v>
      </c>
      <c r="F36" s="61">
        <f>'11.1'!F36+'11.2'!F36</f>
        <v>5600</v>
      </c>
      <c r="G36" s="234">
        <f>'11.1'!G36+'11.2'!G36</f>
        <v>725</v>
      </c>
      <c r="H36" s="235">
        <f>'11.1'!H36+'11.2'!H36</f>
        <v>65</v>
      </c>
      <c r="I36" s="234">
        <f>'11.1'!I36+'11.2'!I36</f>
        <v>660</v>
      </c>
    </row>
    <row r="37" spans="1:9" x14ac:dyDescent="0.2">
      <c r="A37" s="86" t="s">
        <v>127</v>
      </c>
      <c r="B37" s="235">
        <f>'11.1'!B37+'11.2'!B37</f>
        <v>74</v>
      </c>
      <c r="C37" s="234">
        <f>'11.1'!C37+'11.2'!C37</f>
        <v>479</v>
      </c>
      <c r="D37" s="61">
        <f>'11.1'!D37+'11.2'!D37</f>
        <v>10219</v>
      </c>
      <c r="E37" s="61">
        <f>'11.1'!E37+'11.2'!E37</f>
        <v>5206</v>
      </c>
      <c r="F37" s="61">
        <f>'11.1'!F37+'11.2'!F37</f>
        <v>5013</v>
      </c>
      <c r="G37" s="234">
        <f>'11.1'!G37+'11.2'!G37</f>
        <v>636</v>
      </c>
      <c r="H37" s="235">
        <f>'11.1'!H37+'11.2'!H37</f>
        <v>56</v>
      </c>
      <c r="I37" s="234">
        <f>'11.1'!I37+'11.2'!I37</f>
        <v>580</v>
      </c>
    </row>
    <row r="38" spans="1:9" x14ac:dyDescent="0.2">
      <c r="A38" s="86" t="s">
        <v>128</v>
      </c>
      <c r="B38" s="235">
        <f>'11.1'!B38+'11.2'!B38</f>
        <v>53</v>
      </c>
      <c r="C38" s="234">
        <f>'11.1'!C38+'11.2'!C38</f>
        <v>364</v>
      </c>
      <c r="D38" s="61">
        <f>'11.1'!D38+'11.2'!D38</f>
        <v>7294</v>
      </c>
      <c r="E38" s="61">
        <f>'11.1'!E38+'11.2'!E38</f>
        <v>3752</v>
      </c>
      <c r="F38" s="61">
        <f>'11.1'!F38+'11.2'!F38</f>
        <v>3542</v>
      </c>
      <c r="G38" s="234">
        <f>'11.1'!G38+'11.2'!G38</f>
        <v>490</v>
      </c>
      <c r="H38" s="235">
        <f>'11.1'!H38+'11.2'!H38</f>
        <v>46</v>
      </c>
      <c r="I38" s="234">
        <f>'11.1'!I38+'11.2'!I38</f>
        <v>444</v>
      </c>
    </row>
    <row r="39" spans="1:9" x14ac:dyDescent="0.2">
      <c r="A39" s="86" t="s">
        <v>129</v>
      </c>
      <c r="B39" s="235">
        <f>'11.1'!B39+'11.2'!B39</f>
        <v>62</v>
      </c>
      <c r="C39" s="234">
        <f>'11.1'!C39+'11.2'!C39</f>
        <v>480</v>
      </c>
      <c r="D39" s="61">
        <f>'11.1'!D39+'11.2'!D39</f>
        <v>10169</v>
      </c>
      <c r="E39" s="61">
        <f>'11.1'!E39+'11.2'!E39</f>
        <v>5172</v>
      </c>
      <c r="F39" s="61">
        <f>'11.1'!F39+'11.2'!F39</f>
        <v>4997</v>
      </c>
      <c r="G39" s="234">
        <f>'11.1'!G39+'11.2'!G39</f>
        <v>674</v>
      </c>
      <c r="H39" s="235">
        <f>'11.1'!H39+'11.2'!H39</f>
        <v>51</v>
      </c>
      <c r="I39" s="234">
        <f>'11.1'!I39+'11.2'!I39</f>
        <v>623</v>
      </c>
    </row>
    <row r="40" spans="1:9" ht="24" customHeight="1" x14ac:dyDescent="0.2">
      <c r="A40" s="86" t="s">
        <v>130</v>
      </c>
      <c r="B40" s="235">
        <f>'11.1'!B40+'11.2'!B40</f>
        <v>82</v>
      </c>
      <c r="C40" s="234">
        <f>'11.1'!C40+'11.2'!C40</f>
        <v>870</v>
      </c>
      <c r="D40" s="61">
        <f>'11.1'!D40+'11.2'!D40</f>
        <v>20296</v>
      </c>
      <c r="E40" s="61">
        <f>'11.1'!E40+'11.2'!E40</f>
        <v>10176</v>
      </c>
      <c r="F40" s="61">
        <f>'11.1'!F40+'11.2'!F40</f>
        <v>10120</v>
      </c>
      <c r="G40" s="234">
        <f>'11.1'!G40+'11.2'!G40</f>
        <v>1230</v>
      </c>
      <c r="H40" s="235">
        <f>'11.1'!H40+'11.2'!H40</f>
        <v>127</v>
      </c>
      <c r="I40" s="234">
        <f>'11.1'!I40+'11.2'!I40</f>
        <v>1103</v>
      </c>
    </row>
    <row r="41" spans="1:9" ht="24" customHeight="1" x14ac:dyDescent="0.2">
      <c r="A41" s="86" t="s">
        <v>131</v>
      </c>
      <c r="B41" s="235">
        <f>'11.1'!B41+'11.2'!B41</f>
        <v>76</v>
      </c>
      <c r="C41" s="234">
        <f>'11.1'!C41+'11.2'!C41</f>
        <v>521</v>
      </c>
      <c r="D41" s="61">
        <f>'11.1'!D41+'11.2'!D41</f>
        <v>10708</v>
      </c>
      <c r="E41" s="61">
        <f>'11.1'!E41+'11.2'!E41</f>
        <v>5390</v>
      </c>
      <c r="F41" s="61">
        <f>'11.1'!F41+'11.2'!F41</f>
        <v>5318</v>
      </c>
      <c r="G41" s="234">
        <f>'11.1'!G41+'11.2'!G41</f>
        <v>719</v>
      </c>
      <c r="H41" s="235">
        <f>'11.1'!H41+'11.2'!H41</f>
        <v>48</v>
      </c>
      <c r="I41" s="234">
        <f>'11.1'!I41+'11.2'!I41</f>
        <v>671</v>
      </c>
    </row>
    <row r="42" spans="1:9" x14ac:dyDescent="0.2">
      <c r="A42" s="86" t="s">
        <v>132</v>
      </c>
      <c r="B42" s="235">
        <f>'11.1'!B42+'11.2'!B42</f>
        <v>60</v>
      </c>
      <c r="C42" s="234">
        <f>'11.1'!C42+'11.2'!C42</f>
        <v>413</v>
      </c>
      <c r="D42" s="61">
        <f>'11.1'!D42+'11.2'!D42</f>
        <v>8562</v>
      </c>
      <c r="E42" s="61">
        <f>'11.1'!E42+'11.2'!E42</f>
        <v>4279</v>
      </c>
      <c r="F42" s="61">
        <f>'11.1'!F42+'11.2'!F42</f>
        <v>4283</v>
      </c>
      <c r="G42" s="234">
        <f>'11.1'!G42+'11.2'!G42</f>
        <v>563</v>
      </c>
      <c r="H42" s="235">
        <f>'11.1'!H42+'11.2'!H42</f>
        <v>45</v>
      </c>
      <c r="I42" s="234">
        <f>'11.1'!I42+'11.2'!I42</f>
        <v>518</v>
      </c>
    </row>
    <row r="43" spans="1:9" x14ac:dyDescent="0.2">
      <c r="A43" s="86" t="s">
        <v>133</v>
      </c>
      <c r="B43" s="235">
        <f>'11.1'!B43+'11.2'!B43</f>
        <v>47</v>
      </c>
      <c r="C43" s="234">
        <f>'11.1'!C43+'11.2'!C43</f>
        <v>403</v>
      </c>
      <c r="D43" s="61">
        <f>'11.1'!D43+'11.2'!D43</f>
        <v>8555</v>
      </c>
      <c r="E43" s="61">
        <f>'11.1'!E43+'11.2'!E43</f>
        <v>4470</v>
      </c>
      <c r="F43" s="61">
        <f>'11.1'!F43+'11.2'!F43</f>
        <v>4085</v>
      </c>
      <c r="G43" s="234">
        <f>'11.1'!G43+'11.2'!G43</f>
        <v>554</v>
      </c>
      <c r="H43" s="235">
        <f>'11.1'!H43+'11.2'!H43</f>
        <v>31</v>
      </c>
      <c r="I43" s="234">
        <f>'11.1'!I43+'11.2'!I43</f>
        <v>523</v>
      </c>
    </row>
    <row r="44" spans="1:9" ht="24" customHeight="1" x14ac:dyDescent="0.2">
      <c r="A44" s="87" t="s">
        <v>134</v>
      </c>
      <c r="B44" s="235">
        <f>'11.1'!B44+'11.2'!B44</f>
        <v>58</v>
      </c>
      <c r="C44" s="234">
        <f>'11.1'!C44+'11.2'!C44</f>
        <v>429</v>
      </c>
      <c r="D44" s="61">
        <f>'11.1'!D44+'11.2'!D44</f>
        <v>8952</v>
      </c>
      <c r="E44" s="61">
        <f>'11.1'!E44+'11.2'!E44</f>
        <v>4539</v>
      </c>
      <c r="F44" s="61">
        <f>'11.1'!F44+'11.2'!F44</f>
        <v>4413</v>
      </c>
      <c r="G44" s="234">
        <f>'11.1'!G44+'11.2'!G44</f>
        <v>566</v>
      </c>
      <c r="H44" s="235">
        <f>'11.1'!H44+'11.2'!H44</f>
        <v>51</v>
      </c>
      <c r="I44" s="234">
        <f>'11.1'!I44+'11.2'!I44</f>
        <v>515</v>
      </c>
    </row>
    <row r="45" spans="1:9" ht="24" customHeight="1" x14ac:dyDescent="0.2">
      <c r="A45" s="86" t="s">
        <v>135</v>
      </c>
      <c r="B45" s="235">
        <f>'11.1'!B45+'11.2'!B45</f>
        <v>77</v>
      </c>
      <c r="C45" s="234">
        <f>'11.1'!C45+'11.2'!C45</f>
        <v>869</v>
      </c>
      <c r="D45" s="61">
        <f>'11.1'!D45+'11.2'!D45</f>
        <v>20063</v>
      </c>
      <c r="E45" s="61">
        <f>'11.1'!E45+'11.2'!E45</f>
        <v>10145</v>
      </c>
      <c r="F45" s="61">
        <f>'11.1'!F45+'11.2'!F45</f>
        <v>9918</v>
      </c>
      <c r="G45" s="234">
        <f>'11.1'!G45+'11.2'!G45</f>
        <v>1319</v>
      </c>
      <c r="H45" s="235">
        <f>'11.1'!H45+'11.2'!H45</f>
        <v>132</v>
      </c>
      <c r="I45" s="234">
        <f>'11.1'!I45+'11.2'!I45</f>
        <v>1187</v>
      </c>
    </row>
    <row r="46" spans="1:9" ht="24" customHeight="1" x14ac:dyDescent="0.2">
      <c r="A46" s="86" t="s">
        <v>138</v>
      </c>
      <c r="B46" s="235">
        <f>'11.1'!B46+'11.2'!B46</f>
        <v>57</v>
      </c>
      <c r="C46" s="234">
        <f>'11.1'!C46+'11.2'!C46</f>
        <v>443</v>
      </c>
      <c r="D46" s="61">
        <f>'11.1'!D46+'11.2'!D46</f>
        <v>9341</v>
      </c>
      <c r="E46" s="61">
        <f>'11.1'!E46+'11.2'!E46</f>
        <v>4827</v>
      </c>
      <c r="F46" s="61">
        <f>'11.1'!F46+'11.2'!F46</f>
        <v>4514</v>
      </c>
      <c r="G46" s="234">
        <f>'11.1'!G46+'11.2'!G46</f>
        <v>608</v>
      </c>
      <c r="H46" s="235">
        <f>'11.1'!H46+'11.2'!H46</f>
        <v>41</v>
      </c>
      <c r="I46" s="234">
        <f>'11.1'!I46+'11.2'!I46</f>
        <v>567</v>
      </c>
    </row>
    <row r="47" spans="1:9" x14ac:dyDescent="0.2">
      <c r="A47" s="86" t="s">
        <v>136</v>
      </c>
      <c r="B47" s="235">
        <f>'11.1'!B47+'11.2'!B47</f>
        <v>50</v>
      </c>
      <c r="C47" s="234">
        <f>'11.1'!C47+'11.2'!C47</f>
        <v>331</v>
      </c>
      <c r="D47" s="61">
        <f>'11.1'!D47+'11.2'!D47</f>
        <v>6801</v>
      </c>
      <c r="E47" s="61">
        <f>'11.1'!E47+'11.2'!E47</f>
        <v>3454</v>
      </c>
      <c r="F47" s="61">
        <f>'11.1'!F47+'11.2'!F47</f>
        <v>3347</v>
      </c>
      <c r="G47" s="234">
        <f>'11.1'!G47+'11.2'!G47</f>
        <v>462</v>
      </c>
      <c r="H47" s="235">
        <f>'11.1'!H47+'11.2'!H47</f>
        <v>32</v>
      </c>
      <c r="I47" s="234">
        <f>'11.1'!I47+'11.2'!I47</f>
        <v>430</v>
      </c>
    </row>
    <row r="48" spans="1:9" s="6" customFormat="1" ht="24" customHeight="1" x14ac:dyDescent="0.2">
      <c r="A48" s="54" t="s">
        <v>137</v>
      </c>
      <c r="B48" s="238">
        <f>'11.1'!B48+'11.2'!B48</f>
        <v>830</v>
      </c>
      <c r="C48" s="237">
        <f>'11.1'!C48+'11.2'!C48</f>
        <v>6516</v>
      </c>
      <c r="D48" s="141">
        <f>'11.1'!D48+'11.2'!D48</f>
        <v>140208</v>
      </c>
      <c r="E48" s="141">
        <f>'11.1'!E48+'11.2'!E48</f>
        <v>71267</v>
      </c>
      <c r="F48" s="141">
        <f>'11.1'!F48+'11.2'!F48</f>
        <v>68941</v>
      </c>
      <c r="G48" s="237">
        <f>'11.1'!G48+'11.2'!G48</f>
        <v>9039</v>
      </c>
      <c r="H48" s="238">
        <f>'11.1'!H48+'11.2'!H48</f>
        <v>775</v>
      </c>
      <c r="I48" s="237">
        <f>'11.1'!I48+'11.2'!I48</f>
        <v>8264</v>
      </c>
    </row>
    <row r="49" spans="1:9" ht="36" customHeight="1" x14ac:dyDescent="0.2">
      <c r="B49" s="388" t="s">
        <v>93</v>
      </c>
      <c r="C49" s="386"/>
      <c r="D49" s="389"/>
      <c r="E49" s="389"/>
      <c r="F49" s="389"/>
      <c r="G49" s="386"/>
      <c r="H49" s="388"/>
      <c r="I49" s="386"/>
    </row>
    <row r="50" spans="1:9" x14ac:dyDescent="0.2">
      <c r="A50" s="86" t="s">
        <v>125</v>
      </c>
      <c r="B50" s="235">
        <f>'11.1'!B50+'11.2'!B50</f>
        <v>16</v>
      </c>
      <c r="C50" s="234">
        <f>'11.1'!C50+'11.2'!C50</f>
        <v>219</v>
      </c>
      <c r="D50" s="61">
        <f>'11.1'!D50+'11.2'!D50</f>
        <v>5049</v>
      </c>
      <c r="E50" s="61">
        <f>'11.1'!E50+'11.2'!E50</f>
        <v>2634</v>
      </c>
      <c r="F50" s="61">
        <f>'11.1'!F50+'11.2'!F50</f>
        <v>2415</v>
      </c>
      <c r="G50" s="234">
        <f>'11.1'!G50+'11.2'!G50</f>
        <v>453</v>
      </c>
      <c r="H50" s="235">
        <f>'11.1'!H50+'11.2'!H50</f>
        <v>144</v>
      </c>
      <c r="I50" s="234">
        <f>'11.1'!I50+'11.2'!I50</f>
        <v>309</v>
      </c>
    </row>
    <row r="51" spans="1:9" ht="24" customHeight="1" x14ac:dyDescent="0.2">
      <c r="A51" s="86" t="s">
        <v>126</v>
      </c>
      <c r="B51" s="235">
        <f>'11.1'!B51+'11.2'!B51</f>
        <v>38</v>
      </c>
      <c r="C51" s="234">
        <f>'11.1'!C51+'11.2'!C51</f>
        <v>480</v>
      </c>
      <c r="D51" s="61">
        <f>'11.1'!D51+'11.2'!D51</f>
        <v>11132</v>
      </c>
      <c r="E51" s="61">
        <f>'11.1'!E51+'11.2'!E51</f>
        <v>5893</v>
      </c>
      <c r="F51" s="61">
        <f>'11.1'!F51+'11.2'!F51</f>
        <v>5239</v>
      </c>
      <c r="G51" s="234">
        <f>'11.1'!G51+'11.2'!G51</f>
        <v>875</v>
      </c>
      <c r="H51" s="235">
        <f>'11.1'!H51+'11.2'!H51</f>
        <v>262</v>
      </c>
      <c r="I51" s="234">
        <f>'11.1'!I51+'11.2'!I51</f>
        <v>613</v>
      </c>
    </row>
    <row r="52" spans="1:9" x14ac:dyDescent="0.2">
      <c r="A52" s="86" t="s">
        <v>127</v>
      </c>
      <c r="B52" s="235">
        <f>'11.1'!B52+'11.2'!B52</f>
        <v>28</v>
      </c>
      <c r="C52" s="234">
        <f>'11.1'!C52+'11.2'!C52</f>
        <v>381</v>
      </c>
      <c r="D52" s="61">
        <f>'11.1'!D52+'11.2'!D52</f>
        <v>8969</v>
      </c>
      <c r="E52" s="61">
        <f>'11.1'!E52+'11.2'!E52</f>
        <v>4725</v>
      </c>
      <c r="F52" s="61">
        <f>'11.1'!F52+'11.2'!F52</f>
        <v>4244</v>
      </c>
      <c r="G52" s="234">
        <f>'11.1'!G52+'11.2'!G52</f>
        <v>756</v>
      </c>
      <c r="H52" s="235">
        <f>'11.1'!H52+'11.2'!H52</f>
        <v>211</v>
      </c>
      <c r="I52" s="234">
        <f>'11.1'!I52+'11.2'!I52</f>
        <v>545</v>
      </c>
    </row>
    <row r="53" spans="1:9" x14ac:dyDescent="0.2">
      <c r="A53" s="86" t="s">
        <v>128</v>
      </c>
      <c r="B53" s="235">
        <f>'11.1'!B53+'11.2'!B53</f>
        <v>21</v>
      </c>
      <c r="C53" s="234">
        <f>'11.1'!C53+'11.2'!C53</f>
        <v>272</v>
      </c>
      <c r="D53" s="61">
        <f>'11.1'!D53+'11.2'!D53</f>
        <v>6328</v>
      </c>
      <c r="E53" s="61">
        <f>'11.1'!E53+'11.2'!E53</f>
        <v>3395</v>
      </c>
      <c r="F53" s="61">
        <f>'11.1'!F53+'11.2'!F53</f>
        <v>2933</v>
      </c>
      <c r="G53" s="234">
        <f>'11.1'!G53+'11.2'!G53</f>
        <v>524</v>
      </c>
      <c r="H53" s="235">
        <f>'11.1'!H53+'11.2'!H53</f>
        <v>149</v>
      </c>
      <c r="I53" s="234">
        <f>'11.1'!I53+'11.2'!I53</f>
        <v>375</v>
      </c>
    </row>
    <row r="54" spans="1:9" x14ac:dyDescent="0.2">
      <c r="A54" s="86" t="s">
        <v>129</v>
      </c>
      <c r="B54" s="235">
        <f>'11.1'!B54+'11.2'!B54</f>
        <v>30</v>
      </c>
      <c r="C54" s="234">
        <f>'11.1'!C54+'11.2'!C54</f>
        <v>365</v>
      </c>
      <c r="D54" s="61">
        <f>'11.1'!D54+'11.2'!D54</f>
        <v>8571</v>
      </c>
      <c r="E54" s="61">
        <f>'11.1'!E54+'11.2'!E54</f>
        <v>4454</v>
      </c>
      <c r="F54" s="61">
        <f>'11.1'!F54+'11.2'!F54</f>
        <v>4117</v>
      </c>
      <c r="G54" s="234">
        <f>'11.1'!G54+'11.2'!G54</f>
        <v>747</v>
      </c>
      <c r="H54" s="235">
        <f>'11.1'!H54+'11.2'!H54</f>
        <v>235</v>
      </c>
      <c r="I54" s="234">
        <f>'11.1'!I54+'11.2'!I54</f>
        <v>512</v>
      </c>
    </row>
    <row r="55" spans="1:9" ht="24" customHeight="1" x14ac:dyDescent="0.2">
      <c r="A55" s="86" t="s">
        <v>130</v>
      </c>
      <c r="B55" s="235">
        <f>'11.1'!B55+'11.2'!B55</f>
        <v>38</v>
      </c>
      <c r="C55" s="234">
        <f>'11.1'!C55+'11.2'!C55</f>
        <v>503</v>
      </c>
      <c r="D55" s="61">
        <f>'11.1'!D55+'11.2'!D55</f>
        <v>11971</v>
      </c>
      <c r="E55" s="61">
        <f>'11.1'!E55+'11.2'!E55</f>
        <v>6304</v>
      </c>
      <c r="F55" s="61">
        <f>'11.1'!F55+'11.2'!F55</f>
        <v>5667</v>
      </c>
      <c r="G55" s="234">
        <f>'11.1'!G55+'11.2'!G55</f>
        <v>991</v>
      </c>
      <c r="H55" s="235">
        <f>'11.1'!H55+'11.2'!H55</f>
        <v>290</v>
      </c>
      <c r="I55" s="234">
        <f>'11.1'!I55+'11.2'!I55</f>
        <v>701</v>
      </c>
    </row>
    <row r="56" spans="1:9" ht="24" customHeight="1" x14ac:dyDescent="0.2">
      <c r="A56" s="86" t="s">
        <v>131</v>
      </c>
      <c r="B56" s="235">
        <f>'11.1'!B56+'11.2'!B56</f>
        <v>37</v>
      </c>
      <c r="C56" s="234">
        <f>'11.1'!C56+'11.2'!C56</f>
        <v>402</v>
      </c>
      <c r="D56" s="61">
        <f>'11.1'!D56+'11.2'!D56</f>
        <v>9306</v>
      </c>
      <c r="E56" s="61">
        <f>'11.1'!E56+'11.2'!E56</f>
        <v>4899</v>
      </c>
      <c r="F56" s="61">
        <f>'11.1'!F56+'11.2'!F56</f>
        <v>4407</v>
      </c>
      <c r="G56" s="234">
        <f>'11.1'!G56+'11.2'!G56</f>
        <v>811</v>
      </c>
      <c r="H56" s="235">
        <f>'11.1'!H56+'11.2'!H56</f>
        <v>212</v>
      </c>
      <c r="I56" s="234">
        <f>'11.1'!I56+'11.2'!I56</f>
        <v>599</v>
      </c>
    </row>
    <row r="57" spans="1:9" x14ac:dyDescent="0.2">
      <c r="A57" s="86" t="s">
        <v>132</v>
      </c>
      <c r="B57" s="235">
        <f>'11.1'!B57+'11.2'!B57</f>
        <v>28</v>
      </c>
      <c r="C57" s="234">
        <f>'11.1'!C57+'11.2'!C57</f>
        <v>331</v>
      </c>
      <c r="D57" s="61">
        <f>'11.1'!D57+'11.2'!D57</f>
        <v>7569</v>
      </c>
      <c r="E57" s="61">
        <f>'11.1'!E57+'11.2'!E57</f>
        <v>3934</v>
      </c>
      <c r="F57" s="61">
        <f>'11.1'!F57+'11.2'!F57</f>
        <v>3635</v>
      </c>
      <c r="G57" s="234">
        <f>'11.1'!G57+'11.2'!G57</f>
        <v>631</v>
      </c>
      <c r="H57" s="235">
        <f>'11.1'!H57+'11.2'!H57</f>
        <v>189</v>
      </c>
      <c r="I57" s="234">
        <f>'11.1'!I57+'11.2'!I57</f>
        <v>442</v>
      </c>
    </row>
    <row r="58" spans="1:9" x14ac:dyDescent="0.2">
      <c r="A58" s="86" t="s">
        <v>133</v>
      </c>
      <c r="B58" s="235">
        <f>'11.1'!B58+'11.2'!B58</f>
        <v>24</v>
      </c>
      <c r="C58" s="234">
        <f>'11.1'!C58+'11.2'!C58</f>
        <v>318</v>
      </c>
      <c r="D58" s="61">
        <f>'11.1'!D58+'11.2'!D58</f>
        <v>7844</v>
      </c>
      <c r="E58" s="61">
        <f>'11.1'!E58+'11.2'!E58</f>
        <v>4016</v>
      </c>
      <c r="F58" s="61">
        <f>'11.1'!F58+'11.2'!F58</f>
        <v>3828</v>
      </c>
      <c r="G58" s="234">
        <f>'11.1'!G58+'11.2'!G58</f>
        <v>634</v>
      </c>
      <c r="H58" s="235">
        <f>'11.1'!H58+'11.2'!H58</f>
        <v>158</v>
      </c>
      <c r="I58" s="234">
        <f>'11.1'!I58+'11.2'!I58</f>
        <v>476</v>
      </c>
    </row>
    <row r="59" spans="1:9" ht="24" customHeight="1" x14ac:dyDescent="0.2">
      <c r="A59" s="87" t="s">
        <v>134</v>
      </c>
      <c r="B59" s="235">
        <f>'11.1'!B59+'11.2'!B59</f>
        <v>23</v>
      </c>
      <c r="C59" s="234">
        <f>'11.1'!C59+'11.2'!C59</f>
        <v>302</v>
      </c>
      <c r="D59" s="61">
        <f>'11.1'!D59+'11.2'!D59</f>
        <v>7219</v>
      </c>
      <c r="E59" s="61">
        <f>'11.1'!E59+'11.2'!E59</f>
        <v>3860</v>
      </c>
      <c r="F59" s="61">
        <f>'11.1'!F59+'11.2'!F59</f>
        <v>3359</v>
      </c>
      <c r="G59" s="234">
        <f>'11.1'!G59+'11.2'!G59</f>
        <v>591</v>
      </c>
      <c r="H59" s="235">
        <f>'11.1'!H59+'11.2'!H59</f>
        <v>171</v>
      </c>
      <c r="I59" s="234">
        <f>'11.1'!I59+'11.2'!I59</f>
        <v>420</v>
      </c>
    </row>
    <row r="60" spans="1:9" ht="24" customHeight="1" x14ac:dyDescent="0.2">
      <c r="A60" s="86" t="s">
        <v>135</v>
      </c>
      <c r="B60" s="235">
        <f>'11.1'!B60+'11.2'!B60</f>
        <v>30</v>
      </c>
      <c r="C60" s="234">
        <f>'11.1'!C60+'11.2'!C60</f>
        <v>492</v>
      </c>
      <c r="D60" s="61">
        <f>'11.1'!D60+'11.2'!D60</f>
        <v>11799</v>
      </c>
      <c r="E60" s="61">
        <f>'11.1'!E60+'11.2'!E60</f>
        <v>6326</v>
      </c>
      <c r="F60" s="61">
        <f>'11.1'!F60+'11.2'!F60</f>
        <v>5473</v>
      </c>
      <c r="G60" s="234">
        <f>'11.1'!G60+'11.2'!G60</f>
        <v>1007</v>
      </c>
      <c r="H60" s="235">
        <f>'11.1'!H60+'11.2'!H60</f>
        <v>281</v>
      </c>
      <c r="I60" s="234">
        <f>'11.1'!I60+'11.2'!I60</f>
        <v>726</v>
      </c>
    </row>
    <row r="61" spans="1:9" ht="24" customHeight="1" x14ac:dyDescent="0.2">
      <c r="A61" s="86" t="s">
        <v>138</v>
      </c>
      <c r="B61" s="235">
        <f>'11.1'!B61+'11.2'!B61</f>
        <v>20</v>
      </c>
      <c r="C61" s="234">
        <f>'11.1'!C61+'11.2'!C61</f>
        <v>297</v>
      </c>
      <c r="D61" s="61">
        <f>'11.1'!D61+'11.2'!D61</f>
        <v>6975</v>
      </c>
      <c r="E61" s="61">
        <f>'11.1'!E61+'11.2'!E61</f>
        <v>3679</v>
      </c>
      <c r="F61" s="61">
        <f>'11.1'!F61+'11.2'!F61</f>
        <v>3296</v>
      </c>
      <c r="G61" s="234">
        <f>'11.1'!G61+'11.2'!G61</f>
        <v>592</v>
      </c>
      <c r="H61" s="235">
        <f>'11.1'!H61+'11.2'!H61</f>
        <v>158</v>
      </c>
      <c r="I61" s="234">
        <f>'11.1'!I61+'11.2'!I61</f>
        <v>434</v>
      </c>
    </row>
    <row r="62" spans="1:9" x14ac:dyDescent="0.2">
      <c r="A62" s="86" t="s">
        <v>136</v>
      </c>
      <c r="B62" s="235">
        <f>'11.1'!B62+'11.2'!B62</f>
        <v>17</v>
      </c>
      <c r="C62" s="234">
        <f>'11.1'!C62+'11.2'!C62</f>
        <v>243</v>
      </c>
      <c r="D62" s="61">
        <f>'11.1'!D62+'11.2'!D62</f>
        <v>5678</v>
      </c>
      <c r="E62" s="61">
        <f>'11.1'!E62+'11.2'!E62</f>
        <v>2978</v>
      </c>
      <c r="F62" s="61">
        <f>'11.1'!F62+'11.2'!F62</f>
        <v>2700</v>
      </c>
      <c r="G62" s="234">
        <f>'11.1'!G62+'11.2'!G62</f>
        <v>480</v>
      </c>
      <c r="H62" s="235">
        <f>'11.1'!H62+'11.2'!H62</f>
        <v>102</v>
      </c>
      <c r="I62" s="234">
        <f>'11.1'!I62+'11.2'!I62</f>
        <v>378</v>
      </c>
    </row>
    <row r="63" spans="1:9" s="6" customFormat="1" ht="24" customHeight="1" x14ac:dyDescent="0.2">
      <c r="A63" s="54" t="s">
        <v>137</v>
      </c>
      <c r="B63" s="238">
        <f>'11.1'!B63+'11.2'!B63</f>
        <v>350</v>
      </c>
      <c r="C63" s="237">
        <f>'11.1'!C63+'11.2'!C63</f>
        <v>4605</v>
      </c>
      <c r="D63" s="141">
        <f>'11.1'!D63+'11.2'!D63</f>
        <v>108410</v>
      </c>
      <c r="E63" s="141">
        <f>'11.1'!E63+'11.2'!E63</f>
        <v>57097</v>
      </c>
      <c r="F63" s="141">
        <f>'11.1'!F63+'11.2'!F63</f>
        <v>51313</v>
      </c>
      <c r="G63" s="237">
        <f>'11.1'!G63+'11.2'!G63</f>
        <v>9092</v>
      </c>
      <c r="H63" s="238">
        <f>'11.1'!H63+'11.2'!H63</f>
        <v>2562</v>
      </c>
      <c r="I63" s="237">
        <f>'11.1'!I63+'11.2'!I63</f>
        <v>6530</v>
      </c>
    </row>
    <row r="64" spans="1:9" ht="36" customHeight="1" x14ac:dyDescent="0.2">
      <c r="B64" s="388" t="s">
        <v>19</v>
      </c>
      <c r="C64" s="386"/>
      <c r="D64" s="389"/>
      <c r="E64" s="389"/>
      <c r="F64" s="389"/>
      <c r="G64" s="386"/>
      <c r="H64" s="388"/>
      <c r="I64" s="386"/>
    </row>
    <row r="65" spans="1:9" x14ac:dyDescent="0.2">
      <c r="A65" s="86" t="s">
        <v>125</v>
      </c>
      <c r="B65" s="235">
        <f>'11.1'!B65+'11.2'!B65</f>
        <v>10</v>
      </c>
      <c r="C65" s="234">
        <f>'11.1'!C65+'11.2'!C65</f>
        <v>152</v>
      </c>
      <c r="D65" s="61">
        <f>'11.1'!D65+'11.2'!D65</f>
        <v>4863</v>
      </c>
      <c r="E65" s="61">
        <f>'11.1'!E65+'11.2'!E65</f>
        <v>2348</v>
      </c>
      <c r="F65" s="61">
        <f>'11.1'!F65+'11.2'!F65</f>
        <v>2515</v>
      </c>
      <c r="G65" s="234">
        <f>'11.1'!G65+'11.2'!G65</f>
        <v>439</v>
      </c>
      <c r="H65" s="235">
        <f>'11.1'!H65+'11.2'!H65</f>
        <v>139</v>
      </c>
      <c r="I65" s="234">
        <f>'11.1'!I65+'11.2'!I65</f>
        <v>300</v>
      </c>
    </row>
    <row r="66" spans="1:9" ht="24" customHeight="1" x14ac:dyDescent="0.2">
      <c r="A66" s="86" t="s">
        <v>126</v>
      </c>
      <c r="B66" s="235">
        <f>'11.1'!B66+'11.2'!B66</f>
        <v>13</v>
      </c>
      <c r="C66" s="234">
        <f>'11.1'!C66+'11.2'!C66</f>
        <v>219</v>
      </c>
      <c r="D66" s="61">
        <f>'11.1'!D66+'11.2'!D66</f>
        <v>6623</v>
      </c>
      <c r="E66" s="61">
        <f>'11.1'!E66+'11.2'!E66</f>
        <v>3039</v>
      </c>
      <c r="F66" s="61">
        <f>'11.1'!F66+'11.2'!F66</f>
        <v>3584</v>
      </c>
      <c r="G66" s="234">
        <f>'11.1'!G66+'11.2'!G66</f>
        <v>573</v>
      </c>
      <c r="H66" s="235">
        <f>'11.1'!H66+'11.2'!H66</f>
        <v>180</v>
      </c>
      <c r="I66" s="234">
        <f>'11.1'!I66+'11.2'!I66</f>
        <v>393</v>
      </c>
    </row>
    <row r="67" spans="1:9" x14ac:dyDescent="0.2">
      <c r="A67" s="86" t="s">
        <v>127</v>
      </c>
      <c r="B67" s="235">
        <f>'11.1'!B67+'11.2'!B67</f>
        <v>12</v>
      </c>
      <c r="C67" s="234">
        <f>'11.1'!C67+'11.2'!C67</f>
        <v>221</v>
      </c>
      <c r="D67" s="61">
        <f>'11.1'!D67+'11.2'!D67</f>
        <v>6819</v>
      </c>
      <c r="E67" s="61">
        <f>'11.1'!E67+'11.2'!E67</f>
        <v>3166</v>
      </c>
      <c r="F67" s="61">
        <f>'11.1'!F67+'11.2'!F67</f>
        <v>3653</v>
      </c>
      <c r="G67" s="234">
        <f>'11.1'!G67+'11.2'!G67</f>
        <v>590</v>
      </c>
      <c r="H67" s="235">
        <f>'11.1'!H67+'11.2'!H67</f>
        <v>182</v>
      </c>
      <c r="I67" s="234">
        <f>'11.1'!I67+'11.2'!I67</f>
        <v>408</v>
      </c>
    </row>
    <row r="68" spans="1:9" x14ac:dyDescent="0.2">
      <c r="A68" s="86" t="s">
        <v>128</v>
      </c>
      <c r="B68" s="235">
        <f>'11.1'!B68+'11.2'!B68</f>
        <v>8</v>
      </c>
      <c r="C68" s="234">
        <f>'11.1'!C68+'11.2'!C68</f>
        <v>155</v>
      </c>
      <c r="D68" s="61">
        <f>'11.1'!D68+'11.2'!D68</f>
        <v>4948</v>
      </c>
      <c r="E68" s="61">
        <f>'11.1'!E68+'11.2'!E68</f>
        <v>2303</v>
      </c>
      <c r="F68" s="61">
        <f>'11.1'!F68+'11.2'!F68</f>
        <v>2645</v>
      </c>
      <c r="G68" s="234">
        <f>'11.1'!G68+'11.2'!G68</f>
        <v>415</v>
      </c>
      <c r="H68" s="235">
        <f>'11.1'!H68+'11.2'!H68</f>
        <v>132</v>
      </c>
      <c r="I68" s="234">
        <f>'11.1'!I68+'11.2'!I68</f>
        <v>283</v>
      </c>
    </row>
    <row r="69" spans="1:9" x14ac:dyDescent="0.2">
      <c r="A69" s="86" t="s">
        <v>129</v>
      </c>
      <c r="B69" s="235">
        <f>'11.1'!B69+'11.2'!B69</f>
        <v>16</v>
      </c>
      <c r="C69" s="234">
        <f>'11.1'!C69+'11.2'!C69</f>
        <v>267</v>
      </c>
      <c r="D69" s="61">
        <f>'11.1'!D69+'11.2'!D69</f>
        <v>7928</v>
      </c>
      <c r="E69" s="61">
        <f>'11.1'!E69+'11.2'!E69</f>
        <v>3677</v>
      </c>
      <c r="F69" s="61">
        <f>'11.1'!F69+'11.2'!F69</f>
        <v>4251</v>
      </c>
      <c r="G69" s="234">
        <f>'11.1'!G69+'11.2'!G69</f>
        <v>727</v>
      </c>
      <c r="H69" s="235">
        <f>'11.1'!H69+'11.2'!H69</f>
        <v>234</v>
      </c>
      <c r="I69" s="234">
        <f>'11.1'!I69+'11.2'!I69</f>
        <v>493</v>
      </c>
    </row>
    <row r="70" spans="1:9" ht="24" customHeight="1" x14ac:dyDescent="0.2">
      <c r="A70" s="86" t="s">
        <v>130</v>
      </c>
      <c r="B70" s="235">
        <f>'11.1'!B70+'11.2'!B70</f>
        <v>26</v>
      </c>
      <c r="C70" s="234">
        <f>'11.1'!C70+'11.2'!C70</f>
        <v>540</v>
      </c>
      <c r="D70" s="61">
        <f>'11.1'!D70+'11.2'!D70</f>
        <v>16790</v>
      </c>
      <c r="E70" s="61">
        <f>'11.1'!E70+'11.2'!E70</f>
        <v>8301</v>
      </c>
      <c r="F70" s="61">
        <f>'11.1'!F70+'11.2'!F70</f>
        <v>8489</v>
      </c>
      <c r="G70" s="234">
        <f>'11.1'!G70+'11.2'!G70</f>
        <v>1409</v>
      </c>
      <c r="H70" s="235">
        <f>'11.1'!H70+'11.2'!H70</f>
        <v>428</v>
      </c>
      <c r="I70" s="234">
        <f>'11.1'!I70+'11.2'!I70</f>
        <v>981</v>
      </c>
    </row>
    <row r="71" spans="1:9" ht="24" customHeight="1" x14ac:dyDescent="0.2">
      <c r="A71" s="86" t="s">
        <v>131</v>
      </c>
      <c r="B71" s="235">
        <f>'11.1'!B71+'11.2'!B71</f>
        <v>11</v>
      </c>
      <c r="C71" s="234">
        <f>'11.1'!C71+'11.2'!C71</f>
        <v>227</v>
      </c>
      <c r="D71" s="61">
        <f>'11.1'!D71+'11.2'!D71</f>
        <v>7167</v>
      </c>
      <c r="E71" s="61">
        <f>'11.1'!E71+'11.2'!E71</f>
        <v>3298</v>
      </c>
      <c r="F71" s="61">
        <f>'11.1'!F71+'11.2'!F71</f>
        <v>3869</v>
      </c>
      <c r="G71" s="234">
        <f>'11.1'!G71+'11.2'!G71</f>
        <v>619</v>
      </c>
      <c r="H71" s="235">
        <f>'11.1'!H71+'11.2'!H71</f>
        <v>196</v>
      </c>
      <c r="I71" s="234">
        <f>'11.1'!I71+'11.2'!I71</f>
        <v>423</v>
      </c>
    </row>
    <row r="72" spans="1:9" x14ac:dyDescent="0.2">
      <c r="A72" s="86" t="s">
        <v>132</v>
      </c>
      <c r="B72" s="235">
        <f>'11.1'!B72+'11.2'!B72</f>
        <v>9</v>
      </c>
      <c r="C72" s="234">
        <f>'11.1'!C72+'11.2'!C72</f>
        <v>169</v>
      </c>
      <c r="D72" s="61">
        <f>'11.1'!D72+'11.2'!D72</f>
        <v>5130</v>
      </c>
      <c r="E72" s="61">
        <f>'11.1'!E72+'11.2'!E72</f>
        <v>2355</v>
      </c>
      <c r="F72" s="61">
        <f>'11.1'!F72+'11.2'!F72</f>
        <v>2775</v>
      </c>
      <c r="G72" s="234">
        <f>'11.1'!G72+'11.2'!G72</f>
        <v>448</v>
      </c>
      <c r="H72" s="235">
        <f>'11.1'!H72+'11.2'!H72</f>
        <v>151</v>
      </c>
      <c r="I72" s="234">
        <f>'11.1'!I72+'11.2'!I72</f>
        <v>297</v>
      </c>
    </row>
    <row r="73" spans="1:9" x14ac:dyDescent="0.2">
      <c r="A73" s="86" t="s">
        <v>133</v>
      </c>
      <c r="B73" s="235">
        <f>'11.1'!B73+'11.2'!B73</f>
        <v>10</v>
      </c>
      <c r="C73" s="234">
        <f>'11.1'!C73+'11.2'!C73</f>
        <v>189</v>
      </c>
      <c r="D73" s="61">
        <f>'11.1'!D73+'11.2'!D73</f>
        <v>5942</v>
      </c>
      <c r="E73" s="61">
        <f>'11.1'!E73+'11.2'!E73</f>
        <v>2775</v>
      </c>
      <c r="F73" s="61">
        <f>'11.1'!F73+'11.2'!F73</f>
        <v>3167</v>
      </c>
      <c r="G73" s="234">
        <f>'11.1'!G73+'11.2'!G73</f>
        <v>505</v>
      </c>
      <c r="H73" s="235">
        <f>'11.1'!H73+'11.2'!H73</f>
        <v>146</v>
      </c>
      <c r="I73" s="234">
        <f>'11.1'!I73+'11.2'!I73</f>
        <v>359</v>
      </c>
    </row>
    <row r="74" spans="1:9" ht="24" customHeight="1" x14ac:dyDescent="0.2">
      <c r="A74" s="87" t="s">
        <v>134</v>
      </c>
      <c r="B74" s="235">
        <f>'11.1'!B74+'11.2'!B74</f>
        <v>7</v>
      </c>
      <c r="C74" s="234">
        <f>'11.1'!C74+'11.2'!C74</f>
        <v>173</v>
      </c>
      <c r="D74" s="61">
        <f>'11.1'!D74+'11.2'!D74</f>
        <v>5225</v>
      </c>
      <c r="E74" s="61">
        <f>'11.1'!E74+'11.2'!E74</f>
        <v>2408</v>
      </c>
      <c r="F74" s="61">
        <f>'11.1'!F74+'11.2'!F74</f>
        <v>2817</v>
      </c>
      <c r="G74" s="234">
        <f>'11.1'!G74+'11.2'!G74</f>
        <v>460</v>
      </c>
      <c r="H74" s="235">
        <f>'11.1'!H74+'11.2'!H74</f>
        <v>120</v>
      </c>
      <c r="I74" s="234">
        <f>'11.1'!I74+'11.2'!I74</f>
        <v>340</v>
      </c>
    </row>
    <row r="75" spans="1:9" ht="24" customHeight="1" x14ac:dyDescent="0.2">
      <c r="A75" s="86" t="s">
        <v>135</v>
      </c>
      <c r="B75" s="235">
        <f>'11.1'!B75+'11.2'!B75</f>
        <v>23</v>
      </c>
      <c r="C75" s="234">
        <f>'11.1'!C75+'11.2'!C75</f>
        <v>464</v>
      </c>
      <c r="D75" s="61">
        <f>'11.1'!D75+'11.2'!D75</f>
        <v>14909</v>
      </c>
      <c r="E75" s="61">
        <f>'11.1'!E75+'11.2'!E75</f>
        <v>7215</v>
      </c>
      <c r="F75" s="61">
        <f>'11.1'!F75+'11.2'!F75</f>
        <v>7694</v>
      </c>
      <c r="G75" s="234">
        <f>'11.1'!G75+'11.2'!G75</f>
        <v>1279</v>
      </c>
      <c r="H75" s="235">
        <f>'11.1'!H75+'11.2'!H75</f>
        <v>380</v>
      </c>
      <c r="I75" s="234">
        <f>'11.1'!I75+'11.2'!I75</f>
        <v>899</v>
      </c>
    </row>
    <row r="76" spans="1:9" ht="24" customHeight="1" x14ac:dyDescent="0.2">
      <c r="A76" s="86" t="s">
        <v>138</v>
      </c>
      <c r="B76" s="235">
        <f>'11.1'!B76+'11.2'!B76</f>
        <v>12</v>
      </c>
      <c r="C76" s="234">
        <f>'11.1'!C76+'11.2'!C76</f>
        <v>198</v>
      </c>
      <c r="D76" s="61">
        <f>'11.1'!D76+'11.2'!D76</f>
        <v>5848</v>
      </c>
      <c r="E76" s="61">
        <f>'11.1'!E76+'11.2'!E76</f>
        <v>2672</v>
      </c>
      <c r="F76" s="61">
        <f>'11.1'!F76+'11.2'!F76</f>
        <v>3176</v>
      </c>
      <c r="G76" s="234">
        <f>'11.1'!G76+'11.2'!G76</f>
        <v>541</v>
      </c>
      <c r="H76" s="235">
        <f>'11.1'!H76+'11.2'!H76</f>
        <v>163</v>
      </c>
      <c r="I76" s="234">
        <f>'11.1'!I76+'11.2'!I76</f>
        <v>378</v>
      </c>
    </row>
    <row r="77" spans="1:9" x14ac:dyDescent="0.2">
      <c r="A77" s="86" t="s">
        <v>136</v>
      </c>
      <c r="B77" s="235">
        <f>'11.1'!B77+'11.2'!B77</f>
        <v>7</v>
      </c>
      <c r="C77" s="234">
        <f>'11.1'!C77+'11.2'!C77</f>
        <v>156</v>
      </c>
      <c r="D77" s="61">
        <f>'11.1'!D77+'11.2'!D77</f>
        <v>5022</v>
      </c>
      <c r="E77" s="61">
        <f>'11.1'!E77+'11.2'!E77</f>
        <v>2322</v>
      </c>
      <c r="F77" s="61">
        <f>'11.1'!F77+'11.2'!F77</f>
        <v>2700</v>
      </c>
      <c r="G77" s="234">
        <f>'11.1'!G77+'11.2'!G77</f>
        <v>418</v>
      </c>
      <c r="H77" s="235">
        <f>'11.1'!H77+'11.2'!H77</f>
        <v>122</v>
      </c>
      <c r="I77" s="234">
        <f>'11.1'!I77+'11.2'!I77</f>
        <v>296</v>
      </c>
    </row>
    <row r="78" spans="1:9" s="6" customFormat="1" ht="24" customHeight="1" x14ac:dyDescent="0.2">
      <c r="A78" s="54" t="s">
        <v>137</v>
      </c>
      <c r="B78" s="238">
        <f>'11.1'!B78+'11.2'!B78</f>
        <v>164</v>
      </c>
      <c r="C78" s="237">
        <f>'11.1'!C78+'11.2'!C78</f>
        <v>3130</v>
      </c>
      <c r="D78" s="141">
        <f>'11.1'!D78+'11.2'!D78</f>
        <v>97214</v>
      </c>
      <c r="E78" s="141">
        <f>'11.1'!E78+'11.2'!E78</f>
        <v>45879</v>
      </c>
      <c r="F78" s="141">
        <f>'11.1'!F78+'11.2'!F78</f>
        <v>51335</v>
      </c>
      <c r="G78" s="237">
        <f>'11.1'!G78+'11.2'!G78</f>
        <v>8423</v>
      </c>
      <c r="H78" s="238">
        <f>'11.1'!H78+'11.2'!H78</f>
        <v>2573</v>
      </c>
      <c r="I78" s="237">
        <f>'11.1'!I78+'11.2'!I78</f>
        <v>5850</v>
      </c>
    </row>
    <row r="79" spans="1:9" ht="36" customHeight="1" x14ac:dyDescent="0.2">
      <c r="B79" s="388" t="s">
        <v>20</v>
      </c>
      <c r="C79" s="386"/>
      <c r="D79" s="389"/>
      <c r="E79" s="389"/>
      <c r="F79" s="389"/>
      <c r="G79" s="386"/>
      <c r="H79" s="388"/>
      <c r="I79" s="386"/>
    </row>
    <row r="80" spans="1:9" x14ac:dyDescent="0.2">
      <c r="A80" s="86" t="s">
        <v>125</v>
      </c>
      <c r="B80" s="235">
        <f>'11.1'!B80+'11.2'!B80</f>
        <v>12</v>
      </c>
      <c r="C80" s="234">
        <f>'11.1'!C80+'11.2'!C80</f>
        <v>184</v>
      </c>
      <c r="D80" s="61">
        <f>'11.1'!D80+'11.2'!D80</f>
        <v>1763</v>
      </c>
      <c r="E80" s="61">
        <f>'11.1'!E80+'11.2'!E80</f>
        <v>1083</v>
      </c>
      <c r="F80" s="61">
        <f>'11.1'!F80+'11.2'!F80</f>
        <v>680</v>
      </c>
      <c r="G80" s="234">
        <f>'11.1'!G80+'11.2'!G80</f>
        <v>314</v>
      </c>
      <c r="H80" s="235">
        <f>'11.1'!H80+'11.2'!H80</f>
        <v>57</v>
      </c>
      <c r="I80" s="234">
        <f>'11.1'!I80+'11.2'!I80</f>
        <v>257</v>
      </c>
    </row>
    <row r="81" spans="1:9" ht="24" customHeight="1" x14ac:dyDescent="0.2">
      <c r="A81" s="86" t="s">
        <v>126</v>
      </c>
      <c r="B81" s="235">
        <f>'11.1'!B81+'11.2'!B81</f>
        <v>12</v>
      </c>
      <c r="C81" s="234">
        <f>'11.1'!C81+'11.2'!C81</f>
        <v>130</v>
      </c>
      <c r="D81" s="61">
        <f>'11.1'!D81+'11.2'!D81</f>
        <v>1257</v>
      </c>
      <c r="E81" s="61">
        <f>'11.1'!E81+'11.2'!E81</f>
        <v>807</v>
      </c>
      <c r="F81" s="61">
        <f>'11.1'!F81+'11.2'!F81</f>
        <v>450</v>
      </c>
      <c r="G81" s="234">
        <f>'11.1'!G81+'11.2'!G81</f>
        <v>210</v>
      </c>
      <c r="H81" s="235">
        <f>'11.1'!H81+'11.2'!H81</f>
        <v>27</v>
      </c>
      <c r="I81" s="234">
        <f>'11.1'!I81+'11.2'!I81</f>
        <v>183</v>
      </c>
    </row>
    <row r="82" spans="1:9" x14ac:dyDescent="0.2">
      <c r="A82" s="86" t="s">
        <v>127</v>
      </c>
      <c r="B82" s="235">
        <f>'11.1'!B82+'11.2'!B82</f>
        <v>14</v>
      </c>
      <c r="C82" s="234">
        <f>'11.1'!C82+'11.2'!C82</f>
        <v>159</v>
      </c>
      <c r="D82" s="61">
        <f>'11.1'!D82+'11.2'!D82</f>
        <v>1653</v>
      </c>
      <c r="E82" s="61">
        <f>'11.1'!E82+'11.2'!E82</f>
        <v>1052</v>
      </c>
      <c r="F82" s="61">
        <f>'11.1'!F82+'11.2'!F82</f>
        <v>601</v>
      </c>
      <c r="G82" s="234">
        <f>'11.1'!G82+'11.2'!G82</f>
        <v>256</v>
      </c>
      <c r="H82" s="235">
        <f>'11.1'!H82+'11.2'!H82</f>
        <v>44</v>
      </c>
      <c r="I82" s="234">
        <f>'11.1'!I82+'11.2'!I82</f>
        <v>212</v>
      </c>
    </row>
    <row r="83" spans="1:9" x14ac:dyDescent="0.2">
      <c r="A83" s="86" t="s">
        <v>128</v>
      </c>
      <c r="B83" s="235">
        <f>'11.1'!B83+'11.2'!B83</f>
        <v>8</v>
      </c>
      <c r="C83" s="234">
        <f>'11.1'!C83+'11.2'!C83</f>
        <v>88</v>
      </c>
      <c r="D83" s="61">
        <f>'11.1'!D83+'11.2'!D83</f>
        <v>884</v>
      </c>
      <c r="E83" s="61">
        <f>'11.1'!E83+'11.2'!E83</f>
        <v>547</v>
      </c>
      <c r="F83" s="61">
        <f>'11.1'!F83+'11.2'!F83</f>
        <v>337</v>
      </c>
      <c r="G83" s="234">
        <f>'11.1'!G83+'11.2'!G83</f>
        <v>145</v>
      </c>
      <c r="H83" s="235">
        <f>'11.1'!H83+'11.2'!H83</f>
        <v>29</v>
      </c>
      <c r="I83" s="234">
        <f>'11.1'!I83+'11.2'!I83</f>
        <v>116</v>
      </c>
    </row>
    <row r="84" spans="1:9" x14ac:dyDescent="0.2">
      <c r="A84" s="86" t="s">
        <v>129</v>
      </c>
      <c r="B84" s="235">
        <f>'11.1'!B84+'11.2'!B84</f>
        <v>14</v>
      </c>
      <c r="C84" s="234">
        <f>'11.1'!C84+'11.2'!C84</f>
        <v>152</v>
      </c>
      <c r="D84" s="61">
        <f>'11.1'!D84+'11.2'!D84</f>
        <v>1452</v>
      </c>
      <c r="E84" s="61">
        <f>'11.1'!E84+'11.2'!E84</f>
        <v>882</v>
      </c>
      <c r="F84" s="61">
        <f>'11.1'!F84+'11.2'!F84</f>
        <v>570</v>
      </c>
      <c r="G84" s="234">
        <f>'11.1'!G84+'11.2'!G84</f>
        <v>254</v>
      </c>
      <c r="H84" s="235">
        <f>'11.1'!H84+'11.2'!H84</f>
        <v>33</v>
      </c>
      <c r="I84" s="234">
        <f>'11.1'!I84+'11.2'!I84</f>
        <v>221</v>
      </c>
    </row>
    <row r="85" spans="1:9" ht="24" customHeight="1" x14ac:dyDescent="0.2">
      <c r="A85" s="86" t="s">
        <v>130</v>
      </c>
      <c r="B85" s="235">
        <f>'11.1'!B85+'11.2'!B85</f>
        <v>17</v>
      </c>
      <c r="C85" s="234">
        <f>'11.1'!C85+'11.2'!C85</f>
        <v>246</v>
      </c>
      <c r="D85" s="61">
        <f>'11.1'!D85+'11.2'!D85</f>
        <v>2260</v>
      </c>
      <c r="E85" s="61">
        <f>'11.1'!E85+'11.2'!E85</f>
        <v>1436</v>
      </c>
      <c r="F85" s="61">
        <f>'11.1'!F85+'11.2'!F85</f>
        <v>824</v>
      </c>
      <c r="G85" s="234">
        <f>'11.1'!G85+'11.2'!G85</f>
        <v>412</v>
      </c>
      <c r="H85" s="235">
        <f>'11.1'!H85+'11.2'!H85</f>
        <v>69</v>
      </c>
      <c r="I85" s="234">
        <f>'11.1'!I85+'11.2'!I85</f>
        <v>343</v>
      </c>
    </row>
    <row r="86" spans="1:9" ht="24" customHeight="1" x14ac:dyDescent="0.2">
      <c r="A86" s="86" t="s">
        <v>131</v>
      </c>
      <c r="B86" s="235">
        <f>'11.1'!B86+'11.2'!B86</f>
        <v>12</v>
      </c>
      <c r="C86" s="234">
        <f>'11.1'!C86+'11.2'!C86</f>
        <v>162</v>
      </c>
      <c r="D86" s="61">
        <f>'11.1'!D86+'11.2'!D86</f>
        <v>1471</v>
      </c>
      <c r="E86" s="61">
        <f>'11.1'!E86+'11.2'!E86</f>
        <v>916</v>
      </c>
      <c r="F86" s="61">
        <f>'11.1'!F86+'11.2'!F86</f>
        <v>555</v>
      </c>
      <c r="G86" s="234">
        <f>'11.1'!G86+'11.2'!G86</f>
        <v>262</v>
      </c>
      <c r="H86" s="235">
        <f>'11.1'!H86+'11.2'!H86</f>
        <v>40</v>
      </c>
      <c r="I86" s="234">
        <f>'11.1'!I86+'11.2'!I86</f>
        <v>222</v>
      </c>
    </row>
    <row r="87" spans="1:9" x14ac:dyDescent="0.2">
      <c r="A87" s="86" t="s">
        <v>132</v>
      </c>
      <c r="B87" s="235">
        <f>'11.1'!B87+'11.2'!B87</f>
        <v>13</v>
      </c>
      <c r="C87" s="234">
        <f>'11.1'!C87+'11.2'!C87</f>
        <v>164</v>
      </c>
      <c r="D87" s="61">
        <f>'11.1'!D87+'11.2'!D87</f>
        <v>1477</v>
      </c>
      <c r="E87" s="61">
        <f>'11.1'!E87+'11.2'!E87</f>
        <v>953</v>
      </c>
      <c r="F87" s="61">
        <f>'11.1'!F87+'11.2'!F87</f>
        <v>524</v>
      </c>
      <c r="G87" s="234">
        <f>'11.1'!G87+'11.2'!G87</f>
        <v>268</v>
      </c>
      <c r="H87" s="235">
        <f>'11.1'!H87+'11.2'!H87</f>
        <v>42</v>
      </c>
      <c r="I87" s="234">
        <f>'11.1'!I87+'11.2'!I87</f>
        <v>226</v>
      </c>
    </row>
    <row r="88" spans="1:9" x14ac:dyDescent="0.2">
      <c r="A88" s="86" t="s">
        <v>133</v>
      </c>
      <c r="B88" s="235">
        <f>'11.1'!B88+'11.2'!B88</f>
        <v>9</v>
      </c>
      <c r="C88" s="234">
        <f>'11.1'!C88+'11.2'!C88</f>
        <v>121</v>
      </c>
      <c r="D88" s="61">
        <f>'11.1'!D88+'11.2'!D88</f>
        <v>1144</v>
      </c>
      <c r="E88" s="61">
        <f>'11.1'!E88+'11.2'!E88</f>
        <v>704</v>
      </c>
      <c r="F88" s="61">
        <f>'11.1'!F88+'11.2'!F88</f>
        <v>440</v>
      </c>
      <c r="G88" s="234">
        <f>'11.1'!G88+'11.2'!G88</f>
        <v>200</v>
      </c>
      <c r="H88" s="235">
        <f>'11.1'!H88+'11.2'!H88</f>
        <v>28</v>
      </c>
      <c r="I88" s="234">
        <f>'11.1'!I88+'11.2'!I88</f>
        <v>172</v>
      </c>
    </row>
    <row r="89" spans="1:9" ht="24" customHeight="1" x14ac:dyDescent="0.2">
      <c r="A89" s="87" t="s">
        <v>134</v>
      </c>
      <c r="B89" s="235">
        <f>'11.1'!B89+'11.2'!B89</f>
        <v>11</v>
      </c>
      <c r="C89" s="234">
        <f>'11.1'!C89+'11.2'!C89</f>
        <v>133</v>
      </c>
      <c r="D89" s="61">
        <f>'11.1'!D89+'11.2'!D89</f>
        <v>1314</v>
      </c>
      <c r="E89" s="61">
        <f>'11.1'!E89+'11.2'!E89</f>
        <v>819</v>
      </c>
      <c r="F89" s="61">
        <f>'11.1'!F89+'11.2'!F89</f>
        <v>495</v>
      </c>
      <c r="G89" s="234">
        <f>'11.1'!G89+'11.2'!G89</f>
        <v>232</v>
      </c>
      <c r="H89" s="235">
        <f>'11.1'!H89+'11.2'!H89</f>
        <v>43</v>
      </c>
      <c r="I89" s="234">
        <f>'11.1'!I89+'11.2'!I89</f>
        <v>189</v>
      </c>
    </row>
    <row r="90" spans="1:9" ht="24" customHeight="1" x14ac:dyDescent="0.2">
      <c r="A90" s="86" t="s">
        <v>135</v>
      </c>
      <c r="B90" s="235">
        <f>'11.1'!B90+'11.2'!B90</f>
        <v>19</v>
      </c>
      <c r="C90" s="234">
        <f>'11.1'!C90+'11.2'!C90</f>
        <v>270</v>
      </c>
      <c r="D90" s="61">
        <f>'11.1'!D90+'11.2'!D90</f>
        <v>2559</v>
      </c>
      <c r="E90" s="61">
        <f>'11.1'!E90+'11.2'!E90</f>
        <v>1607</v>
      </c>
      <c r="F90" s="61">
        <f>'11.1'!F90+'11.2'!F90</f>
        <v>952</v>
      </c>
      <c r="G90" s="234">
        <f>'11.1'!G90+'11.2'!G90</f>
        <v>518</v>
      </c>
      <c r="H90" s="235">
        <f>'11.1'!H90+'11.2'!H90</f>
        <v>90</v>
      </c>
      <c r="I90" s="234">
        <f>'11.1'!I90+'11.2'!I90</f>
        <v>428</v>
      </c>
    </row>
    <row r="91" spans="1:9" ht="24" customHeight="1" x14ac:dyDescent="0.2">
      <c r="A91" s="86" t="s">
        <v>138</v>
      </c>
      <c r="B91" s="235">
        <f>'11.1'!B91+'11.2'!B91</f>
        <v>7</v>
      </c>
      <c r="C91" s="234">
        <f>'11.1'!C91+'11.2'!C91</f>
        <v>75</v>
      </c>
      <c r="D91" s="61">
        <f>'11.1'!D91+'11.2'!D91</f>
        <v>757</v>
      </c>
      <c r="E91" s="61">
        <f>'11.1'!E91+'11.2'!E91</f>
        <v>476</v>
      </c>
      <c r="F91" s="61">
        <f>'11.1'!F91+'11.2'!F91</f>
        <v>281</v>
      </c>
      <c r="G91" s="234">
        <f>'11.1'!G91+'11.2'!G91</f>
        <v>148</v>
      </c>
      <c r="H91" s="235">
        <f>'11.1'!H91+'11.2'!H91</f>
        <v>21</v>
      </c>
      <c r="I91" s="234">
        <f>'11.1'!I91+'11.2'!I91</f>
        <v>127</v>
      </c>
    </row>
    <row r="92" spans="1:9" x14ac:dyDescent="0.2">
      <c r="A92" s="86" t="s">
        <v>136</v>
      </c>
      <c r="B92" s="235">
        <f>'11.1'!B92+'11.2'!B92</f>
        <v>8</v>
      </c>
      <c r="C92" s="234">
        <f>'11.1'!C92+'11.2'!C92</f>
        <v>92</v>
      </c>
      <c r="D92" s="61">
        <f>'11.1'!D92+'11.2'!D92</f>
        <v>928</v>
      </c>
      <c r="E92" s="61">
        <f>'11.1'!E92+'11.2'!E92</f>
        <v>593</v>
      </c>
      <c r="F92" s="61">
        <f>'11.1'!F92+'11.2'!F92</f>
        <v>335</v>
      </c>
      <c r="G92" s="234">
        <f>'11.1'!G92+'11.2'!G92</f>
        <v>162</v>
      </c>
      <c r="H92" s="235">
        <f>'11.1'!H92+'11.2'!H92</f>
        <v>25</v>
      </c>
      <c r="I92" s="234">
        <f>'11.1'!I92+'11.2'!I92</f>
        <v>137</v>
      </c>
    </row>
    <row r="93" spans="1:9" s="6" customFormat="1" ht="24" customHeight="1" x14ac:dyDescent="0.2">
      <c r="A93" s="54" t="s">
        <v>137</v>
      </c>
      <c r="B93" s="238">
        <f>'11.1'!B93+'11.2'!B93</f>
        <v>156</v>
      </c>
      <c r="C93" s="237">
        <f>'11.1'!C93+'11.2'!C93</f>
        <v>1976</v>
      </c>
      <c r="D93" s="141">
        <f>'11.1'!D93+'11.2'!D93</f>
        <v>18919</v>
      </c>
      <c r="E93" s="141">
        <f>'11.1'!E93+'11.2'!E93</f>
        <v>11875</v>
      </c>
      <c r="F93" s="141">
        <f>'11.1'!F93+'11.2'!F93</f>
        <v>7044</v>
      </c>
      <c r="G93" s="237">
        <f>'11.1'!G93+'11.2'!G93</f>
        <v>3381</v>
      </c>
      <c r="H93" s="238">
        <f>'11.1'!H93+'11.2'!H93</f>
        <v>548</v>
      </c>
      <c r="I93" s="237">
        <f>'11.1'!I93+'11.2'!I93</f>
        <v>2833</v>
      </c>
    </row>
    <row r="94" spans="1:9" ht="36" customHeight="1" x14ac:dyDescent="0.2">
      <c r="B94" s="388" t="s">
        <v>21</v>
      </c>
      <c r="C94" s="386"/>
      <c r="D94" s="389"/>
      <c r="E94" s="389"/>
      <c r="F94" s="389"/>
      <c r="G94" s="386"/>
      <c r="H94" s="388"/>
      <c r="I94" s="386"/>
    </row>
    <row r="95" spans="1:9" x14ac:dyDescent="0.2">
      <c r="A95" s="86" t="s">
        <v>125</v>
      </c>
      <c r="B95" s="235">
        <f>'11.2'!B95</f>
        <v>1</v>
      </c>
      <c r="C95" s="234">
        <f>'11.2'!C95</f>
        <v>11</v>
      </c>
      <c r="D95" s="61">
        <f>'11.2'!D95</f>
        <v>353</v>
      </c>
      <c r="E95" s="61">
        <f>'11.2'!E95</f>
        <v>182</v>
      </c>
      <c r="F95" s="61">
        <f>'11.2'!F95</f>
        <v>171</v>
      </c>
      <c r="G95" s="234">
        <f>'11.2'!G95</f>
        <v>25</v>
      </c>
      <c r="H95" s="235">
        <f>'11.2'!H95</f>
        <v>8</v>
      </c>
      <c r="I95" s="234">
        <f>'11.2'!I95</f>
        <v>17</v>
      </c>
    </row>
    <row r="96" spans="1:9" ht="24" customHeight="1" x14ac:dyDescent="0.2">
      <c r="A96" s="86" t="s">
        <v>126</v>
      </c>
      <c r="B96" s="235">
        <f>'11.2'!B96</f>
        <v>0</v>
      </c>
      <c r="C96" s="234">
        <f>'11.2'!C96</f>
        <v>0</v>
      </c>
      <c r="D96" s="61">
        <f>'11.2'!D96</f>
        <v>0</v>
      </c>
      <c r="E96" s="61">
        <f>'11.2'!E96</f>
        <v>0</v>
      </c>
      <c r="F96" s="61">
        <f>'11.2'!F96</f>
        <v>0</v>
      </c>
      <c r="G96" s="234">
        <f>'11.2'!G96</f>
        <v>0</v>
      </c>
      <c r="H96" s="235">
        <f>'11.2'!H96</f>
        <v>0</v>
      </c>
      <c r="I96" s="234">
        <f>'11.2'!I96</f>
        <v>0</v>
      </c>
    </row>
    <row r="97" spans="1:9" x14ac:dyDescent="0.2">
      <c r="A97" s="86" t="s">
        <v>127</v>
      </c>
      <c r="B97" s="235">
        <f>'11.2'!B97</f>
        <v>0</v>
      </c>
      <c r="C97" s="234">
        <f>'11.2'!C97</f>
        <v>0</v>
      </c>
      <c r="D97" s="61">
        <f>'11.2'!D97</f>
        <v>0</v>
      </c>
      <c r="E97" s="61">
        <f>'11.2'!E97</f>
        <v>0</v>
      </c>
      <c r="F97" s="61">
        <f>'11.2'!F97</f>
        <v>0</v>
      </c>
      <c r="G97" s="234">
        <f>'11.2'!G97</f>
        <v>0</v>
      </c>
      <c r="H97" s="235">
        <f>'11.2'!H97</f>
        <v>0</v>
      </c>
      <c r="I97" s="234">
        <f>'11.2'!I97</f>
        <v>0</v>
      </c>
    </row>
    <row r="98" spans="1:9" x14ac:dyDescent="0.2">
      <c r="A98" s="86" t="s">
        <v>128</v>
      </c>
      <c r="B98" s="235">
        <f>'11.2'!B98</f>
        <v>0</v>
      </c>
      <c r="C98" s="234">
        <f>'11.2'!C98</f>
        <v>0</v>
      </c>
      <c r="D98" s="61">
        <f>'11.2'!D98</f>
        <v>0</v>
      </c>
      <c r="E98" s="61">
        <f>'11.2'!E98</f>
        <v>0</v>
      </c>
      <c r="F98" s="61">
        <f>'11.2'!F98</f>
        <v>0</v>
      </c>
      <c r="G98" s="234">
        <f>'11.2'!G98</f>
        <v>0</v>
      </c>
      <c r="H98" s="235">
        <f>'11.2'!H98</f>
        <v>0</v>
      </c>
      <c r="I98" s="234">
        <f>'11.2'!I98</f>
        <v>0</v>
      </c>
    </row>
    <row r="99" spans="1:9" x14ac:dyDescent="0.2">
      <c r="A99" s="86" t="s">
        <v>129</v>
      </c>
      <c r="B99" s="235">
        <f>'11.2'!B99</f>
        <v>0</v>
      </c>
      <c r="C99" s="234">
        <f>'11.2'!C99</f>
        <v>0</v>
      </c>
      <c r="D99" s="61">
        <f>'11.2'!D99</f>
        <v>0</v>
      </c>
      <c r="E99" s="61">
        <f>'11.2'!E99</f>
        <v>0</v>
      </c>
      <c r="F99" s="61">
        <f>'11.2'!F99</f>
        <v>0</v>
      </c>
      <c r="G99" s="234">
        <f>'11.2'!G99</f>
        <v>0</v>
      </c>
      <c r="H99" s="235">
        <f>'11.2'!H99</f>
        <v>0</v>
      </c>
      <c r="I99" s="234">
        <f>'11.2'!I99</f>
        <v>0</v>
      </c>
    </row>
    <row r="100" spans="1:9" ht="24" customHeight="1" x14ac:dyDescent="0.2">
      <c r="A100" s="86" t="s">
        <v>130</v>
      </c>
      <c r="B100" s="235">
        <f>'11.2'!B100</f>
        <v>2</v>
      </c>
      <c r="C100" s="234">
        <f>'11.2'!C100</f>
        <v>25</v>
      </c>
      <c r="D100" s="61">
        <f>'11.2'!D100</f>
        <v>919</v>
      </c>
      <c r="E100" s="61">
        <f>'11.2'!E100</f>
        <v>430</v>
      </c>
      <c r="F100" s="61">
        <f>'11.2'!F100</f>
        <v>489</v>
      </c>
      <c r="G100" s="234">
        <f>'11.2'!G100</f>
        <v>71</v>
      </c>
      <c r="H100" s="235">
        <f>'11.2'!H100</f>
        <v>24</v>
      </c>
      <c r="I100" s="234">
        <f>'11.2'!I100</f>
        <v>47</v>
      </c>
    </row>
    <row r="101" spans="1:9" ht="24" customHeight="1" x14ac:dyDescent="0.2">
      <c r="A101" s="86" t="s">
        <v>131</v>
      </c>
      <c r="B101" s="235">
        <f>'11.2'!B101</f>
        <v>0</v>
      </c>
      <c r="C101" s="234">
        <f>'11.2'!C101</f>
        <v>0</v>
      </c>
      <c r="D101" s="61">
        <f>'11.2'!D101</f>
        <v>0</v>
      </c>
      <c r="E101" s="61">
        <f>'11.2'!E101</f>
        <v>0</v>
      </c>
      <c r="F101" s="61">
        <f>'11.2'!F101</f>
        <v>0</v>
      </c>
      <c r="G101" s="234">
        <f>'11.2'!G101</f>
        <v>0</v>
      </c>
      <c r="H101" s="235">
        <f>'11.2'!H101</f>
        <v>0</v>
      </c>
      <c r="I101" s="234">
        <f>'11.2'!I101</f>
        <v>0</v>
      </c>
    </row>
    <row r="102" spans="1:9" x14ac:dyDescent="0.2">
      <c r="A102" s="86" t="s">
        <v>132</v>
      </c>
      <c r="B102" s="235">
        <f>'11.2'!B102</f>
        <v>1</v>
      </c>
      <c r="C102" s="234">
        <f>'11.2'!C102</f>
        <v>6</v>
      </c>
      <c r="D102" s="61">
        <f>'11.2'!D102</f>
        <v>121</v>
      </c>
      <c r="E102" s="61">
        <f>'11.2'!E102</f>
        <v>72</v>
      </c>
      <c r="F102" s="61">
        <f>'11.2'!F102</f>
        <v>49</v>
      </c>
      <c r="G102" s="234">
        <f>'11.2'!G102</f>
        <v>12</v>
      </c>
      <c r="H102" s="235">
        <f>'11.2'!H102</f>
        <v>5</v>
      </c>
      <c r="I102" s="234">
        <f>'11.2'!I102</f>
        <v>7</v>
      </c>
    </row>
    <row r="103" spans="1:9" x14ac:dyDescent="0.2">
      <c r="A103" s="86" t="s">
        <v>133</v>
      </c>
      <c r="B103" s="235">
        <f>'11.2'!B103</f>
        <v>0</v>
      </c>
      <c r="C103" s="234">
        <f>'11.2'!C103</f>
        <v>0</v>
      </c>
      <c r="D103" s="61">
        <f>'11.2'!D103</f>
        <v>0</v>
      </c>
      <c r="E103" s="61">
        <f>'11.2'!E103</f>
        <v>0</v>
      </c>
      <c r="F103" s="61">
        <f>'11.2'!F103</f>
        <v>0</v>
      </c>
      <c r="G103" s="234">
        <f>'11.2'!G103</f>
        <v>0</v>
      </c>
      <c r="H103" s="235">
        <f>'11.2'!H103</f>
        <v>0</v>
      </c>
      <c r="I103" s="234">
        <f>'11.2'!I103</f>
        <v>0</v>
      </c>
    </row>
    <row r="104" spans="1:9" ht="24" customHeight="1" x14ac:dyDescent="0.2">
      <c r="A104" s="87" t="s">
        <v>134</v>
      </c>
      <c r="B104" s="235">
        <f>'11.2'!B104</f>
        <v>0</v>
      </c>
      <c r="C104" s="234">
        <f>'11.2'!C104</f>
        <v>0</v>
      </c>
      <c r="D104" s="61">
        <f>'11.2'!D104</f>
        <v>0</v>
      </c>
      <c r="E104" s="61">
        <f>'11.2'!E104</f>
        <v>0</v>
      </c>
      <c r="F104" s="61">
        <f>'11.2'!F104</f>
        <v>0</v>
      </c>
      <c r="G104" s="234">
        <f>'11.2'!G104</f>
        <v>0</v>
      </c>
      <c r="H104" s="235">
        <f>'11.2'!H104</f>
        <v>0</v>
      </c>
      <c r="I104" s="234">
        <f>'11.2'!I104</f>
        <v>0</v>
      </c>
    </row>
    <row r="105" spans="1:9" ht="24" customHeight="1" x14ac:dyDescent="0.2">
      <c r="A105" s="86" t="s">
        <v>135</v>
      </c>
      <c r="B105" s="235">
        <f>'11.2'!B105</f>
        <v>2</v>
      </c>
      <c r="C105" s="234">
        <f>'11.2'!C105</f>
        <v>22</v>
      </c>
      <c r="D105" s="61">
        <f>'11.2'!D105</f>
        <v>646</v>
      </c>
      <c r="E105" s="61">
        <f>'11.2'!E105</f>
        <v>285</v>
      </c>
      <c r="F105" s="61">
        <f>'11.2'!F105</f>
        <v>361</v>
      </c>
      <c r="G105" s="234">
        <f>'11.2'!G105</f>
        <v>59</v>
      </c>
      <c r="H105" s="235">
        <f>'11.2'!H105</f>
        <v>18</v>
      </c>
      <c r="I105" s="234">
        <f>'11.2'!I105</f>
        <v>41</v>
      </c>
    </row>
    <row r="106" spans="1:9" ht="24" customHeight="1" x14ac:dyDescent="0.2">
      <c r="A106" s="86" t="s">
        <v>138</v>
      </c>
      <c r="B106" s="235">
        <f>'11.2'!B106</f>
        <v>0</v>
      </c>
      <c r="C106" s="234">
        <f>'11.2'!C106</f>
        <v>0</v>
      </c>
      <c r="D106" s="61">
        <f>'11.2'!D106</f>
        <v>0</v>
      </c>
      <c r="E106" s="61">
        <f>'11.2'!E106</f>
        <v>0</v>
      </c>
      <c r="F106" s="61">
        <f>'11.2'!F106</f>
        <v>0</v>
      </c>
      <c r="G106" s="234">
        <f>'11.2'!G106</f>
        <v>0</v>
      </c>
      <c r="H106" s="235">
        <f>'11.2'!H106</f>
        <v>0</v>
      </c>
      <c r="I106" s="234">
        <f>'11.2'!I106</f>
        <v>0</v>
      </c>
    </row>
    <row r="107" spans="1:9" x14ac:dyDescent="0.2">
      <c r="A107" s="86" t="s">
        <v>136</v>
      </c>
      <c r="B107" s="235">
        <f>'11.2'!B107</f>
        <v>0</v>
      </c>
      <c r="C107" s="234">
        <f>'11.2'!C107</f>
        <v>0</v>
      </c>
      <c r="D107" s="61">
        <f>'11.2'!D107</f>
        <v>0</v>
      </c>
      <c r="E107" s="61">
        <f>'11.2'!E107</f>
        <v>0</v>
      </c>
      <c r="F107" s="61">
        <f>'11.2'!F107</f>
        <v>0</v>
      </c>
      <c r="G107" s="234">
        <f>'11.2'!G107</f>
        <v>0</v>
      </c>
      <c r="H107" s="235">
        <f>'11.2'!H107</f>
        <v>0</v>
      </c>
      <c r="I107" s="234">
        <f>'11.2'!I107</f>
        <v>0</v>
      </c>
    </row>
    <row r="108" spans="1:9" s="6" customFormat="1" ht="24" customHeight="1" x14ac:dyDescent="0.2">
      <c r="A108" s="54" t="s">
        <v>137</v>
      </c>
      <c r="B108" s="238">
        <f>'11.2'!B108</f>
        <v>6</v>
      </c>
      <c r="C108" s="237">
        <f>'11.2'!C108</f>
        <v>64</v>
      </c>
      <c r="D108" s="141">
        <f>'11.2'!D108</f>
        <v>2039</v>
      </c>
      <c r="E108" s="141">
        <f>'11.2'!E108</f>
        <v>969</v>
      </c>
      <c r="F108" s="141">
        <f>'11.2'!F108</f>
        <v>1070</v>
      </c>
      <c r="G108" s="237">
        <f>'11.2'!G108</f>
        <v>167</v>
      </c>
      <c r="H108" s="238">
        <f>'11.2'!H108</f>
        <v>55</v>
      </c>
      <c r="I108" s="237">
        <f>'11.2'!I108</f>
        <v>112</v>
      </c>
    </row>
    <row r="109" spans="1:9" ht="36" customHeight="1" x14ac:dyDescent="0.2">
      <c r="B109" s="388" t="s">
        <v>22</v>
      </c>
      <c r="C109" s="386"/>
      <c r="D109" s="389"/>
      <c r="E109" s="389"/>
      <c r="F109" s="389"/>
      <c r="G109" s="386"/>
      <c r="H109" s="388"/>
      <c r="I109" s="386"/>
    </row>
    <row r="110" spans="1:9" x14ac:dyDescent="0.2">
      <c r="A110" s="86" t="s">
        <v>125</v>
      </c>
      <c r="B110" s="235">
        <f>'11.1'!B95+'11.2'!B110</f>
        <v>3</v>
      </c>
      <c r="C110" s="234">
        <f>'11.1'!C95+'11.2'!C110</f>
        <v>10</v>
      </c>
      <c r="D110" s="61">
        <f>'11.1'!D95+'11.2'!D110</f>
        <v>314</v>
      </c>
      <c r="E110" s="61">
        <f>'11.1'!E95+'11.2'!E110</f>
        <v>170</v>
      </c>
      <c r="F110" s="61">
        <f>'11.1'!F95+'11.2'!F110</f>
        <v>144</v>
      </c>
      <c r="G110" s="234">
        <f>'11.1'!G95+'11.2'!G110</f>
        <v>25</v>
      </c>
      <c r="H110" s="235">
        <f>'11.1'!H95+'11.2'!H110</f>
        <v>9</v>
      </c>
      <c r="I110" s="234">
        <f>'11.1'!I95+'11.2'!I110</f>
        <v>16</v>
      </c>
    </row>
    <row r="111" spans="1:9" ht="24" customHeight="1" x14ac:dyDescent="0.2">
      <c r="A111" s="86" t="s">
        <v>126</v>
      </c>
      <c r="B111" s="235">
        <f>'11.1'!B96+'11.2'!B111</f>
        <v>1</v>
      </c>
      <c r="C111" s="234">
        <f>'11.1'!C96+'11.2'!C111</f>
        <v>5</v>
      </c>
      <c r="D111" s="61">
        <f>'11.1'!D96+'11.2'!D111</f>
        <v>153</v>
      </c>
      <c r="E111" s="61">
        <f>'11.1'!E96+'11.2'!E111</f>
        <v>102</v>
      </c>
      <c r="F111" s="61">
        <f>'11.1'!F96+'11.2'!F111</f>
        <v>51</v>
      </c>
      <c r="G111" s="234">
        <f>'11.1'!G96+'11.2'!G111</f>
        <v>19</v>
      </c>
      <c r="H111" s="235">
        <f>'11.1'!H96+'11.2'!H111</f>
        <v>2</v>
      </c>
      <c r="I111" s="234">
        <f>'11.1'!I96+'11.2'!I111</f>
        <v>17</v>
      </c>
    </row>
    <row r="112" spans="1:9" x14ac:dyDescent="0.2">
      <c r="A112" s="86" t="s">
        <v>127</v>
      </c>
      <c r="B112" s="235">
        <f>'11.1'!B97+'11.2'!B112</f>
        <v>1</v>
      </c>
      <c r="C112" s="234">
        <f>'11.1'!C97+'11.2'!C112</f>
        <v>9</v>
      </c>
      <c r="D112" s="61">
        <f>'11.1'!D97+'11.2'!D112</f>
        <v>248</v>
      </c>
      <c r="E112" s="61">
        <f>'11.1'!E97+'11.2'!E112</f>
        <v>141</v>
      </c>
      <c r="F112" s="61">
        <f>'11.1'!F97+'11.2'!F112</f>
        <v>107</v>
      </c>
      <c r="G112" s="234">
        <f>'11.1'!G97+'11.2'!G112</f>
        <v>25</v>
      </c>
      <c r="H112" s="235">
        <f>'11.1'!H97+'11.2'!H112</f>
        <v>9</v>
      </c>
      <c r="I112" s="234">
        <f>'11.1'!I97+'11.2'!I112</f>
        <v>16</v>
      </c>
    </row>
    <row r="113" spans="1:9" x14ac:dyDescent="0.2">
      <c r="A113" s="86" t="s">
        <v>128</v>
      </c>
      <c r="B113" s="235">
        <f>'11.1'!B98+'11.2'!B113</f>
        <v>0</v>
      </c>
      <c r="C113" s="234">
        <f>'11.1'!C98+'11.2'!C113</f>
        <v>0</v>
      </c>
      <c r="D113" s="61">
        <f>'11.1'!D98+'11.2'!D113</f>
        <v>0</v>
      </c>
      <c r="E113" s="61">
        <f>'11.1'!E98+'11.2'!E113</f>
        <v>0</v>
      </c>
      <c r="F113" s="61">
        <f>'11.1'!F98+'11.2'!F113</f>
        <v>0</v>
      </c>
      <c r="G113" s="234">
        <f>'11.1'!G98+'11.2'!G113</f>
        <v>0</v>
      </c>
      <c r="H113" s="235">
        <f>'11.1'!H98+'11.2'!H113</f>
        <v>0</v>
      </c>
      <c r="I113" s="234">
        <f>'11.1'!I98+'11.2'!I113</f>
        <v>0</v>
      </c>
    </row>
    <row r="114" spans="1:9" x14ac:dyDescent="0.2">
      <c r="A114" s="86" t="s">
        <v>129</v>
      </c>
      <c r="B114" s="235">
        <f>'11.1'!B99+'11.2'!B114</f>
        <v>0</v>
      </c>
      <c r="C114" s="234">
        <f>'11.1'!C99+'11.2'!C114</f>
        <v>0</v>
      </c>
      <c r="D114" s="61">
        <f>'11.1'!D99+'11.2'!D114</f>
        <v>0</v>
      </c>
      <c r="E114" s="61">
        <f>'11.1'!E99+'11.2'!E114</f>
        <v>0</v>
      </c>
      <c r="F114" s="61">
        <f>'11.1'!F99+'11.2'!F114</f>
        <v>0</v>
      </c>
      <c r="G114" s="234">
        <f>'11.1'!G99+'11.2'!G114</f>
        <v>0</v>
      </c>
      <c r="H114" s="235">
        <f>'11.1'!H99+'11.2'!H114</f>
        <v>0</v>
      </c>
      <c r="I114" s="234">
        <f>'11.1'!I99+'11.2'!I114</f>
        <v>0</v>
      </c>
    </row>
    <row r="115" spans="1:9" ht="24" customHeight="1" x14ac:dyDescent="0.2">
      <c r="A115" s="86" t="s">
        <v>130</v>
      </c>
      <c r="B115" s="235">
        <f>'11.1'!B100+'11.2'!B115</f>
        <v>2</v>
      </c>
      <c r="C115" s="234">
        <f>'11.1'!C100+'11.2'!C115</f>
        <v>18</v>
      </c>
      <c r="D115" s="61">
        <f>'11.1'!D100+'11.2'!D115</f>
        <v>468</v>
      </c>
      <c r="E115" s="61">
        <f>'11.1'!E100+'11.2'!E115</f>
        <v>315</v>
      </c>
      <c r="F115" s="61">
        <f>'11.1'!F100+'11.2'!F115</f>
        <v>153</v>
      </c>
      <c r="G115" s="234">
        <f>'11.1'!G100+'11.2'!G115</f>
        <v>32</v>
      </c>
      <c r="H115" s="235">
        <f>'11.1'!H100+'11.2'!H115</f>
        <v>8</v>
      </c>
      <c r="I115" s="234">
        <f>'11.1'!I100+'11.2'!I115</f>
        <v>24</v>
      </c>
    </row>
    <row r="116" spans="1:9" ht="24" customHeight="1" x14ac:dyDescent="0.2">
      <c r="A116" s="86" t="s">
        <v>131</v>
      </c>
      <c r="B116" s="235">
        <f>'11.1'!B101+'11.2'!B116</f>
        <v>0</v>
      </c>
      <c r="C116" s="234">
        <f>'11.1'!C101+'11.2'!C116</f>
        <v>5</v>
      </c>
      <c r="D116" s="61">
        <f>'11.1'!D101+'11.2'!D116</f>
        <v>104</v>
      </c>
      <c r="E116" s="61">
        <f>'11.1'!E101+'11.2'!E116</f>
        <v>66</v>
      </c>
      <c r="F116" s="61">
        <f>'11.1'!F101+'11.2'!F116</f>
        <v>38</v>
      </c>
      <c r="G116" s="234">
        <f>'11.1'!G101+'11.2'!G116</f>
        <v>0</v>
      </c>
      <c r="H116" s="235">
        <f>'11.1'!H101+'11.2'!H116</f>
        <v>0</v>
      </c>
      <c r="I116" s="234">
        <f>'11.1'!I101+'11.2'!I116</f>
        <v>0</v>
      </c>
    </row>
    <row r="117" spans="1:9" x14ac:dyDescent="0.2">
      <c r="A117" s="86" t="s">
        <v>132</v>
      </c>
      <c r="B117" s="235">
        <f>'11.1'!B102+'11.2'!B117</f>
        <v>0</v>
      </c>
      <c r="C117" s="234">
        <f>'11.1'!C102+'11.2'!C117</f>
        <v>3</v>
      </c>
      <c r="D117" s="61">
        <f>'11.1'!D102+'11.2'!D117</f>
        <v>53</v>
      </c>
      <c r="E117" s="61">
        <f>'11.1'!E102+'11.2'!E117</f>
        <v>39</v>
      </c>
      <c r="F117" s="61">
        <f>'11.1'!F102+'11.2'!F117</f>
        <v>14</v>
      </c>
      <c r="G117" s="234">
        <f>'11.1'!G102+'11.2'!G117</f>
        <v>0</v>
      </c>
      <c r="H117" s="235">
        <f>'11.1'!H102+'11.2'!H117</f>
        <v>0</v>
      </c>
      <c r="I117" s="234">
        <f>'11.1'!I102+'11.2'!I117</f>
        <v>0</v>
      </c>
    </row>
    <row r="118" spans="1:9" x14ac:dyDescent="0.2">
      <c r="A118" s="86" t="s">
        <v>133</v>
      </c>
      <c r="B118" s="235">
        <f>'11.1'!B103+'11.2'!B118</f>
        <v>0</v>
      </c>
      <c r="C118" s="234">
        <f>'11.1'!C103+'11.2'!C118</f>
        <v>0</v>
      </c>
      <c r="D118" s="61">
        <f>'11.1'!D103+'11.2'!D118</f>
        <v>0</v>
      </c>
      <c r="E118" s="61">
        <f>'11.1'!E103+'11.2'!E118</f>
        <v>0</v>
      </c>
      <c r="F118" s="61">
        <f>'11.1'!F103+'11.2'!F118</f>
        <v>0</v>
      </c>
      <c r="G118" s="234">
        <f>'11.1'!G103+'11.2'!G118</f>
        <v>0</v>
      </c>
      <c r="H118" s="235">
        <f>'11.1'!H103+'11.2'!H118</f>
        <v>0</v>
      </c>
      <c r="I118" s="234">
        <f>'11.1'!I103+'11.2'!I118</f>
        <v>0</v>
      </c>
    </row>
    <row r="119" spans="1:9" ht="24" customHeight="1" x14ac:dyDescent="0.2">
      <c r="A119" s="87" t="s">
        <v>134</v>
      </c>
      <c r="B119" s="235">
        <f>'11.1'!B104+'11.2'!B119</f>
        <v>0</v>
      </c>
      <c r="C119" s="234">
        <f>'11.1'!C104+'11.2'!C119</f>
        <v>0</v>
      </c>
      <c r="D119" s="61">
        <f>'11.1'!D104+'11.2'!D119</f>
        <v>0</v>
      </c>
      <c r="E119" s="61">
        <f>'11.1'!E104+'11.2'!E119</f>
        <v>0</v>
      </c>
      <c r="F119" s="61">
        <f>'11.1'!F104+'11.2'!F119</f>
        <v>0</v>
      </c>
      <c r="G119" s="234">
        <f>'11.1'!G104+'11.2'!G119</f>
        <v>0</v>
      </c>
      <c r="H119" s="235">
        <f>'11.1'!H104+'11.2'!H119</f>
        <v>0</v>
      </c>
      <c r="I119" s="234">
        <f>'11.1'!I104+'11.2'!I119</f>
        <v>0</v>
      </c>
    </row>
    <row r="120" spans="1:9" ht="24" customHeight="1" x14ac:dyDescent="0.2">
      <c r="A120" s="86" t="s">
        <v>135</v>
      </c>
      <c r="B120" s="235">
        <f>'11.1'!B105+'11.2'!B120</f>
        <v>3</v>
      </c>
      <c r="C120" s="234">
        <f>'11.1'!C105+'11.2'!C120</f>
        <v>23</v>
      </c>
      <c r="D120" s="61">
        <f>'11.1'!D105+'11.2'!D120</f>
        <v>877</v>
      </c>
      <c r="E120" s="61">
        <f>'11.1'!E105+'11.2'!E120</f>
        <v>547</v>
      </c>
      <c r="F120" s="61">
        <f>'11.1'!F105+'11.2'!F120</f>
        <v>330</v>
      </c>
      <c r="G120" s="234">
        <f>'11.1'!G105+'11.2'!G120</f>
        <v>56</v>
      </c>
      <c r="H120" s="235">
        <f>'11.1'!H105+'11.2'!H120</f>
        <v>20</v>
      </c>
      <c r="I120" s="234">
        <f>'11.1'!I105+'11.2'!I120</f>
        <v>36</v>
      </c>
    </row>
    <row r="121" spans="1:9" ht="24" customHeight="1" x14ac:dyDescent="0.2">
      <c r="A121" s="86" t="s">
        <v>138</v>
      </c>
      <c r="B121" s="235">
        <f>'11.1'!B106+'11.2'!B121</f>
        <v>0</v>
      </c>
      <c r="C121" s="234">
        <f>'11.1'!C106+'11.2'!C121</f>
        <v>0</v>
      </c>
      <c r="D121" s="61">
        <f>'11.1'!D106+'11.2'!D121</f>
        <v>0</v>
      </c>
      <c r="E121" s="61">
        <f>'11.1'!E106+'11.2'!E121</f>
        <v>0</v>
      </c>
      <c r="F121" s="61">
        <f>'11.1'!F106+'11.2'!F121</f>
        <v>0</v>
      </c>
      <c r="G121" s="234">
        <f>'11.1'!G106+'11.2'!G121</f>
        <v>0</v>
      </c>
      <c r="H121" s="235">
        <f>'11.1'!H106+'11.2'!H121</f>
        <v>0</v>
      </c>
      <c r="I121" s="234">
        <f>'11.1'!I106+'11.2'!I121</f>
        <v>0</v>
      </c>
    </row>
    <row r="122" spans="1:9" x14ac:dyDescent="0.2">
      <c r="A122" s="86" t="s">
        <v>136</v>
      </c>
      <c r="B122" s="235">
        <f>'11.1'!B107+'11.2'!B122</f>
        <v>0</v>
      </c>
      <c r="C122" s="234">
        <f>'11.1'!C107+'11.2'!C122</f>
        <v>0</v>
      </c>
      <c r="D122" s="61">
        <f>'11.1'!D107+'11.2'!D122</f>
        <v>0</v>
      </c>
      <c r="E122" s="61">
        <f>'11.1'!E107+'11.2'!E122</f>
        <v>0</v>
      </c>
      <c r="F122" s="61">
        <f>'11.1'!F107+'11.2'!F122</f>
        <v>0</v>
      </c>
      <c r="G122" s="234">
        <f>'11.1'!G107+'11.2'!G122</f>
        <v>0</v>
      </c>
      <c r="H122" s="235">
        <f>'11.1'!H107+'11.2'!H122</f>
        <v>0</v>
      </c>
      <c r="I122" s="234">
        <f>'11.1'!I107+'11.2'!I122</f>
        <v>0</v>
      </c>
    </row>
    <row r="123" spans="1:9" s="6" customFormat="1" ht="24" customHeight="1" x14ac:dyDescent="0.2">
      <c r="A123" s="54" t="s">
        <v>137</v>
      </c>
      <c r="B123" s="238">
        <f>'11.1'!B108+'11.2'!B123</f>
        <v>10</v>
      </c>
      <c r="C123" s="237">
        <f>'11.1'!C108+'11.2'!C123</f>
        <v>73</v>
      </c>
      <c r="D123" s="141">
        <f>'11.1'!D108+'11.2'!D123</f>
        <v>2217</v>
      </c>
      <c r="E123" s="141">
        <f>'11.1'!E108+'11.2'!E123</f>
        <v>1380</v>
      </c>
      <c r="F123" s="141">
        <f>'11.1'!F108+'11.2'!F123</f>
        <v>837</v>
      </c>
      <c r="G123" s="237">
        <f>'11.1'!G108+'11.2'!G123</f>
        <v>157</v>
      </c>
      <c r="H123" s="238">
        <f>'11.1'!H108+'11.2'!H123</f>
        <v>48</v>
      </c>
      <c r="I123" s="237">
        <f>'11.1'!I108+'11.2'!I123</f>
        <v>109</v>
      </c>
    </row>
    <row r="124" spans="1:9" ht="36" customHeight="1" x14ac:dyDescent="0.2">
      <c r="B124" s="388" t="s">
        <v>23</v>
      </c>
      <c r="C124" s="386"/>
      <c r="D124" s="389"/>
      <c r="E124" s="389"/>
      <c r="F124" s="389"/>
      <c r="G124" s="386"/>
      <c r="H124" s="388"/>
      <c r="I124" s="386"/>
    </row>
    <row r="125" spans="1:9" x14ac:dyDescent="0.2">
      <c r="A125" s="86" t="s">
        <v>125</v>
      </c>
      <c r="B125" s="235">
        <f>'11.1'!B110</f>
        <v>1</v>
      </c>
      <c r="C125" s="234">
        <f>'11.1'!C110</f>
        <v>6</v>
      </c>
      <c r="D125" s="61">
        <f>'11.1'!D110</f>
        <v>148</v>
      </c>
      <c r="E125" s="61">
        <f>'11.1'!E110</f>
        <v>91</v>
      </c>
      <c r="F125" s="61">
        <f>'11.1'!F110</f>
        <v>57</v>
      </c>
      <c r="G125" s="234">
        <f>'11.1'!G110</f>
        <v>7</v>
      </c>
      <c r="H125" s="235">
        <f>'11.1'!H110</f>
        <v>1</v>
      </c>
      <c r="I125" s="234">
        <f>'11.1'!I110</f>
        <v>6</v>
      </c>
    </row>
    <row r="126" spans="1:9" ht="24" customHeight="1" x14ac:dyDescent="0.2">
      <c r="A126" s="86" t="s">
        <v>126</v>
      </c>
      <c r="B126" s="235">
        <f>'11.1'!B111</f>
        <v>0</v>
      </c>
      <c r="C126" s="234">
        <f>'11.1'!C111</f>
        <v>0</v>
      </c>
      <c r="D126" s="61">
        <f>'11.1'!D111</f>
        <v>0</v>
      </c>
      <c r="E126" s="61">
        <f>'11.1'!E111</f>
        <v>0</v>
      </c>
      <c r="F126" s="61">
        <f>'11.1'!F111</f>
        <v>0</v>
      </c>
      <c r="G126" s="234">
        <f>'11.1'!G111</f>
        <v>0</v>
      </c>
      <c r="H126" s="235">
        <f>'11.1'!H111</f>
        <v>0</v>
      </c>
      <c r="I126" s="234">
        <f>'11.1'!I111</f>
        <v>0</v>
      </c>
    </row>
    <row r="127" spans="1:9" x14ac:dyDescent="0.2">
      <c r="A127" s="86" t="s">
        <v>127</v>
      </c>
      <c r="B127" s="235">
        <f>'11.1'!B112</f>
        <v>0</v>
      </c>
      <c r="C127" s="234">
        <f>'11.1'!C112</f>
        <v>0</v>
      </c>
      <c r="D127" s="61">
        <f>'11.1'!D112</f>
        <v>0</v>
      </c>
      <c r="E127" s="61">
        <f>'11.1'!E112</f>
        <v>0</v>
      </c>
      <c r="F127" s="61">
        <f>'11.1'!F112</f>
        <v>0</v>
      </c>
      <c r="G127" s="234">
        <f>'11.1'!G112</f>
        <v>0</v>
      </c>
      <c r="H127" s="235">
        <f>'11.1'!H112</f>
        <v>0</v>
      </c>
      <c r="I127" s="234">
        <f>'11.1'!I112</f>
        <v>0</v>
      </c>
    </row>
    <row r="128" spans="1:9" x14ac:dyDescent="0.2">
      <c r="A128" s="86" t="s">
        <v>128</v>
      </c>
      <c r="B128" s="235">
        <f>'11.1'!B113</f>
        <v>0</v>
      </c>
      <c r="C128" s="234">
        <f>'11.1'!C113</f>
        <v>0</v>
      </c>
      <c r="D128" s="61">
        <f>'11.1'!D113</f>
        <v>0</v>
      </c>
      <c r="E128" s="61">
        <f>'11.1'!E113</f>
        <v>0</v>
      </c>
      <c r="F128" s="61">
        <f>'11.1'!F113</f>
        <v>0</v>
      </c>
      <c r="G128" s="234">
        <f>'11.1'!G113</f>
        <v>0</v>
      </c>
      <c r="H128" s="235">
        <f>'11.1'!H113</f>
        <v>0</v>
      </c>
      <c r="I128" s="234">
        <f>'11.1'!I113</f>
        <v>0</v>
      </c>
    </row>
    <row r="129" spans="1:9" x14ac:dyDescent="0.2">
      <c r="A129" s="86" t="s">
        <v>129</v>
      </c>
      <c r="B129" s="235">
        <f>'11.1'!B114</f>
        <v>0</v>
      </c>
      <c r="C129" s="234">
        <f>'11.1'!C114</f>
        <v>0</v>
      </c>
      <c r="D129" s="61">
        <f>'11.1'!D114</f>
        <v>0</v>
      </c>
      <c r="E129" s="61">
        <f>'11.1'!E114</f>
        <v>0</v>
      </c>
      <c r="F129" s="61">
        <f>'11.1'!F114</f>
        <v>0</v>
      </c>
      <c r="G129" s="234">
        <f>'11.1'!G114</f>
        <v>0</v>
      </c>
      <c r="H129" s="235">
        <f>'11.1'!H114</f>
        <v>0</v>
      </c>
      <c r="I129" s="234">
        <f>'11.1'!I114</f>
        <v>0</v>
      </c>
    </row>
    <row r="130" spans="1:9" ht="24" customHeight="1" x14ac:dyDescent="0.2">
      <c r="A130" s="86" t="s">
        <v>130</v>
      </c>
      <c r="B130" s="235">
        <f>'11.1'!B115</f>
        <v>1</v>
      </c>
      <c r="C130" s="234">
        <f>'11.1'!C115</f>
        <v>15</v>
      </c>
      <c r="D130" s="61">
        <f>'11.1'!D115</f>
        <v>369</v>
      </c>
      <c r="E130" s="61">
        <f>'11.1'!E115</f>
        <v>256</v>
      </c>
      <c r="F130" s="61">
        <f>'11.1'!F115</f>
        <v>113</v>
      </c>
      <c r="G130" s="234">
        <f>'11.1'!G115</f>
        <v>19</v>
      </c>
      <c r="H130" s="235">
        <f>'11.1'!H115</f>
        <v>4</v>
      </c>
      <c r="I130" s="234">
        <f>'11.1'!I115</f>
        <v>15</v>
      </c>
    </row>
    <row r="131" spans="1:9" ht="24" customHeight="1" x14ac:dyDescent="0.2">
      <c r="A131" s="86" t="s">
        <v>131</v>
      </c>
      <c r="B131" s="235">
        <f>'11.1'!B116</f>
        <v>0</v>
      </c>
      <c r="C131" s="234">
        <f>'11.1'!C116</f>
        <v>4</v>
      </c>
      <c r="D131" s="61">
        <f>'11.1'!D116</f>
        <v>76</v>
      </c>
      <c r="E131" s="61">
        <f>'11.1'!E116</f>
        <v>52</v>
      </c>
      <c r="F131" s="61">
        <f>'11.1'!F116</f>
        <v>24</v>
      </c>
      <c r="G131" s="234">
        <f>'11.1'!G116</f>
        <v>0</v>
      </c>
      <c r="H131" s="235">
        <f>'11.1'!H116</f>
        <v>0</v>
      </c>
      <c r="I131" s="234">
        <f>'11.1'!I116</f>
        <v>0</v>
      </c>
    </row>
    <row r="132" spans="1:9" x14ac:dyDescent="0.2">
      <c r="A132" s="86" t="s">
        <v>132</v>
      </c>
      <c r="B132" s="235">
        <f>'11.1'!B117</f>
        <v>0</v>
      </c>
      <c r="C132" s="234">
        <f>'11.1'!C117</f>
        <v>3</v>
      </c>
      <c r="D132" s="61">
        <f>'11.1'!D117</f>
        <v>53</v>
      </c>
      <c r="E132" s="61">
        <f>'11.1'!E117</f>
        <v>39</v>
      </c>
      <c r="F132" s="61">
        <f>'11.1'!F117</f>
        <v>14</v>
      </c>
      <c r="G132" s="234">
        <f>'11.1'!G117</f>
        <v>0</v>
      </c>
      <c r="H132" s="235">
        <f>'11.1'!H117</f>
        <v>0</v>
      </c>
      <c r="I132" s="234">
        <f>'11.1'!I117</f>
        <v>0</v>
      </c>
    </row>
    <row r="133" spans="1:9" x14ac:dyDescent="0.2">
      <c r="A133" s="86" t="s">
        <v>133</v>
      </c>
      <c r="B133" s="235">
        <f>'11.1'!B118</f>
        <v>0</v>
      </c>
      <c r="C133" s="234">
        <f>'11.1'!C118</f>
        <v>0</v>
      </c>
      <c r="D133" s="61">
        <f>'11.1'!D118</f>
        <v>0</v>
      </c>
      <c r="E133" s="61">
        <f>'11.1'!E118</f>
        <v>0</v>
      </c>
      <c r="F133" s="61">
        <f>'11.1'!F118</f>
        <v>0</v>
      </c>
      <c r="G133" s="234">
        <f>'11.1'!G118</f>
        <v>0</v>
      </c>
      <c r="H133" s="235">
        <f>'11.1'!H118</f>
        <v>0</v>
      </c>
      <c r="I133" s="234">
        <f>'11.1'!I118</f>
        <v>0</v>
      </c>
    </row>
    <row r="134" spans="1:9" ht="24" customHeight="1" x14ac:dyDescent="0.2">
      <c r="A134" s="87" t="s">
        <v>134</v>
      </c>
      <c r="B134" s="235">
        <f>'11.1'!B119</f>
        <v>0</v>
      </c>
      <c r="C134" s="234">
        <f>'11.1'!C119</f>
        <v>0</v>
      </c>
      <c r="D134" s="61">
        <f>'11.1'!D119</f>
        <v>0</v>
      </c>
      <c r="E134" s="61">
        <f>'11.1'!E119</f>
        <v>0</v>
      </c>
      <c r="F134" s="61">
        <f>'11.1'!F119</f>
        <v>0</v>
      </c>
      <c r="G134" s="234">
        <f>'11.1'!G119</f>
        <v>0</v>
      </c>
      <c r="H134" s="235">
        <f>'11.1'!H119</f>
        <v>0</v>
      </c>
      <c r="I134" s="234">
        <f>'11.1'!I119</f>
        <v>0</v>
      </c>
    </row>
    <row r="135" spans="1:9" ht="24" customHeight="1" x14ac:dyDescent="0.2">
      <c r="A135" s="86" t="s">
        <v>135</v>
      </c>
      <c r="B135" s="235">
        <f>'11.1'!B120</f>
        <v>1</v>
      </c>
      <c r="C135" s="234">
        <f>'11.1'!C120</f>
        <v>11</v>
      </c>
      <c r="D135" s="61">
        <f>'11.1'!D120</f>
        <v>314</v>
      </c>
      <c r="E135" s="61">
        <f>'11.1'!E120</f>
        <v>212</v>
      </c>
      <c r="F135" s="61">
        <f>'11.1'!F120</f>
        <v>102</v>
      </c>
      <c r="G135" s="234">
        <f>'11.1'!G120</f>
        <v>0</v>
      </c>
      <c r="H135" s="235">
        <f>'11.1'!H120</f>
        <v>0</v>
      </c>
      <c r="I135" s="234">
        <f>'11.1'!I120</f>
        <v>0</v>
      </c>
    </row>
    <row r="136" spans="1:9" ht="24" customHeight="1" x14ac:dyDescent="0.2">
      <c r="A136" s="86" t="s">
        <v>138</v>
      </c>
      <c r="B136" s="235">
        <f>'11.1'!B121</f>
        <v>0</v>
      </c>
      <c r="C136" s="234">
        <f>'11.1'!C121</f>
        <v>0</v>
      </c>
      <c r="D136" s="61">
        <f>'11.1'!D121</f>
        <v>0</v>
      </c>
      <c r="E136" s="61">
        <f>'11.1'!E121</f>
        <v>0</v>
      </c>
      <c r="F136" s="61">
        <f>'11.1'!F121</f>
        <v>0</v>
      </c>
      <c r="G136" s="234">
        <f>'11.1'!G121</f>
        <v>0</v>
      </c>
      <c r="H136" s="235">
        <f>'11.1'!H121</f>
        <v>0</v>
      </c>
      <c r="I136" s="234">
        <f>'11.1'!I121</f>
        <v>0</v>
      </c>
    </row>
    <row r="137" spans="1:9" x14ac:dyDescent="0.2">
      <c r="A137" s="86" t="s">
        <v>136</v>
      </c>
      <c r="B137" s="235">
        <f>'11.1'!B122</f>
        <v>0</v>
      </c>
      <c r="C137" s="234">
        <f>'11.1'!C122</f>
        <v>0</v>
      </c>
      <c r="D137" s="61">
        <f>'11.1'!D122</f>
        <v>0</v>
      </c>
      <c r="E137" s="61">
        <f>'11.1'!E122</f>
        <v>0</v>
      </c>
      <c r="F137" s="61">
        <f>'11.1'!F122</f>
        <v>0</v>
      </c>
      <c r="G137" s="234">
        <f>'11.1'!G122</f>
        <v>0</v>
      </c>
      <c r="H137" s="235">
        <f>'11.1'!H122</f>
        <v>0</v>
      </c>
      <c r="I137" s="234">
        <f>'11.1'!I122</f>
        <v>0</v>
      </c>
    </row>
    <row r="138" spans="1:9" s="6" customFormat="1" ht="24" customHeight="1" x14ac:dyDescent="0.2">
      <c r="A138" s="54" t="s">
        <v>137</v>
      </c>
      <c r="B138" s="238">
        <f>'11.1'!B123</f>
        <v>3</v>
      </c>
      <c r="C138" s="237">
        <f>'11.1'!C123</f>
        <v>39</v>
      </c>
      <c r="D138" s="141">
        <f>'11.1'!D123</f>
        <v>960</v>
      </c>
      <c r="E138" s="141">
        <f>'11.1'!E123</f>
        <v>650</v>
      </c>
      <c r="F138" s="141">
        <f>'11.1'!F123</f>
        <v>310</v>
      </c>
      <c r="G138" s="237">
        <f>'11.1'!G123</f>
        <v>26</v>
      </c>
      <c r="H138" s="238">
        <f>'11.1'!H123</f>
        <v>5</v>
      </c>
      <c r="I138" s="237">
        <f>'11.1'!I123</f>
        <v>21</v>
      </c>
    </row>
    <row r="139" spans="1:9" ht="36" customHeight="1" x14ac:dyDescent="0.2">
      <c r="B139" s="388" t="s">
        <v>94</v>
      </c>
      <c r="C139" s="386"/>
      <c r="D139" s="389"/>
      <c r="E139" s="389"/>
      <c r="F139" s="389"/>
      <c r="G139" s="386"/>
      <c r="H139" s="388"/>
      <c r="I139" s="386"/>
    </row>
    <row r="140" spans="1:9" x14ac:dyDescent="0.2">
      <c r="A140" s="86" t="s">
        <v>125</v>
      </c>
      <c r="B140" s="235">
        <f>'11.1'!B125</f>
        <v>1</v>
      </c>
      <c r="C140" s="234">
        <f>'11.1'!C125</f>
        <v>2</v>
      </c>
      <c r="D140" s="61">
        <f>'11.1'!D125</f>
        <v>100</v>
      </c>
      <c r="E140" s="61">
        <f>'11.1'!E125</f>
        <v>40</v>
      </c>
      <c r="F140" s="61">
        <f>'11.1'!F125</f>
        <v>60</v>
      </c>
      <c r="G140" s="234">
        <f>'11.1'!G125</f>
        <v>13</v>
      </c>
      <c r="H140" s="235">
        <f>'11.1'!H125</f>
        <v>6</v>
      </c>
      <c r="I140" s="234">
        <f>'11.1'!I125</f>
        <v>7</v>
      </c>
    </row>
    <row r="141" spans="1:9" ht="24" customHeight="1" x14ac:dyDescent="0.2">
      <c r="A141" s="86" t="s">
        <v>126</v>
      </c>
      <c r="B141" s="235">
        <f>'11.1'!B126</f>
        <v>0</v>
      </c>
      <c r="C141" s="234">
        <f>'11.1'!C126</f>
        <v>0</v>
      </c>
      <c r="D141" s="61">
        <f>'11.1'!D126</f>
        <v>0</v>
      </c>
      <c r="E141" s="61">
        <f>'11.1'!E126</f>
        <v>0</v>
      </c>
      <c r="F141" s="61">
        <f>'11.1'!F126</f>
        <v>0</v>
      </c>
      <c r="G141" s="234">
        <f>'11.1'!G126</f>
        <v>0</v>
      </c>
      <c r="H141" s="235">
        <f>'11.1'!H126</f>
        <v>0</v>
      </c>
      <c r="I141" s="234">
        <f>'11.1'!I126</f>
        <v>0</v>
      </c>
    </row>
    <row r="142" spans="1:9" x14ac:dyDescent="0.2">
      <c r="A142" s="86" t="s">
        <v>127</v>
      </c>
      <c r="B142" s="235">
        <f>'11.1'!B127</f>
        <v>0</v>
      </c>
      <c r="C142" s="234">
        <f>'11.1'!C127</f>
        <v>0</v>
      </c>
      <c r="D142" s="61">
        <f>'11.1'!D127</f>
        <v>0</v>
      </c>
      <c r="E142" s="61">
        <f>'11.1'!E127</f>
        <v>0</v>
      </c>
      <c r="F142" s="61">
        <f>'11.1'!F127</f>
        <v>0</v>
      </c>
      <c r="G142" s="234">
        <f>'11.1'!G127</f>
        <v>0</v>
      </c>
      <c r="H142" s="235">
        <f>'11.1'!H127</f>
        <v>0</v>
      </c>
      <c r="I142" s="234">
        <f>'11.1'!I127</f>
        <v>0</v>
      </c>
    </row>
    <row r="143" spans="1:9" x14ac:dyDescent="0.2">
      <c r="A143" s="86" t="s">
        <v>128</v>
      </c>
      <c r="B143" s="235">
        <f>'11.1'!B128</f>
        <v>0</v>
      </c>
      <c r="C143" s="234">
        <f>'11.1'!C128</f>
        <v>0</v>
      </c>
      <c r="D143" s="61">
        <f>'11.1'!D128</f>
        <v>0</v>
      </c>
      <c r="E143" s="61">
        <f>'11.1'!E128</f>
        <v>0</v>
      </c>
      <c r="F143" s="61">
        <f>'11.1'!F128</f>
        <v>0</v>
      </c>
      <c r="G143" s="234">
        <f>'11.1'!G128</f>
        <v>0</v>
      </c>
      <c r="H143" s="235">
        <f>'11.1'!H128</f>
        <v>0</v>
      </c>
      <c r="I143" s="234">
        <f>'11.1'!I128</f>
        <v>0</v>
      </c>
    </row>
    <row r="144" spans="1:9" x14ac:dyDescent="0.2">
      <c r="A144" s="86" t="s">
        <v>129</v>
      </c>
      <c r="B144" s="235">
        <f>'11.1'!B129</f>
        <v>0</v>
      </c>
      <c r="C144" s="234">
        <f>'11.1'!C129</f>
        <v>0</v>
      </c>
      <c r="D144" s="61">
        <f>'11.1'!D129</f>
        <v>0</v>
      </c>
      <c r="E144" s="61">
        <f>'11.1'!E129</f>
        <v>0</v>
      </c>
      <c r="F144" s="61">
        <f>'11.1'!F129</f>
        <v>0</v>
      </c>
      <c r="G144" s="234">
        <f>'11.1'!G129</f>
        <v>0</v>
      </c>
      <c r="H144" s="235">
        <f>'11.1'!H129</f>
        <v>0</v>
      </c>
      <c r="I144" s="234">
        <f>'11.1'!I129</f>
        <v>0</v>
      </c>
    </row>
    <row r="145" spans="1:9" ht="24" customHeight="1" x14ac:dyDescent="0.2">
      <c r="A145" s="86" t="s">
        <v>130</v>
      </c>
      <c r="B145" s="235">
        <f>'11.1'!B130</f>
        <v>1</v>
      </c>
      <c r="C145" s="234">
        <f>'11.1'!C130</f>
        <v>3</v>
      </c>
      <c r="D145" s="61">
        <f>'11.1'!D130</f>
        <v>99</v>
      </c>
      <c r="E145" s="61">
        <f>'11.1'!E130</f>
        <v>59</v>
      </c>
      <c r="F145" s="61">
        <f>'11.1'!F130</f>
        <v>40</v>
      </c>
      <c r="G145" s="234">
        <f>'11.1'!G130</f>
        <v>13</v>
      </c>
      <c r="H145" s="235">
        <f>'11.1'!H130</f>
        <v>4</v>
      </c>
      <c r="I145" s="234">
        <f>'11.1'!I130</f>
        <v>9</v>
      </c>
    </row>
    <row r="146" spans="1:9" ht="24" customHeight="1" x14ac:dyDescent="0.2">
      <c r="A146" s="86" t="s">
        <v>131</v>
      </c>
      <c r="B146" s="235">
        <f>'11.1'!B131</f>
        <v>0</v>
      </c>
      <c r="C146" s="234">
        <f>'11.1'!C131</f>
        <v>1</v>
      </c>
      <c r="D146" s="61">
        <f>'11.1'!D131</f>
        <v>28</v>
      </c>
      <c r="E146" s="61">
        <f>'11.1'!E131</f>
        <v>14</v>
      </c>
      <c r="F146" s="61">
        <f>'11.1'!F131</f>
        <v>14</v>
      </c>
      <c r="G146" s="234">
        <f>'11.1'!G131</f>
        <v>0</v>
      </c>
      <c r="H146" s="235">
        <f>'11.1'!H131</f>
        <v>0</v>
      </c>
      <c r="I146" s="234">
        <f>'11.1'!I131</f>
        <v>0</v>
      </c>
    </row>
    <row r="147" spans="1:9" x14ac:dyDescent="0.2">
      <c r="A147" s="86" t="s">
        <v>132</v>
      </c>
      <c r="B147" s="235">
        <f>'11.1'!B132</f>
        <v>0</v>
      </c>
      <c r="C147" s="234">
        <f>'11.1'!C132</f>
        <v>0</v>
      </c>
      <c r="D147" s="61">
        <f>'11.1'!D132</f>
        <v>0</v>
      </c>
      <c r="E147" s="61">
        <f>'11.1'!E132</f>
        <v>0</v>
      </c>
      <c r="F147" s="61">
        <f>'11.1'!F132</f>
        <v>0</v>
      </c>
      <c r="G147" s="234">
        <f>'11.1'!G132</f>
        <v>0</v>
      </c>
      <c r="H147" s="235">
        <f>'11.1'!H132</f>
        <v>0</v>
      </c>
      <c r="I147" s="234">
        <f>'11.1'!I132</f>
        <v>0</v>
      </c>
    </row>
    <row r="148" spans="1:9" x14ac:dyDescent="0.2">
      <c r="A148" s="86" t="s">
        <v>133</v>
      </c>
      <c r="B148" s="235">
        <f>'11.1'!B133</f>
        <v>0</v>
      </c>
      <c r="C148" s="234">
        <f>'11.1'!C133</f>
        <v>0</v>
      </c>
      <c r="D148" s="61">
        <f>'11.1'!D133</f>
        <v>0</v>
      </c>
      <c r="E148" s="61">
        <f>'11.1'!E133</f>
        <v>0</v>
      </c>
      <c r="F148" s="61">
        <f>'11.1'!F133</f>
        <v>0</v>
      </c>
      <c r="G148" s="234">
        <f>'11.1'!G133</f>
        <v>0</v>
      </c>
      <c r="H148" s="235">
        <f>'11.1'!H133</f>
        <v>0</v>
      </c>
      <c r="I148" s="234">
        <f>'11.1'!I133</f>
        <v>0</v>
      </c>
    </row>
    <row r="149" spans="1:9" ht="24" customHeight="1" x14ac:dyDescent="0.2">
      <c r="A149" s="87" t="s">
        <v>134</v>
      </c>
      <c r="B149" s="235">
        <f>'11.1'!B134</f>
        <v>0</v>
      </c>
      <c r="C149" s="234">
        <f>'11.1'!C134</f>
        <v>0</v>
      </c>
      <c r="D149" s="61">
        <f>'11.1'!D134</f>
        <v>0</v>
      </c>
      <c r="E149" s="61">
        <f>'11.1'!E134</f>
        <v>0</v>
      </c>
      <c r="F149" s="61">
        <f>'11.1'!F134</f>
        <v>0</v>
      </c>
      <c r="G149" s="234">
        <f>'11.1'!G134</f>
        <v>0</v>
      </c>
      <c r="H149" s="235">
        <f>'11.1'!H134</f>
        <v>0</v>
      </c>
      <c r="I149" s="234">
        <f>'11.1'!I134</f>
        <v>0</v>
      </c>
    </row>
    <row r="150" spans="1:9" ht="24" customHeight="1" x14ac:dyDescent="0.2">
      <c r="A150" s="86" t="s">
        <v>135</v>
      </c>
      <c r="B150" s="235">
        <f>'11.1'!B135</f>
        <v>1</v>
      </c>
      <c r="C150" s="234">
        <f>'11.1'!C135</f>
        <v>2</v>
      </c>
      <c r="D150" s="61">
        <f>'11.1'!D135</f>
        <v>134</v>
      </c>
      <c r="E150" s="61">
        <f>'11.1'!E135</f>
        <v>91</v>
      </c>
      <c r="F150" s="61">
        <f>'11.1'!F135</f>
        <v>43</v>
      </c>
      <c r="G150" s="234">
        <f>'11.1'!G135</f>
        <v>20</v>
      </c>
      <c r="H150" s="235">
        <f>'11.1'!H135</f>
        <v>8</v>
      </c>
      <c r="I150" s="234">
        <f>'11.1'!I135</f>
        <v>12</v>
      </c>
    </row>
    <row r="151" spans="1:9" ht="24" customHeight="1" x14ac:dyDescent="0.2">
      <c r="A151" s="86" t="s">
        <v>138</v>
      </c>
      <c r="B151" s="235">
        <f>'11.1'!B136</f>
        <v>0</v>
      </c>
      <c r="C151" s="234">
        <f>'11.1'!C136</f>
        <v>0</v>
      </c>
      <c r="D151" s="61">
        <f>'11.1'!D136</f>
        <v>0</v>
      </c>
      <c r="E151" s="61">
        <f>'11.1'!E136</f>
        <v>0</v>
      </c>
      <c r="F151" s="61">
        <f>'11.1'!F136</f>
        <v>0</v>
      </c>
      <c r="G151" s="234">
        <f>'11.1'!G136</f>
        <v>0</v>
      </c>
      <c r="H151" s="235">
        <f>'11.1'!H136</f>
        <v>0</v>
      </c>
      <c r="I151" s="234">
        <f>'11.1'!I136</f>
        <v>0</v>
      </c>
    </row>
    <row r="152" spans="1:9" x14ac:dyDescent="0.2">
      <c r="A152" s="86" t="s">
        <v>136</v>
      </c>
      <c r="B152" s="235">
        <f>'11.1'!B137</f>
        <v>0</v>
      </c>
      <c r="C152" s="234">
        <f>'11.1'!C137</f>
        <v>0</v>
      </c>
      <c r="D152" s="61">
        <f>'11.1'!D137</f>
        <v>0</v>
      </c>
      <c r="E152" s="61">
        <f>'11.1'!E137</f>
        <v>0</v>
      </c>
      <c r="F152" s="61">
        <f>'11.1'!F137</f>
        <v>0</v>
      </c>
      <c r="G152" s="234">
        <f>'11.1'!G137</f>
        <v>0</v>
      </c>
      <c r="H152" s="235">
        <f>'11.1'!H137</f>
        <v>0</v>
      </c>
      <c r="I152" s="234">
        <f>'11.1'!I137</f>
        <v>0</v>
      </c>
    </row>
    <row r="153" spans="1:9" s="6" customFormat="1" ht="24" customHeight="1" x14ac:dyDescent="0.2">
      <c r="A153" s="54" t="s">
        <v>137</v>
      </c>
      <c r="B153" s="238">
        <f>'11.1'!B138</f>
        <v>3</v>
      </c>
      <c r="C153" s="237">
        <f>'11.1'!C138</f>
        <v>8</v>
      </c>
      <c r="D153" s="141">
        <f>'11.1'!D138</f>
        <v>361</v>
      </c>
      <c r="E153" s="141">
        <f>'11.1'!E138</f>
        <v>204</v>
      </c>
      <c r="F153" s="141">
        <f>'11.1'!F138</f>
        <v>157</v>
      </c>
      <c r="G153" s="237">
        <f>'11.1'!G138</f>
        <v>46</v>
      </c>
      <c r="H153" s="238">
        <f>'11.1'!H138</f>
        <v>18</v>
      </c>
      <c r="I153" s="237">
        <f>'11.1'!I138</f>
        <v>28</v>
      </c>
    </row>
    <row r="154" spans="1:9" ht="36" customHeight="1" x14ac:dyDescent="0.2">
      <c r="B154" s="388" t="s">
        <v>24</v>
      </c>
      <c r="C154" s="386"/>
      <c r="D154" s="389"/>
      <c r="E154" s="389"/>
      <c r="F154" s="389"/>
      <c r="G154" s="386"/>
      <c r="H154" s="388"/>
      <c r="I154" s="386"/>
    </row>
    <row r="155" spans="1:9" x14ac:dyDescent="0.2">
      <c r="A155" s="86" t="s">
        <v>125</v>
      </c>
      <c r="B155" s="235">
        <f>'11.1'!B140+'11.2'!B125</f>
        <v>1</v>
      </c>
      <c r="C155" s="234">
        <f>'11.1'!C140+'11.2'!C125</f>
        <v>2</v>
      </c>
      <c r="D155" s="61">
        <f>'11.1'!D140+'11.2'!D125</f>
        <v>66</v>
      </c>
      <c r="E155" s="61">
        <f>'11.1'!E140+'11.2'!E125</f>
        <v>39</v>
      </c>
      <c r="F155" s="61">
        <f>'11.1'!F140+'11.2'!F125</f>
        <v>27</v>
      </c>
      <c r="G155" s="234">
        <f>'11.1'!G140+'11.2'!G125</f>
        <v>5</v>
      </c>
      <c r="H155" s="235">
        <f>'11.1'!H140+'11.2'!H125</f>
        <v>2</v>
      </c>
      <c r="I155" s="234">
        <f>'11.1'!I140+'11.2'!I125</f>
        <v>3</v>
      </c>
    </row>
    <row r="156" spans="1:9" ht="24" customHeight="1" x14ac:dyDescent="0.2">
      <c r="A156" s="86" t="s">
        <v>126</v>
      </c>
      <c r="B156" s="235">
        <f>'11.1'!B141+'11.2'!B126</f>
        <v>1</v>
      </c>
      <c r="C156" s="234">
        <f>'11.1'!C141+'11.2'!C126</f>
        <v>5</v>
      </c>
      <c r="D156" s="61">
        <f>'11.1'!D141+'11.2'!D126</f>
        <v>153</v>
      </c>
      <c r="E156" s="61">
        <f>'11.1'!E141+'11.2'!E126</f>
        <v>102</v>
      </c>
      <c r="F156" s="61">
        <f>'11.1'!F141+'11.2'!F126</f>
        <v>51</v>
      </c>
      <c r="G156" s="234">
        <f>'11.1'!G141+'11.2'!G126</f>
        <v>19</v>
      </c>
      <c r="H156" s="235">
        <f>'11.1'!H141+'11.2'!H126</f>
        <v>2</v>
      </c>
      <c r="I156" s="234">
        <f>'11.1'!I141+'11.2'!I126</f>
        <v>17</v>
      </c>
    </row>
    <row r="157" spans="1:9" x14ac:dyDescent="0.2">
      <c r="A157" s="86" t="s">
        <v>127</v>
      </c>
      <c r="B157" s="235">
        <f>'11.1'!B142+'11.2'!B127</f>
        <v>1</v>
      </c>
      <c r="C157" s="234">
        <f>'11.1'!C142+'11.2'!C127</f>
        <v>9</v>
      </c>
      <c r="D157" s="61">
        <f>'11.1'!D142+'11.2'!D127</f>
        <v>248</v>
      </c>
      <c r="E157" s="61">
        <f>'11.1'!E142+'11.2'!E127</f>
        <v>141</v>
      </c>
      <c r="F157" s="61">
        <f>'11.1'!F142+'11.2'!F127</f>
        <v>107</v>
      </c>
      <c r="G157" s="234">
        <f>'11.1'!G142+'11.2'!G127</f>
        <v>25</v>
      </c>
      <c r="H157" s="235">
        <f>'11.1'!H142+'11.2'!H127</f>
        <v>9</v>
      </c>
      <c r="I157" s="234">
        <f>'11.1'!I142+'11.2'!I127</f>
        <v>16</v>
      </c>
    </row>
    <row r="158" spans="1:9" x14ac:dyDescent="0.2">
      <c r="A158" s="86" t="s">
        <v>128</v>
      </c>
      <c r="B158" s="235">
        <f>'11.1'!B143+'11.2'!B128</f>
        <v>0</v>
      </c>
      <c r="C158" s="234">
        <f>'11.1'!C143+'11.2'!C128</f>
        <v>0</v>
      </c>
      <c r="D158" s="61">
        <f>'11.1'!D143+'11.2'!D128</f>
        <v>0</v>
      </c>
      <c r="E158" s="61">
        <f>'11.1'!E143+'11.2'!E128</f>
        <v>0</v>
      </c>
      <c r="F158" s="61">
        <f>'11.1'!F143+'11.2'!F128</f>
        <v>0</v>
      </c>
      <c r="G158" s="234">
        <f>'11.1'!G143+'11.2'!G128</f>
        <v>0</v>
      </c>
      <c r="H158" s="235">
        <f>'11.1'!H143+'11.2'!H128</f>
        <v>0</v>
      </c>
      <c r="I158" s="234">
        <f>'11.1'!I143+'11.2'!I128</f>
        <v>0</v>
      </c>
    </row>
    <row r="159" spans="1:9" x14ac:dyDescent="0.2">
      <c r="A159" s="86" t="s">
        <v>129</v>
      </c>
      <c r="B159" s="235">
        <f>'11.1'!B144+'11.2'!B129</f>
        <v>0</v>
      </c>
      <c r="C159" s="234">
        <f>'11.1'!C144+'11.2'!C129</f>
        <v>0</v>
      </c>
      <c r="D159" s="61">
        <f>'11.1'!D144+'11.2'!D129</f>
        <v>0</v>
      </c>
      <c r="E159" s="61">
        <f>'11.1'!E144+'11.2'!E129</f>
        <v>0</v>
      </c>
      <c r="F159" s="61">
        <f>'11.1'!F144+'11.2'!F129</f>
        <v>0</v>
      </c>
      <c r="G159" s="234">
        <f>'11.1'!G144+'11.2'!G129</f>
        <v>0</v>
      </c>
      <c r="H159" s="235">
        <f>'11.1'!H144+'11.2'!H129</f>
        <v>0</v>
      </c>
      <c r="I159" s="234">
        <f>'11.1'!I144+'11.2'!I129</f>
        <v>0</v>
      </c>
    </row>
    <row r="160" spans="1:9" ht="24" customHeight="1" x14ac:dyDescent="0.2">
      <c r="A160" s="86" t="s">
        <v>130</v>
      </c>
      <c r="B160" s="235">
        <f>'11.1'!B145+'11.2'!B130</f>
        <v>0</v>
      </c>
      <c r="C160" s="234">
        <f>'11.1'!C145+'11.2'!C130</f>
        <v>0</v>
      </c>
      <c r="D160" s="61">
        <f>'11.1'!D145+'11.2'!D130</f>
        <v>0</v>
      </c>
      <c r="E160" s="61">
        <f>'11.1'!E145+'11.2'!E130</f>
        <v>0</v>
      </c>
      <c r="F160" s="61">
        <f>'11.1'!F145+'11.2'!F130</f>
        <v>0</v>
      </c>
      <c r="G160" s="234">
        <f>'11.1'!G145+'11.2'!G130</f>
        <v>0</v>
      </c>
      <c r="H160" s="235">
        <f>'11.1'!H145+'11.2'!H130</f>
        <v>0</v>
      </c>
      <c r="I160" s="234">
        <f>'11.1'!I145+'11.2'!I130</f>
        <v>0</v>
      </c>
    </row>
    <row r="161" spans="1:9" ht="24" customHeight="1" x14ac:dyDescent="0.2">
      <c r="A161" s="86" t="s">
        <v>131</v>
      </c>
      <c r="B161" s="235">
        <f>'11.1'!B146+'11.2'!B131</f>
        <v>0</v>
      </c>
      <c r="C161" s="234">
        <f>'11.1'!C146+'11.2'!C131</f>
        <v>0</v>
      </c>
      <c r="D161" s="61">
        <f>'11.1'!D146+'11.2'!D131</f>
        <v>0</v>
      </c>
      <c r="E161" s="61">
        <f>'11.1'!E146+'11.2'!E131</f>
        <v>0</v>
      </c>
      <c r="F161" s="61">
        <f>'11.1'!F146+'11.2'!F131</f>
        <v>0</v>
      </c>
      <c r="G161" s="234">
        <f>'11.1'!G146+'11.2'!G131</f>
        <v>0</v>
      </c>
      <c r="H161" s="235">
        <f>'11.1'!H146+'11.2'!H131</f>
        <v>0</v>
      </c>
      <c r="I161" s="234">
        <f>'11.1'!I146+'11.2'!I131</f>
        <v>0</v>
      </c>
    </row>
    <row r="162" spans="1:9" x14ac:dyDescent="0.2">
      <c r="A162" s="86" t="s">
        <v>132</v>
      </c>
      <c r="B162" s="235">
        <f>'11.1'!B147+'11.2'!B132</f>
        <v>0</v>
      </c>
      <c r="C162" s="234">
        <f>'11.1'!C147+'11.2'!C132</f>
        <v>0</v>
      </c>
      <c r="D162" s="61">
        <f>'11.1'!D147+'11.2'!D132</f>
        <v>0</v>
      </c>
      <c r="E162" s="61">
        <f>'11.1'!E147+'11.2'!E132</f>
        <v>0</v>
      </c>
      <c r="F162" s="61">
        <f>'11.1'!F147+'11.2'!F132</f>
        <v>0</v>
      </c>
      <c r="G162" s="234">
        <f>'11.1'!G147+'11.2'!G132</f>
        <v>0</v>
      </c>
      <c r="H162" s="235">
        <f>'11.1'!H147+'11.2'!H132</f>
        <v>0</v>
      </c>
      <c r="I162" s="234">
        <f>'11.1'!I147+'11.2'!I132</f>
        <v>0</v>
      </c>
    </row>
    <row r="163" spans="1:9" x14ac:dyDescent="0.2">
      <c r="A163" s="86" t="s">
        <v>133</v>
      </c>
      <c r="B163" s="235">
        <f>'11.1'!B148+'11.2'!B133</f>
        <v>0</v>
      </c>
      <c r="C163" s="234">
        <f>'11.1'!C148+'11.2'!C133</f>
        <v>0</v>
      </c>
      <c r="D163" s="61">
        <f>'11.1'!D148+'11.2'!D133</f>
        <v>0</v>
      </c>
      <c r="E163" s="61">
        <f>'11.1'!E148+'11.2'!E133</f>
        <v>0</v>
      </c>
      <c r="F163" s="61">
        <f>'11.1'!F148+'11.2'!F133</f>
        <v>0</v>
      </c>
      <c r="G163" s="234">
        <f>'11.1'!G148+'11.2'!G133</f>
        <v>0</v>
      </c>
      <c r="H163" s="235">
        <f>'11.1'!H148+'11.2'!H133</f>
        <v>0</v>
      </c>
      <c r="I163" s="234">
        <f>'11.1'!I148+'11.2'!I133</f>
        <v>0</v>
      </c>
    </row>
    <row r="164" spans="1:9" ht="24" customHeight="1" x14ac:dyDescent="0.2">
      <c r="A164" s="87" t="s">
        <v>134</v>
      </c>
      <c r="B164" s="235">
        <f>'11.1'!B149+'11.2'!B134</f>
        <v>0</v>
      </c>
      <c r="C164" s="234">
        <f>'11.1'!C149+'11.2'!C134</f>
        <v>0</v>
      </c>
      <c r="D164" s="61">
        <f>'11.1'!D149+'11.2'!D134</f>
        <v>0</v>
      </c>
      <c r="E164" s="61">
        <f>'11.1'!E149+'11.2'!E134</f>
        <v>0</v>
      </c>
      <c r="F164" s="61">
        <f>'11.1'!F149+'11.2'!F134</f>
        <v>0</v>
      </c>
      <c r="G164" s="234">
        <f>'11.1'!G149+'11.2'!G134</f>
        <v>0</v>
      </c>
      <c r="H164" s="235">
        <f>'11.1'!H149+'11.2'!H134</f>
        <v>0</v>
      </c>
      <c r="I164" s="234">
        <f>'11.1'!I149+'11.2'!I134</f>
        <v>0</v>
      </c>
    </row>
    <row r="165" spans="1:9" ht="24" customHeight="1" x14ac:dyDescent="0.2">
      <c r="A165" s="86" t="s">
        <v>135</v>
      </c>
      <c r="B165" s="235">
        <f>'11.1'!B150+'11.2'!B135</f>
        <v>1</v>
      </c>
      <c r="C165" s="234">
        <f>'11.1'!C150+'11.2'!C135</f>
        <v>10</v>
      </c>
      <c r="D165" s="61">
        <f>'11.1'!D150+'11.2'!D135</f>
        <v>429</v>
      </c>
      <c r="E165" s="61">
        <f>'11.1'!E150+'11.2'!E135</f>
        <v>244</v>
      </c>
      <c r="F165" s="61">
        <f>'11.1'!F150+'11.2'!F135</f>
        <v>185</v>
      </c>
      <c r="G165" s="234">
        <f>'11.1'!G150+'11.2'!G135</f>
        <v>36</v>
      </c>
      <c r="H165" s="235">
        <f>'11.1'!H150+'11.2'!H135</f>
        <v>12</v>
      </c>
      <c r="I165" s="234">
        <f>'11.1'!I150+'11.2'!I135</f>
        <v>24</v>
      </c>
    </row>
    <row r="166" spans="1:9" ht="24" customHeight="1" x14ac:dyDescent="0.2">
      <c r="A166" s="86" t="s">
        <v>138</v>
      </c>
      <c r="B166" s="235">
        <f>'11.1'!B151+'11.2'!B136</f>
        <v>0</v>
      </c>
      <c r="C166" s="234">
        <f>'11.1'!C151+'11.2'!C136</f>
        <v>0</v>
      </c>
      <c r="D166" s="61">
        <f>'11.1'!D151+'11.2'!D136</f>
        <v>0</v>
      </c>
      <c r="E166" s="61">
        <f>'11.1'!E151+'11.2'!E136</f>
        <v>0</v>
      </c>
      <c r="F166" s="61">
        <f>'11.1'!F151+'11.2'!F136</f>
        <v>0</v>
      </c>
      <c r="G166" s="234">
        <f>'11.1'!G151+'11.2'!G136</f>
        <v>0</v>
      </c>
      <c r="H166" s="235">
        <f>'11.1'!H151+'11.2'!H136</f>
        <v>0</v>
      </c>
      <c r="I166" s="234">
        <f>'11.1'!I151+'11.2'!I136</f>
        <v>0</v>
      </c>
    </row>
    <row r="167" spans="1:9" x14ac:dyDescent="0.2">
      <c r="A167" s="86" t="s">
        <v>136</v>
      </c>
      <c r="B167" s="235">
        <f>'11.1'!B152+'11.2'!B137</f>
        <v>0</v>
      </c>
      <c r="C167" s="234">
        <f>'11.1'!C152+'11.2'!C137</f>
        <v>0</v>
      </c>
      <c r="D167" s="61">
        <f>'11.1'!D152+'11.2'!D137</f>
        <v>0</v>
      </c>
      <c r="E167" s="61">
        <f>'11.1'!E152+'11.2'!E137</f>
        <v>0</v>
      </c>
      <c r="F167" s="61">
        <f>'11.1'!F152+'11.2'!F137</f>
        <v>0</v>
      </c>
      <c r="G167" s="234">
        <f>'11.1'!G152+'11.2'!G137</f>
        <v>0</v>
      </c>
      <c r="H167" s="235">
        <f>'11.1'!H152+'11.2'!H137</f>
        <v>0</v>
      </c>
      <c r="I167" s="234">
        <f>'11.1'!I152+'11.2'!I137</f>
        <v>0</v>
      </c>
    </row>
    <row r="168" spans="1:9" s="6" customFormat="1" ht="24" customHeight="1" x14ac:dyDescent="0.2">
      <c r="A168" s="54" t="s">
        <v>137</v>
      </c>
      <c r="B168" s="238">
        <f>'11.1'!B153+'11.2'!B138</f>
        <v>4</v>
      </c>
      <c r="C168" s="237">
        <f>'11.1'!C153+'11.2'!C138</f>
        <v>26</v>
      </c>
      <c r="D168" s="141">
        <f>'11.1'!D153+'11.2'!D138</f>
        <v>896</v>
      </c>
      <c r="E168" s="141">
        <f>'11.1'!E153+'11.2'!E138</f>
        <v>526</v>
      </c>
      <c r="F168" s="141">
        <f>'11.1'!F153+'11.2'!F138</f>
        <v>370</v>
      </c>
      <c r="G168" s="237">
        <f>'11.1'!G153+'11.2'!G138</f>
        <v>85</v>
      </c>
      <c r="H168" s="238">
        <f>'11.1'!H153+'11.2'!H138</f>
        <v>25</v>
      </c>
      <c r="I168" s="237">
        <f>'11.1'!I153+'11.2'!I138</f>
        <v>60</v>
      </c>
    </row>
    <row r="169" spans="1:9" ht="24" customHeight="1" x14ac:dyDescent="0.2">
      <c r="A169" s="93" t="s">
        <v>13</v>
      </c>
      <c r="B169" s="94"/>
      <c r="C169" s="94"/>
      <c r="D169" s="94"/>
      <c r="E169" s="94"/>
      <c r="F169" s="94"/>
      <c r="G169" s="94"/>
      <c r="H169" s="94"/>
      <c r="I169" s="94"/>
    </row>
    <row r="170" spans="1:9" x14ac:dyDescent="0.2">
      <c r="A170" s="92" t="s">
        <v>14</v>
      </c>
      <c r="B170" s="92"/>
      <c r="C170" s="92"/>
      <c r="D170" s="96"/>
      <c r="E170" s="96"/>
      <c r="F170" s="96"/>
      <c r="G170" s="96"/>
      <c r="H170" s="96"/>
      <c r="I170" s="95"/>
    </row>
    <row r="171" spans="1:9" s="142" customFormat="1" x14ac:dyDescent="0.2">
      <c r="A171" s="92"/>
      <c r="B171" s="92"/>
      <c r="C171" s="92"/>
      <c r="D171" s="96"/>
      <c r="E171" s="96"/>
      <c r="F171" s="96"/>
      <c r="G171" s="96"/>
      <c r="H171" s="96"/>
      <c r="I171" s="95"/>
    </row>
  </sheetData>
  <mergeCells count="17">
    <mergeCell ref="B124:I124"/>
    <mergeCell ref="B139:I139"/>
    <mergeCell ref="B154:I154"/>
    <mergeCell ref="B109:I109"/>
    <mergeCell ref="B34:I34"/>
    <mergeCell ref="B64:I64"/>
    <mergeCell ref="B94:I94"/>
    <mergeCell ref="B79:I79"/>
    <mergeCell ref="B49:I49"/>
    <mergeCell ref="B19:I19"/>
    <mergeCell ref="B4:I4"/>
    <mergeCell ref="A1:I1"/>
    <mergeCell ref="A2:A3"/>
    <mergeCell ref="B2:B3"/>
    <mergeCell ref="C2:C3"/>
    <mergeCell ref="D2:F2"/>
    <mergeCell ref="G2:I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rowBreaks count="5" manualBreakCount="5">
    <brk id="33" max="16383" man="1"/>
    <brk id="63" max="16383" man="1"/>
    <brk id="93" max="16383" man="1"/>
    <brk id="123" max="16383" man="1"/>
    <brk id="153"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5"/>
  <sheetViews>
    <sheetView showGridLines="0" zoomScaleNormal="100" workbookViewId="0">
      <selection sqref="A1:I1"/>
    </sheetView>
  </sheetViews>
  <sheetFormatPr baseColWidth="10" defaultRowHeight="12" x14ac:dyDescent="0.2"/>
  <cols>
    <col min="1" max="1" width="19.7109375" customWidth="1"/>
    <col min="2" max="9" width="9.42578125" customWidth="1"/>
  </cols>
  <sheetData>
    <row r="1" spans="1:9" ht="45" customHeight="1" x14ac:dyDescent="0.2">
      <c r="A1" s="342" t="s">
        <v>307</v>
      </c>
      <c r="B1" s="342"/>
      <c r="C1" s="342"/>
      <c r="D1" s="342"/>
      <c r="E1" s="342"/>
      <c r="F1" s="342"/>
      <c r="G1" s="342"/>
      <c r="H1" s="342"/>
      <c r="I1" s="342"/>
    </row>
    <row r="2" spans="1:9" ht="24" customHeight="1" x14ac:dyDescent="0.2">
      <c r="A2" s="360" t="s">
        <v>115</v>
      </c>
      <c r="B2" s="362" t="s">
        <v>7</v>
      </c>
      <c r="C2" s="362" t="s">
        <v>92</v>
      </c>
      <c r="D2" s="362" t="s">
        <v>8</v>
      </c>
      <c r="E2" s="362"/>
      <c r="F2" s="362"/>
      <c r="G2" s="362" t="s">
        <v>143</v>
      </c>
      <c r="H2" s="362"/>
      <c r="I2" s="364"/>
    </row>
    <row r="3" spans="1:9" ht="14.25" customHeight="1" x14ac:dyDescent="0.2">
      <c r="A3" s="361"/>
      <c r="B3" s="363"/>
      <c r="C3" s="363"/>
      <c r="D3" s="68" t="s">
        <v>11</v>
      </c>
      <c r="E3" s="68" t="s">
        <v>9</v>
      </c>
      <c r="F3" s="68" t="s">
        <v>10</v>
      </c>
      <c r="G3" s="68" t="s">
        <v>11</v>
      </c>
      <c r="H3" s="68" t="s">
        <v>9</v>
      </c>
      <c r="I3" s="69" t="s">
        <v>10</v>
      </c>
    </row>
    <row r="4" spans="1:9" ht="36" customHeight="1" x14ac:dyDescent="0.2">
      <c r="B4" s="368" t="s">
        <v>0</v>
      </c>
      <c r="C4" s="368"/>
      <c r="D4" s="368"/>
      <c r="E4" s="368"/>
      <c r="F4" s="368"/>
      <c r="G4" s="368"/>
      <c r="H4" s="368"/>
      <c r="I4" s="368"/>
    </row>
    <row r="5" spans="1:9" x14ac:dyDescent="0.2">
      <c r="A5" s="86" t="s">
        <v>125</v>
      </c>
      <c r="B5" s="235">
        <f t="shared" ref="B5:I18" si="0">SUM(B20,B95)</f>
        <v>72</v>
      </c>
      <c r="C5" s="234">
        <f t="shared" si="0"/>
        <v>827</v>
      </c>
      <c r="D5" s="61">
        <f t="shared" si="0"/>
        <v>17906</v>
      </c>
      <c r="E5" s="61">
        <f t="shared" si="0"/>
        <v>9291</v>
      </c>
      <c r="F5" s="61">
        <f t="shared" si="0"/>
        <v>8615</v>
      </c>
      <c r="G5" s="234">
        <f t="shared" si="0"/>
        <v>1546</v>
      </c>
      <c r="H5" s="235">
        <f t="shared" si="0"/>
        <v>330</v>
      </c>
      <c r="I5" s="234">
        <f t="shared" si="0"/>
        <v>1216</v>
      </c>
    </row>
    <row r="6" spans="1:9" ht="24" customHeight="1" x14ac:dyDescent="0.2">
      <c r="A6" s="86" t="s">
        <v>126</v>
      </c>
      <c r="B6" s="235">
        <f t="shared" si="0"/>
        <v>131</v>
      </c>
      <c r="C6" s="234">
        <f t="shared" si="0"/>
        <v>1208</v>
      </c>
      <c r="D6" s="61">
        <f t="shared" si="0"/>
        <v>26262</v>
      </c>
      <c r="E6" s="61">
        <f t="shared" si="0"/>
        <v>13557</v>
      </c>
      <c r="F6" s="61">
        <f t="shared" si="0"/>
        <v>12705</v>
      </c>
      <c r="G6" s="234">
        <f t="shared" si="0"/>
        <v>2057</v>
      </c>
      <c r="H6" s="235">
        <f t="shared" si="0"/>
        <v>423</v>
      </c>
      <c r="I6" s="234">
        <f t="shared" si="0"/>
        <v>1634</v>
      </c>
    </row>
    <row r="7" spans="1:9" x14ac:dyDescent="0.2">
      <c r="A7" s="86" t="s">
        <v>127</v>
      </c>
      <c r="B7" s="235">
        <f t="shared" si="0"/>
        <v>118</v>
      </c>
      <c r="C7" s="234">
        <f t="shared" si="0"/>
        <v>1170</v>
      </c>
      <c r="D7" s="61">
        <f t="shared" si="0"/>
        <v>26356</v>
      </c>
      <c r="E7" s="61">
        <f t="shared" si="0"/>
        <v>13459</v>
      </c>
      <c r="F7" s="61">
        <f t="shared" si="0"/>
        <v>12897</v>
      </c>
      <c r="G7" s="234">
        <f t="shared" si="0"/>
        <v>2092</v>
      </c>
      <c r="H7" s="235">
        <f t="shared" si="0"/>
        <v>450</v>
      </c>
      <c r="I7" s="234">
        <f t="shared" si="0"/>
        <v>1642</v>
      </c>
    </row>
    <row r="8" spans="1:9" x14ac:dyDescent="0.2">
      <c r="A8" s="86" t="s">
        <v>128</v>
      </c>
      <c r="B8" s="235">
        <f t="shared" si="0"/>
        <v>80</v>
      </c>
      <c r="C8" s="234">
        <f t="shared" si="0"/>
        <v>818</v>
      </c>
      <c r="D8" s="61">
        <f t="shared" si="0"/>
        <v>18175</v>
      </c>
      <c r="E8" s="61">
        <f t="shared" si="0"/>
        <v>9317</v>
      </c>
      <c r="F8" s="61">
        <f t="shared" si="0"/>
        <v>8858</v>
      </c>
      <c r="G8" s="234">
        <f t="shared" si="0"/>
        <v>1481</v>
      </c>
      <c r="H8" s="235">
        <f t="shared" si="0"/>
        <v>324</v>
      </c>
      <c r="I8" s="234">
        <f t="shared" si="0"/>
        <v>1157</v>
      </c>
    </row>
    <row r="9" spans="1:9" x14ac:dyDescent="0.2">
      <c r="A9" s="86" t="s">
        <v>129</v>
      </c>
      <c r="B9" s="235">
        <f t="shared" si="0"/>
        <v>96</v>
      </c>
      <c r="C9" s="234">
        <f t="shared" si="0"/>
        <v>1070</v>
      </c>
      <c r="D9" s="61">
        <f t="shared" si="0"/>
        <v>23994</v>
      </c>
      <c r="E9" s="61">
        <f t="shared" si="0"/>
        <v>12064</v>
      </c>
      <c r="F9" s="61">
        <f t="shared" si="0"/>
        <v>11930</v>
      </c>
      <c r="G9" s="234">
        <f t="shared" si="0"/>
        <v>1951</v>
      </c>
      <c r="H9" s="235">
        <f t="shared" si="0"/>
        <v>392</v>
      </c>
      <c r="I9" s="234">
        <f t="shared" si="0"/>
        <v>1559</v>
      </c>
    </row>
    <row r="10" spans="1:9" ht="24" customHeight="1" x14ac:dyDescent="0.2">
      <c r="A10" s="86" t="s">
        <v>130</v>
      </c>
      <c r="B10" s="235">
        <f t="shared" si="0"/>
        <v>132</v>
      </c>
      <c r="C10" s="234">
        <f t="shared" si="0"/>
        <v>1828</v>
      </c>
      <c r="D10" s="61">
        <f t="shared" si="0"/>
        <v>44508</v>
      </c>
      <c r="E10" s="61">
        <f t="shared" si="0"/>
        <v>22916</v>
      </c>
      <c r="F10" s="61">
        <f t="shared" si="0"/>
        <v>21592</v>
      </c>
      <c r="G10" s="234">
        <f t="shared" si="0"/>
        <v>3362</v>
      </c>
      <c r="H10" s="235">
        <f t="shared" si="0"/>
        <v>698</v>
      </c>
      <c r="I10" s="234">
        <f t="shared" si="0"/>
        <v>2664</v>
      </c>
    </row>
    <row r="11" spans="1:9" ht="24" customHeight="1" x14ac:dyDescent="0.2">
      <c r="A11" s="86" t="s">
        <v>131</v>
      </c>
      <c r="B11" s="235">
        <f t="shared" si="0"/>
        <v>118</v>
      </c>
      <c r="C11" s="234">
        <f t="shared" si="0"/>
        <v>1192</v>
      </c>
      <c r="D11" s="61">
        <f t="shared" si="0"/>
        <v>26102</v>
      </c>
      <c r="E11" s="61">
        <f t="shared" si="0"/>
        <v>13206</v>
      </c>
      <c r="F11" s="61">
        <f t="shared" si="0"/>
        <v>12896</v>
      </c>
      <c r="G11" s="234">
        <f t="shared" si="0"/>
        <v>2164</v>
      </c>
      <c r="H11" s="235">
        <f t="shared" si="0"/>
        <v>425</v>
      </c>
      <c r="I11" s="234">
        <f t="shared" si="0"/>
        <v>1739</v>
      </c>
    </row>
    <row r="12" spans="1:9" x14ac:dyDescent="0.2">
      <c r="A12" s="86" t="s">
        <v>132</v>
      </c>
      <c r="B12" s="235">
        <f t="shared" si="0"/>
        <v>92</v>
      </c>
      <c r="C12" s="234">
        <f t="shared" si="0"/>
        <v>983</v>
      </c>
      <c r="D12" s="61">
        <f t="shared" si="0"/>
        <v>21156</v>
      </c>
      <c r="E12" s="61">
        <f t="shared" si="0"/>
        <v>10736</v>
      </c>
      <c r="F12" s="61">
        <f t="shared" si="0"/>
        <v>10420</v>
      </c>
      <c r="G12" s="234">
        <f t="shared" si="0"/>
        <v>1712</v>
      </c>
      <c r="H12" s="235">
        <f t="shared" si="0"/>
        <v>364</v>
      </c>
      <c r="I12" s="234">
        <f t="shared" si="0"/>
        <v>1348</v>
      </c>
    </row>
    <row r="13" spans="1:9" x14ac:dyDescent="0.2">
      <c r="A13" s="86" t="s">
        <v>133</v>
      </c>
      <c r="B13" s="235">
        <f t="shared" si="0"/>
        <v>80</v>
      </c>
      <c r="C13" s="234">
        <f t="shared" si="0"/>
        <v>981</v>
      </c>
      <c r="D13" s="61">
        <f t="shared" si="0"/>
        <v>22380</v>
      </c>
      <c r="E13" s="61">
        <f t="shared" si="0"/>
        <v>11389</v>
      </c>
      <c r="F13" s="61">
        <f t="shared" si="0"/>
        <v>10991</v>
      </c>
      <c r="G13" s="234">
        <f t="shared" si="0"/>
        <v>1790</v>
      </c>
      <c r="H13" s="235">
        <f t="shared" si="0"/>
        <v>342</v>
      </c>
      <c r="I13" s="234">
        <f t="shared" si="0"/>
        <v>1448</v>
      </c>
    </row>
    <row r="14" spans="1:9" ht="24" customHeight="1" x14ac:dyDescent="0.2">
      <c r="A14" s="87" t="s">
        <v>134</v>
      </c>
      <c r="B14" s="235">
        <f t="shared" si="0"/>
        <v>88</v>
      </c>
      <c r="C14" s="234">
        <f t="shared" si="0"/>
        <v>956</v>
      </c>
      <c r="D14" s="61">
        <f t="shared" si="0"/>
        <v>21062</v>
      </c>
      <c r="E14" s="61">
        <f t="shared" si="0"/>
        <v>10776</v>
      </c>
      <c r="F14" s="61">
        <f t="shared" si="0"/>
        <v>10286</v>
      </c>
      <c r="G14" s="234">
        <f t="shared" si="0"/>
        <v>1691</v>
      </c>
      <c r="H14" s="235">
        <f t="shared" si="0"/>
        <v>335</v>
      </c>
      <c r="I14" s="234">
        <f t="shared" si="0"/>
        <v>1356</v>
      </c>
    </row>
    <row r="15" spans="1:9" ht="24" customHeight="1" x14ac:dyDescent="0.2">
      <c r="A15" s="86" t="s">
        <v>135</v>
      </c>
      <c r="B15" s="235">
        <f t="shared" si="0"/>
        <v>129</v>
      </c>
      <c r="C15" s="234">
        <f t="shared" si="0"/>
        <v>1877</v>
      </c>
      <c r="D15" s="61">
        <f t="shared" si="0"/>
        <v>44551</v>
      </c>
      <c r="E15" s="61">
        <f t="shared" si="0"/>
        <v>23035</v>
      </c>
      <c r="F15" s="61">
        <f t="shared" si="0"/>
        <v>21516</v>
      </c>
      <c r="G15" s="234">
        <f t="shared" si="0"/>
        <v>3641</v>
      </c>
      <c r="H15" s="235">
        <f t="shared" si="0"/>
        <v>749</v>
      </c>
      <c r="I15" s="234">
        <f t="shared" si="0"/>
        <v>2892</v>
      </c>
    </row>
    <row r="16" spans="1:9" ht="24" customHeight="1" x14ac:dyDescent="0.2">
      <c r="A16" s="86" t="s">
        <v>138</v>
      </c>
      <c r="B16" s="235">
        <f t="shared" si="0"/>
        <v>85</v>
      </c>
      <c r="C16" s="234">
        <f t="shared" si="0"/>
        <v>929</v>
      </c>
      <c r="D16" s="61">
        <f t="shared" si="0"/>
        <v>20951</v>
      </c>
      <c r="E16" s="61">
        <f t="shared" si="0"/>
        <v>10691</v>
      </c>
      <c r="F16" s="61">
        <f t="shared" si="0"/>
        <v>10260</v>
      </c>
      <c r="G16" s="234">
        <f t="shared" si="0"/>
        <v>1660</v>
      </c>
      <c r="H16" s="235">
        <f t="shared" si="0"/>
        <v>304</v>
      </c>
      <c r="I16" s="234">
        <f t="shared" si="0"/>
        <v>1356</v>
      </c>
    </row>
    <row r="17" spans="1:9" x14ac:dyDescent="0.2">
      <c r="A17" s="86" t="s">
        <v>136</v>
      </c>
      <c r="B17" s="235">
        <f t="shared" si="0"/>
        <v>72</v>
      </c>
      <c r="C17" s="234">
        <f t="shared" si="0"/>
        <v>777</v>
      </c>
      <c r="D17" s="61">
        <f t="shared" si="0"/>
        <v>17785</v>
      </c>
      <c r="E17" s="61">
        <f t="shared" si="0"/>
        <v>8964</v>
      </c>
      <c r="F17" s="61">
        <f t="shared" si="0"/>
        <v>8821</v>
      </c>
      <c r="G17" s="234">
        <f t="shared" si="0"/>
        <v>1446</v>
      </c>
      <c r="H17" s="235">
        <f t="shared" si="0"/>
        <v>260</v>
      </c>
      <c r="I17" s="234">
        <f t="shared" si="0"/>
        <v>1186</v>
      </c>
    </row>
    <row r="18" spans="1:9" s="6" customFormat="1" ht="24" customHeight="1" x14ac:dyDescent="0.2">
      <c r="A18" s="54" t="s">
        <v>137</v>
      </c>
      <c r="B18" s="238">
        <f t="shared" si="0"/>
        <v>1293</v>
      </c>
      <c r="C18" s="237">
        <f t="shared" si="0"/>
        <v>14616</v>
      </c>
      <c r="D18" s="141">
        <f t="shared" si="0"/>
        <v>331188</v>
      </c>
      <c r="E18" s="141">
        <f t="shared" si="0"/>
        <v>169401</v>
      </c>
      <c r="F18" s="141">
        <f t="shared" si="0"/>
        <v>161787</v>
      </c>
      <c r="G18" s="237">
        <f t="shared" si="0"/>
        <v>26593</v>
      </c>
      <c r="H18" s="238">
        <f t="shared" si="0"/>
        <v>5396</v>
      </c>
      <c r="I18" s="237">
        <f t="shared" si="0"/>
        <v>21197</v>
      </c>
    </row>
    <row r="19" spans="1:9" ht="36" customHeight="1" x14ac:dyDescent="0.2">
      <c r="B19" s="388" t="s">
        <v>25</v>
      </c>
      <c r="C19" s="386"/>
      <c r="D19" s="389"/>
      <c r="E19" s="389"/>
      <c r="F19" s="389"/>
      <c r="G19" s="386"/>
      <c r="H19" s="388"/>
      <c r="I19" s="386"/>
    </row>
    <row r="20" spans="1:9" x14ac:dyDescent="0.2">
      <c r="A20" s="86" t="s">
        <v>125</v>
      </c>
      <c r="B20" s="235">
        <f t="shared" ref="B20:I33" si="1">SUM(B35,B50,B65,B80)</f>
        <v>70</v>
      </c>
      <c r="C20" s="234">
        <f t="shared" si="1"/>
        <v>819</v>
      </c>
      <c r="D20" s="61">
        <f t="shared" si="1"/>
        <v>17658</v>
      </c>
      <c r="E20" s="61">
        <f t="shared" si="1"/>
        <v>9160</v>
      </c>
      <c r="F20" s="61">
        <f t="shared" si="1"/>
        <v>8498</v>
      </c>
      <c r="G20" s="234">
        <f t="shared" si="1"/>
        <v>1526</v>
      </c>
      <c r="H20" s="235">
        <f t="shared" si="1"/>
        <v>323</v>
      </c>
      <c r="I20" s="234">
        <f t="shared" si="1"/>
        <v>1203</v>
      </c>
    </row>
    <row r="21" spans="1:9" ht="24" customHeight="1" x14ac:dyDescent="0.2">
      <c r="A21" s="86" t="s">
        <v>126</v>
      </c>
      <c r="B21" s="235">
        <f t="shared" si="1"/>
        <v>130</v>
      </c>
      <c r="C21" s="234">
        <f t="shared" si="1"/>
        <v>1203</v>
      </c>
      <c r="D21" s="61">
        <f t="shared" si="1"/>
        <v>26109</v>
      </c>
      <c r="E21" s="61">
        <f t="shared" si="1"/>
        <v>13455</v>
      </c>
      <c r="F21" s="61">
        <f t="shared" si="1"/>
        <v>12654</v>
      </c>
      <c r="G21" s="234">
        <f t="shared" si="1"/>
        <v>2038</v>
      </c>
      <c r="H21" s="235">
        <f t="shared" si="1"/>
        <v>421</v>
      </c>
      <c r="I21" s="234">
        <f t="shared" si="1"/>
        <v>1617</v>
      </c>
    </row>
    <row r="22" spans="1:9" x14ac:dyDescent="0.2">
      <c r="A22" s="86" t="s">
        <v>127</v>
      </c>
      <c r="B22" s="235">
        <f t="shared" si="1"/>
        <v>117</v>
      </c>
      <c r="C22" s="234">
        <f t="shared" si="1"/>
        <v>1161</v>
      </c>
      <c r="D22" s="61">
        <f t="shared" si="1"/>
        <v>26108</v>
      </c>
      <c r="E22" s="61">
        <f t="shared" si="1"/>
        <v>13318</v>
      </c>
      <c r="F22" s="61">
        <f t="shared" si="1"/>
        <v>12790</v>
      </c>
      <c r="G22" s="234">
        <f t="shared" si="1"/>
        <v>2067</v>
      </c>
      <c r="H22" s="235">
        <f t="shared" si="1"/>
        <v>441</v>
      </c>
      <c r="I22" s="234">
        <f t="shared" si="1"/>
        <v>1626</v>
      </c>
    </row>
    <row r="23" spans="1:9" x14ac:dyDescent="0.2">
      <c r="A23" s="86" t="s">
        <v>128</v>
      </c>
      <c r="B23" s="235">
        <f t="shared" si="1"/>
        <v>80</v>
      </c>
      <c r="C23" s="234">
        <f t="shared" si="1"/>
        <v>818</v>
      </c>
      <c r="D23" s="61">
        <f t="shared" si="1"/>
        <v>18175</v>
      </c>
      <c r="E23" s="61">
        <f t="shared" si="1"/>
        <v>9317</v>
      </c>
      <c r="F23" s="61">
        <f t="shared" si="1"/>
        <v>8858</v>
      </c>
      <c r="G23" s="234">
        <f t="shared" si="1"/>
        <v>1481</v>
      </c>
      <c r="H23" s="235">
        <f t="shared" si="1"/>
        <v>324</v>
      </c>
      <c r="I23" s="234">
        <f t="shared" si="1"/>
        <v>1157</v>
      </c>
    </row>
    <row r="24" spans="1:9" x14ac:dyDescent="0.2">
      <c r="A24" s="86" t="s">
        <v>129</v>
      </c>
      <c r="B24" s="235">
        <f t="shared" si="1"/>
        <v>96</v>
      </c>
      <c r="C24" s="234">
        <f t="shared" si="1"/>
        <v>1070</v>
      </c>
      <c r="D24" s="61">
        <f t="shared" si="1"/>
        <v>23994</v>
      </c>
      <c r="E24" s="61">
        <f t="shared" si="1"/>
        <v>12064</v>
      </c>
      <c r="F24" s="61">
        <f t="shared" si="1"/>
        <v>11930</v>
      </c>
      <c r="G24" s="234">
        <f t="shared" si="1"/>
        <v>1951</v>
      </c>
      <c r="H24" s="235">
        <f t="shared" si="1"/>
        <v>392</v>
      </c>
      <c r="I24" s="234">
        <f t="shared" si="1"/>
        <v>1559</v>
      </c>
    </row>
    <row r="25" spans="1:9" ht="24" customHeight="1" x14ac:dyDescent="0.2">
      <c r="A25" s="86" t="s">
        <v>130</v>
      </c>
      <c r="B25" s="235">
        <f t="shared" si="1"/>
        <v>130</v>
      </c>
      <c r="C25" s="234">
        <f t="shared" si="1"/>
        <v>1810</v>
      </c>
      <c r="D25" s="61">
        <f t="shared" si="1"/>
        <v>44040</v>
      </c>
      <c r="E25" s="61">
        <f t="shared" si="1"/>
        <v>22601</v>
      </c>
      <c r="F25" s="61">
        <f t="shared" si="1"/>
        <v>21439</v>
      </c>
      <c r="G25" s="234">
        <f t="shared" si="1"/>
        <v>3330</v>
      </c>
      <c r="H25" s="235">
        <f t="shared" si="1"/>
        <v>690</v>
      </c>
      <c r="I25" s="234">
        <f t="shared" si="1"/>
        <v>2640</v>
      </c>
    </row>
    <row r="26" spans="1:9" ht="24" customHeight="1" x14ac:dyDescent="0.2">
      <c r="A26" s="86" t="s">
        <v>131</v>
      </c>
      <c r="B26" s="235">
        <f t="shared" si="1"/>
        <v>118</v>
      </c>
      <c r="C26" s="234">
        <f t="shared" si="1"/>
        <v>1187</v>
      </c>
      <c r="D26" s="61">
        <f t="shared" si="1"/>
        <v>25998</v>
      </c>
      <c r="E26" s="61">
        <f t="shared" si="1"/>
        <v>13140</v>
      </c>
      <c r="F26" s="61">
        <f t="shared" si="1"/>
        <v>12858</v>
      </c>
      <c r="G26" s="234">
        <f t="shared" si="1"/>
        <v>2164</v>
      </c>
      <c r="H26" s="235">
        <f t="shared" si="1"/>
        <v>425</v>
      </c>
      <c r="I26" s="234">
        <f t="shared" si="1"/>
        <v>1739</v>
      </c>
    </row>
    <row r="27" spans="1:9" x14ac:dyDescent="0.2">
      <c r="A27" s="86" t="s">
        <v>132</v>
      </c>
      <c r="B27" s="235">
        <f t="shared" si="1"/>
        <v>92</v>
      </c>
      <c r="C27" s="234">
        <f t="shared" si="1"/>
        <v>980</v>
      </c>
      <c r="D27" s="61">
        <f t="shared" si="1"/>
        <v>21103</v>
      </c>
      <c r="E27" s="61">
        <f t="shared" si="1"/>
        <v>10697</v>
      </c>
      <c r="F27" s="61">
        <f t="shared" si="1"/>
        <v>10406</v>
      </c>
      <c r="G27" s="234">
        <f t="shared" si="1"/>
        <v>1712</v>
      </c>
      <c r="H27" s="235">
        <f t="shared" si="1"/>
        <v>364</v>
      </c>
      <c r="I27" s="234">
        <f t="shared" si="1"/>
        <v>1348</v>
      </c>
    </row>
    <row r="28" spans="1:9" x14ac:dyDescent="0.2">
      <c r="A28" s="86" t="s">
        <v>133</v>
      </c>
      <c r="B28" s="235">
        <f t="shared" si="1"/>
        <v>80</v>
      </c>
      <c r="C28" s="234">
        <f t="shared" si="1"/>
        <v>981</v>
      </c>
      <c r="D28" s="61">
        <f t="shared" si="1"/>
        <v>22380</v>
      </c>
      <c r="E28" s="61">
        <f t="shared" si="1"/>
        <v>11389</v>
      </c>
      <c r="F28" s="61">
        <f t="shared" si="1"/>
        <v>10991</v>
      </c>
      <c r="G28" s="234">
        <f t="shared" si="1"/>
        <v>1790</v>
      </c>
      <c r="H28" s="235">
        <f t="shared" si="1"/>
        <v>342</v>
      </c>
      <c r="I28" s="234">
        <f t="shared" si="1"/>
        <v>1448</v>
      </c>
    </row>
    <row r="29" spans="1:9" ht="24" customHeight="1" x14ac:dyDescent="0.2">
      <c r="A29" s="87" t="s">
        <v>134</v>
      </c>
      <c r="B29" s="235">
        <f t="shared" si="1"/>
        <v>88</v>
      </c>
      <c r="C29" s="234">
        <f t="shared" si="1"/>
        <v>956</v>
      </c>
      <c r="D29" s="61">
        <f t="shared" si="1"/>
        <v>21062</v>
      </c>
      <c r="E29" s="61">
        <f t="shared" si="1"/>
        <v>10776</v>
      </c>
      <c r="F29" s="61">
        <f t="shared" si="1"/>
        <v>10286</v>
      </c>
      <c r="G29" s="234">
        <f t="shared" si="1"/>
        <v>1691</v>
      </c>
      <c r="H29" s="235">
        <f t="shared" si="1"/>
        <v>335</v>
      </c>
      <c r="I29" s="234">
        <f t="shared" si="1"/>
        <v>1356</v>
      </c>
    </row>
    <row r="30" spans="1:9" ht="24" customHeight="1" x14ac:dyDescent="0.2">
      <c r="A30" s="86" t="s">
        <v>135</v>
      </c>
      <c r="B30" s="235">
        <f t="shared" si="1"/>
        <v>126</v>
      </c>
      <c r="C30" s="234">
        <f t="shared" si="1"/>
        <v>1854</v>
      </c>
      <c r="D30" s="61">
        <f t="shared" si="1"/>
        <v>43674</v>
      </c>
      <c r="E30" s="61">
        <f t="shared" si="1"/>
        <v>22488</v>
      </c>
      <c r="F30" s="61">
        <f t="shared" si="1"/>
        <v>21186</v>
      </c>
      <c r="G30" s="234">
        <f t="shared" si="1"/>
        <v>3585</v>
      </c>
      <c r="H30" s="235">
        <f t="shared" si="1"/>
        <v>729</v>
      </c>
      <c r="I30" s="234">
        <f t="shared" si="1"/>
        <v>2856</v>
      </c>
    </row>
    <row r="31" spans="1:9" ht="24" customHeight="1" x14ac:dyDescent="0.2">
      <c r="A31" s="86" t="s">
        <v>138</v>
      </c>
      <c r="B31" s="235">
        <f t="shared" si="1"/>
        <v>85</v>
      </c>
      <c r="C31" s="234">
        <f t="shared" si="1"/>
        <v>929</v>
      </c>
      <c r="D31" s="61">
        <f t="shared" si="1"/>
        <v>20951</v>
      </c>
      <c r="E31" s="61">
        <f t="shared" si="1"/>
        <v>10691</v>
      </c>
      <c r="F31" s="61">
        <f t="shared" si="1"/>
        <v>10260</v>
      </c>
      <c r="G31" s="234">
        <f t="shared" si="1"/>
        <v>1660</v>
      </c>
      <c r="H31" s="235">
        <f t="shared" si="1"/>
        <v>304</v>
      </c>
      <c r="I31" s="234">
        <f t="shared" si="1"/>
        <v>1356</v>
      </c>
    </row>
    <row r="32" spans="1:9" x14ac:dyDescent="0.2">
      <c r="A32" s="86" t="s">
        <v>136</v>
      </c>
      <c r="B32" s="235">
        <f t="shared" si="1"/>
        <v>72</v>
      </c>
      <c r="C32" s="234">
        <f t="shared" si="1"/>
        <v>777</v>
      </c>
      <c r="D32" s="61">
        <f t="shared" si="1"/>
        <v>17785</v>
      </c>
      <c r="E32" s="61">
        <f t="shared" si="1"/>
        <v>8964</v>
      </c>
      <c r="F32" s="61">
        <f t="shared" si="1"/>
        <v>8821</v>
      </c>
      <c r="G32" s="234">
        <f t="shared" si="1"/>
        <v>1446</v>
      </c>
      <c r="H32" s="235">
        <f t="shared" si="1"/>
        <v>260</v>
      </c>
      <c r="I32" s="234">
        <f t="shared" si="1"/>
        <v>1186</v>
      </c>
    </row>
    <row r="33" spans="1:9" s="6" customFormat="1" ht="24" customHeight="1" x14ac:dyDescent="0.2">
      <c r="A33" s="54" t="s">
        <v>137</v>
      </c>
      <c r="B33" s="238">
        <f t="shared" si="1"/>
        <v>1284</v>
      </c>
      <c r="C33" s="237">
        <f t="shared" si="1"/>
        <v>14545</v>
      </c>
      <c r="D33" s="141">
        <f t="shared" si="1"/>
        <v>329037</v>
      </c>
      <c r="E33" s="141">
        <f t="shared" si="1"/>
        <v>168060</v>
      </c>
      <c r="F33" s="141">
        <f t="shared" si="1"/>
        <v>160977</v>
      </c>
      <c r="G33" s="237">
        <f t="shared" si="1"/>
        <v>26441</v>
      </c>
      <c r="H33" s="238">
        <f t="shared" si="1"/>
        <v>5350</v>
      </c>
      <c r="I33" s="237">
        <f t="shared" si="1"/>
        <v>21091</v>
      </c>
    </row>
    <row r="34" spans="1:9" ht="36" customHeight="1" x14ac:dyDescent="0.2">
      <c r="B34" s="348" t="s">
        <v>16</v>
      </c>
      <c r="C34" s="348"/>
      <c r="D34" s="348"/>
      <c r="E34" s="348"/>
      <c r="F34" s="348"/>
      <c r="G34" s="348"/>
      <c r="H34" s="348"/>
      <c r="I34" s="348"/>
    </row>
    <row r="35" spans="1:9" x14ac:dyDescent="0.2">
      <c r="A35" s="86" t="s">
        <v>125</v>
      </c>
      <c r="B35" s="235">
        <v>39</v>
      </c>
      <c r="C35" s="234">
        <v>315</v>
      </c>
      <c r="D35" s="61">
        <v>6912</v>
      </c>
      <c r="E35" s="61">
        <v>3537</v>
      </c>
      <c r="F35" s="61">
        <v>3375</v>
      </c>
      <c r="G35" s="234">
        <v>426</v>
      </c>
      <c r="H35" s="235">
        <v>33</v>
      </c>
      <c r="I35" s="234">
        <v>393</v>
      </c>
    </row>
    <row r="36" spans="1:9" ht="24" customHeight="1" x14ac:dyDescent="0.2">
      <c r="A36" s="86" t="s">
        <v>126</v>
      </c>
      <c r="B36" s="235">
        <v>82</v>
      </c>
      <c r="C36" s="234">
        <v>519</v>
      </c>
      <c r="D36" s="61">
        <v>10640</v>
      </c>
      <c r="E36" s="61">
        <v>5446</v>
      </c>
      <c r="F36" s="61">
        <v>5194</v>
      </c>
      <c r="G36" s="234">
        <v>673</v>
      </c>
      <c r="H36" s="235">
        <v>56</v>
      </c>
      <c r="I36" s="234">
        <v>617</v>
      </c>
    </row>
    <row r="37" spans="1:9" x14ac:dyDescent="0.2">
      <c r="A37" s="86" t="s">
        <v>127</v>
      </c>
      <c r="B37" s="235">
        <v>70</v>
      </c>
      <c r="C37" s="234">
        <v>459</v>
      </c>
      <c r="D37" s="61">
        <v>9775</v>
      </c>
      <c r="E37" s="61">
        <v>4982</v>
      </c>
      <c r="F37" s="61">
        <v>4793</v>
      </c>
      <c r="G37" s="234">
        <v>596</v>
      </c>
      <c r="H37" s="235">
        <v>49</v>
      </c>
      <c r="I37" s="234">
        <v>547</v>
      </c>
    </row>
    <row r="38" spans="1:9" x14ac:dyDescent="0.2">
      <c r="A38" s="86" t="s">
        <v>128</v>
      </c>
      <c r="B38" s="235">
        <v>48</v>
      </c>
      <c r="C38" s="234">
        <v>341</v>
      </c>
      <c r="D38" s="61">
        <v>6811</v>
      </c>
      <c r="E38" s="61">
        <v>3511</v>
      </c>
      <c r="F38" s="61">
        <v>3300</v>
      </c>
      <c r="G38" s="234">
        <v>464</v>
      </c>
      <c r="H38" s="235">
        <v>38</v>
      </c>
      <c r="I38" s="234">
        <v>426</v>
      </c>
    </row>
    <row r="39" spans="1:9" x14ac:dyDescent="0.2">
      <c r="A39" s="86" t="s">
        <v>129</v>
      </c>
      <c r="B39" s="235">
        <v>52</v>
      </c>
      <c r="C39" s="234">
        <v>422</v>
      </c>
      <c r="D39" s="61">
        <v>9026</v>
      </c>
      <c r="E39" s="61">
        <v>4583</v>
      </c>
      <c r="F39" s="61">
        <v>4443</v>
      </c>
      <c r="G39" s="234">
        <v>586</v>
      </c>
      <c r="H39" s="235">
        <v>40</v>
      </c>
      <c r="I39" s="234">
        <v>546</v>
      </c>
    </row>
    <row r="40" spans="1:9" ht="24" customHeight="1" x14ac:dyDescent="0.2">
      <c r="A40" s="86" t="s">
        <v>130</v>
      </c>
      <c r="B40" s="235">
        <v>70</v>
      </c>
      <c r="C40" s="234">
        <v>784</v>
      </c>
      <c r="D40" s="61">
        <v>18588</v>
      </c>
      <c r="E40" s="61">
        <v>9327</v>
      </c>
      <c r="F40" s="61">
        <v>9261</v>
      </c>
      <c r="G40" s="234">
        <v>1078</v>
      </c>
      <c r="H40" s="235">
        <v>99</v>
      </c>
      <c r="I40" s="234">
        <v>979</v>
      </c>
    </row>
    <row r="41" spans="1:9" ht="24" customHeight="1" x14ac:dyDescent="0.2">
      <c r="A41" s="86" t="s">
        <v>131</v>
      </c>
      <c r="B41" s="235">
        <v>71</v>
      </c>
      <c r="C41" s="234">
        <v>495</v>
      </c>
      <c r="D41" s="61">
        <v>10122</v>
      </c>
      <c r="E41" s="61">
        <v>5094</v>
      </c>
      <c r="F41" s="61">
        <v>5028</v>
      </c>
      <c r="G41" s="234">
        <v>677</v>
      </c>
      <c r="H41" s="235">
        <v>46</v>
      </c>
      <c r="I41" s="234">
        <v>631</v>
      </c>
    </row>
    <row r="42" spans="1:9" x14ac:dyDescent="0.2">
      <c r="A42" s="86" t="s">
        <v>132</v>
      </c>
      <c r="B42" s="235">
        <v>53</v>
      </c>
      <c r="C42" s="234">
        <v>384</v>
      </c>
      <c r="D42" s="61">
        <v>8010</v>
      </c>
      <c r="E42" s="61">
        <v>3999</v>
      </c>
      <c r="F42" s="61">
        <v>4011</v>
      </c>
      <c r="G42" s="234">
        <v>517</v>
      </c>
      <c r="H42" s="235">
        <v>38</v>
      </c>
      <c r="I42" s="234">
        <v>479</v>
      </c>
    </row>
    <row r="43" spans="1:9" x14ac:dyDescent="0.2">
      <c r="A43" s="86" t="s">
        <v>133</v>
      </c>
      <c r="B43" s="235">
        <v>42</v>
      </c>
      <c r="C43" s="234">
        <v>379</v>
      </c>
      <c r="D43" s="61">
        <v>7987</v>
      </c>
      <c r="E43" s="61">
        <v>4175</v>
      </c>
      <c r="F43" s="61">
        <v>3812</v>
      </c>
      <c r="G43" s="234">
        <v>513</v>
      </c>
      <c r="H43" s="235">
        <v>29</v>
      </c>
      <c r="I43" s="234">
        <v>484</v>
      </c>
    </row>
    <row r="44" spans="1:9" ht="24" customHeight="1" x14ac:dyDescent="0.2">
      <c r="A44" s="87" t="s">
        <v>134</v>
      </c>
      <c r="B44" s="235">
        <v>54</v>
      </c>
      <c r="C44" s="234">
        <v>409</v>
      </c>
      <c r="D44" s="61">
        <v>8518</v>
      </c>
      <c r="E44" s="61">
        <v>4314</v>
      </c>
      <c r="F44" s="61">
        <v>4204</v>
      </c>
      <c r="G44" s="234">
        <v>543</v>
      </c>
      <c r="H44" s="235">
        <v>48</v>
      </c>
      <c r="I44" s="234">
        <v>495</v>
      </c>
    </row>
    <row r="45" spans="1:9" ht="24" customHeight="1" x14ac:dyDescent="0.2">
      <c r="A45" s="86" t="s">
        <v>135</v>
      </c>
      <c r="B45" s="235">
        <v>66</v>
      </c>
      <c r="C45" s="234">
        <v>782</v>
      </c>
      <c r="D45" s="61">
        <v>18115</v>
      </c>
      <c r="E45" s="61">
        <v>9183</v>
      </c>
      <c r="F45" s="61">
        <v>8932</v>
      </c>
      <c r="G45" s="234">
        <v>1165</v>
      </c>
      <c r="H45" s="235">
        <v>105</v>
      </c>
      <c r="I45" s="234">
        <v>1060</v>
      </c>
    </row>
    <row r="46" spans="1:9" ht="24" customHeight="1" x14ac:dyDescent="0.2">
      <c r="A46" s="86" t="s">
        <v>138</v>
      </c>
      <c r="B46" s="235">
        <v>53</v>
      </c>
      <c r="C46" s="234">
        <v>424</v>
      </c>
      <c r="D46" s="61">
        <v>8944</v>
      </c>
      <c r="E46" s="61">
        <v>4642</v>
      </c>
      <c r="F46" s="61">
        <v>4302</v>
      </c>
      <c r="G46" s="234">
        <v>576</v>
      </c>
      <c r="H46" s="235">
        <v>37</v>
      </c>
      <c r="I46" s="234">
        <v>539</v>
      </c>
    </row>
    <row r="47" spans="1:9" x14ac:dyDescent="0.2">
      <c r="A47" s="86" t="s">
        <v>136</v>
      </c>
      <c r="B47" s="235">
        <v>45</v>
      </c>
      <c r="C47" s="234">
        <v>311</v>
      </c>
      <c r="D47" s="61">
        <v>6447</v>
      </c>
      <c r="E47" s="61">
        <v>3257</v>
      </c>
      <c r="F47" s="61">
        <v>3190</v>
      </c>
      <c r="G47" s="234">
        <v>436</v>
      </c>
      <c r="H47" s="235">
        <v>31</v>
      </c>
      <c r="I47" s="234">
        <v>405</v>
      </c>
    </row>
    <row r="48" spans="1:9" ht="24" customHeight="1" x14ac:dyDescent="0.2">
      <c r="A48" s="54" t="s">
        <v>137</v>
      </c>
      <c r="B48" s="238">
        <v>745</v>
      </c>
      <c r="C48" s="237">
        <v>6024</v>
      </c>
      <c r="D48" s="141">
        <v>129895</v>
      </c>
      <c r="E48" s="141">
        <v>66050</v>
      </c>
      <c r="F48" s="141">
        <v>63845</v>
      </c>
      <c r="G48" s="237">
        <v>8250</v>
      </c>
      <c r="H48" s="238">
        <v>649</v>
      </c>
      <c r="I48" s="237">
        <v>7601</v>
      </c>
    </row>
    <row r="49" spans="1:9" ht="36" customHeight="1" x14ac:dyDescent="0.2">
      <c r="B49" s="388" t="s">
        <v>93</v>
      </c>
      <c r="C49" s="386"/>
      <c r="D49" s="389"/>
      <c r="E49" s="389"/>
      <c r="F49" s="389"/>
      <c r="G49" s="386"/>
      <c r="H49" s="388"/>
      <c r="I49" s="386"/>
    </row>
    <row r="50" spans="1:9" x14ac:dyDescent="0.2">
      <c r="A50" s="86" t="s">
        <v>125</v>
      </c>
      <c r="B50" s="235">
        <v>13</v>
      </c>
      <c r="C50" s="234">
        <v>192</v>
      </c>
      <c r="D50" s="61">
        <v>4492</v>
      </c>
      <c r="E50" s="61">
        <v>2363</v>
      </c>
      <c r="F50" s="61">
        <v>2129</v>
      </c>
      <c r="G50" s="234">
        <v>398</v>
      </c>
      <c r="H50" s="235">
        <v>118</v>
      </c>
      <c r="I50" s="234">
        <v>280</v>
      </c>
    </row>
    <row r="51" spans="1:9" ht="24" customHeight="1" x14ac:dyDescent="0.2">
      <c r="A51" s="86" t="s">
        <v>126</v>
      </c>
      <c r="B51" s="235">
        <v>28</v>
      </c>
      <c r="C51" s="234">
        <v>377</v>
      </c>
      <c r="D51" s="61">
        <v>8833</v>
      </c>
      <c r="E51" s="61">
        <v>4708</v>
      </c>
      <c r="F51" s="61">
        <v>4125</v>
      </c>
      <c r="G51" s="234">
        <v>708</v>
      </c>
      <c r="H51" s="235">
        <v>204</v>
      </c>
      <c r="I51" s="234">
        <v>504</v>
      </c>
    </row>
    <row r="52" spans="1:9" x14ac:dyDescent="0.2">
      <c r="A52" s="86" t="s">
        <v>127</v>
      </c>
      <c r="B52" s="235">
        <v>25</v>
      </c>
      <c r="C52" s="234">
        <v>356</v>
      </c>
      <c r="D52" s="61">
        <v>8485</v>
      </c>
      <c r="E52" s="61">
        <v>4462</v>
      </c>
      <c r="F52" s="61">
        <v>4023</v>
      </c>
      <c r="G52" s="234">
        <v>707</v>
      </c>
      <c r="H52" s="235">
        <v>195</v>
      </c>
      <c r="I52" s="234">
        <v>512</v>
      </c>
    </row>
    <row r="53" spans="1:9" x14ac:dyDescent="0.2">
      <c r="A53" s="86" t="s">
        <v>128</v>
      </c>
      <c r="B53" s="235">
        <v>17</v>
      </c>
      <c r="C53" s="234">
        <v>240</v>
      </c>
      <c r="D53" s="61">
        <v>5673</v>
      </c>
      <c r="E53" s="61">
        <v>3034</v>
      </c>
      <c r="F53" s="61">
        <v>2639</v>
      </c>
      <c r="G53" s="234">
        <v>472</v>
      </c>
      <c r="H53" s="235">
        <v>130</v>
      </c>
      <c r="I53" s="234">
        <v>342</v>
      </c>
    </row>
    <row r="54" spans="1:9" x14ac:dyDescent="0.2">
      <c r="A54" s="86" t="s">
        <v>129</v>
      </c>
      <c r="B54" s="235">
        <v>21</v>
      </c>
      <c r="C54" s="234">
        <v>292</v>
      </c>
      <c r="D54" s="61">
        <v>7137</v>
      </c>
      <c r="E54" s="61">
        <v>3684</v>
      </c>
      <c r="F54" s="61">
        <v>3453</v>
      </c>
      <c r="G54" s="234">
        <v>585</v>
      </c>
      <c r="H54" s="235">
        <v>167</v>
      </c>
      <c r="I54" s="234">
        <v>418</v>
      </c>
    </row>
    <row r="55" spans="1:9" ht="24" customHeight="1" x14ac:dyDescent="0.2">
      <c r="A55" s="86" t="s">
        <v>130</v>
      </c>
      <c r="B55" s="235">
        <v>28</v>
      </c>
      <c r="C55" s="234">
        <v>406</v>
      </c>
      <c r="D55" s="61">
        <v>10151</v>
      </c>
      <c r="E55" s="61">
        <v>5386</v>
      </c>
      <c r="F55" s="61">
        <v>4765</v>
      </c>
      <c r="G55" s="234">
        <v>812</v>
      </c>
      <c r="H55" s="235">
        <v>220</v>
      </c>
      <c r="I55" s="234">
        <v>592</v>
      </c>
    </row>
    <row r="56" spans="1:9" ht="24" customHeight="1" x14ac:dyDescent="0.2">
      <c r="A56" s="86" t="s">
        <v>131</v>
      </c>
      <c r="B56" s="235">
        <v>27</v>
      </c>
      <c r="C56" s="234">
        <v>335</v>
      </c>
      <c r="D56" s="61">
        <v>7786</v>
      </c>
      <c r="E56" s="61">
        <v>4095</v>
      </c>
      <c r="F56" s="61">
        <v>3691</v>
      </c>
      <c r="G56" s="234">
        <v>668</v>
      </c>
      <c r="H56" s="235">
        <v>162</v>
      </c>
      <c r="I56" s="234">
        <v>506</v>
      </c>
    </row>
    <row r="57" spans="1:9" x14ac:dyDescent="0.2">
      <c r="A57" s="86" t="s">
        <v>132</v>
      </c>
      <c r="B57" s="235">
        <v>22</v>
      </c>
      <c r="C57" s="234">
        <v>306</v>
      </c>
      <c r="D57" s="61">
        <v>7151</v>
      </c>
      <c r="E57" s="61">
        <v>3705</v>
      </c>
      <c r="F57" s="61">
        <v>3446</v>
      </c>
      <c r="G57" s="234">
        <v>575</v>
      </c>
      <c r="H57" s="235">
        <v>165</v>
      </c>
      <c r="I57" s="234">
        <v>410</v>
      </c>
    </row>
    <row r="58" spans="1:9" x14ac:dyDescent="0.2">
      <c r="A58" s="86" t="s">
        <v>133</v>
      </c>
      <c r="B58" s="235">
        <v>21</v>
      </c>
      <c r="C58" s="234">
        <v>305</v>
      </c>
      <c r="D58" s="61">
        <v>7479</v>
      </c>
      <c r="E58" s="61">
        <v>3826</v>
      </c>
      <c r="F58" s="61">
        <v>3653</v>
      </c>
      <c r="G58" s="234">
        <v>605</v>
      </c>
      <c r="H58" s="235">
        <v>149</v>
      </c>
      <c r="I58" s="234">
        <v>456</v>
      </c>
    </row>
    <row r="59" spans="1:9" ht="24" customHeight="1" x14ac:dyDescent="0.2">
      <c r="A59" s="87" t="s">
        <v>134</v>
      </c>
      <c r="B59" s="235">
        <v>20</v>
      </c>
      <c r="C59" s="234">
        <v>272</v>
      </c>
      <c r="D59" s="61">
        <v>6499</v>
      </c>
      <c r="E59" s="61">
        <v>3476</v>
      </c>
      <c r="F59" s="61">
        <v>3023</v>
      </c>
      <c r="G59" s="234">
        <v>530</v>
      </c>
      <c r="H59" s="235">
        <v>148</v>
      </c>
      <c r="I59" s="234">
        <v>382</v>
      </c>
    </row>
    <row r="60" spans="1:9" ht="24" customHeight="1" x14ac:dyDescent="0.2">
      <c r="A60" s="86" t="s">
        <v>135</v>
      </c>
      <c r="B60" s="235">
        <v>25</v>
      </c>
      <c r="C60" s="234">
        <v>438</v>
      </c>
      <c r="D60" s="61">
        <v>10571</v>
      </c>
      <c r="E60" s="61">
        <v>5674</v>
      </c>
      <c r="F60" s="61">
        <v>4897</v>
      </c>
      <c r="G60" s="234">
        <v>908</v>
      </c>
      <c r="H60" s="235">
        <v>243</v>
      </c>
      <c r="I60" s="234">
        <v>665</v>
      </c>
    </row>
    <row r="61" spans="1:9" ht="24" customHeight="1" x14ac:dyDescent="0.2">
      <c r="A61" s="86" t="s">
        <v>138</v>
      </c>
      <c r="B61" s="235">
        <v>19</v>
      </c>
      <c r="C61" s="234">
        <v>291</v>
      </c>
      <c r="D61" s="61">
        <v>6874</v>
      </c>
      <c r="E61" s="61">
        <v>3623</v>
      </c>
      <c r="F61" s="61">
        <v>3251</v>
      </c>
      <c r="G61" s="234">
        <v>565</v>
      </c>
      <c r="H61" s="235">
        <v>147</v>
      </c>
      <c r="I61" s="234">
        <v>418</v>
      </c>
    </row>
    <row r="62" spans="1:9" x14ac:dyDescent="0.2">
      <c r="A62" s="86" t="s">
        <v>136</v>
      </c>
      <c r="B62" s="235">
        <v>14</v>
      </c>
      <c r="C62" s="234">
        <v>229</v>
      </c>
      <c r="D62" s="61">
        <v>5532</v>
      </c>
      <c r="E62" s="61">
        <v>2895</v>
      </c>
      <c r="F62" s="61">
        <v>2637</v>
      </c>
      <c r="G62" s="234">
        <v>454</v>
      </c>
      <c r="H62" s="235">
        <v>90</v>
      </c>
      <c r="I62" s="234">
        <v>364</v>
      </c>
    </row>
    <row r="63" spans="1:9" ht="24" customHeight="1" x14ac:dyDescent="0.2">
      <c r="A63" s="54" t="s">
        <v>137</v>
      </c>
      <c r="B63" s="238">
        <v>280</v>
      </c>
      <c r="C63" s="237">
        <v>4039</v>
      </c>
      <c r="D63" s="141">
        <v>96663</v>
      </c>
      <c r="E63" s="141">
        <v>50931</v>
      </c>
      <c r="F63" s="141">
        <v>45732</v>
      </c>
      <c r="G63" s="237">
        <v>7987</v>
      </c>
      <c r="H63" s="238">
        <v>2138</v>
      </c>
      <c r="I63" s="237">
        <v>5849</v>
      </c>
    </row>
    <row r="64" spans="1:9" ht="36" customHeight="1" x14ac:dyDescent="0.2">
      <c r="B64" s="388" t="s">
        <v>19</v>
      </c>
      <c r="C64" s="386"/>
      <c r="D64" s="389"/>
      <c r="E64" s="389"/>
      <c r="F64" s="389"/>
      <c r="G64" s="386"/>
      <c r="H64" s="388"/>
      <c r="I64" s="386"/>
    </row>
    <row r="65" spans="1:9" x14ac:dyDescent="0.2">
      <c r="A65" s="86" t="s">
        <v>125</v>
      </c>
      <c r="B65" s="235">
        <v>7</v>
      </c>
      <c r="C65" s="234">
        <v>137</v>
      </c>
      <c r="D65" s="61">
        <v>4547</v>
      </c>
      <c r="E65" s="61">
        <v>2210</v>
      </c>
      <c r="F65" s="61">
        <v>2337</v>
      </c>
      <c r="G65" s="234">
        <v>398</v>
      </c>
      <c r="H65" s="235">
        <v>118</v>
      </c>
      <c r="I65" s="234">
        <v>280</v>
      </c>
    </row>
    <row r="66" spans="1:9" ht="24" customHeight="1" x14ac:dyDescent="0.2">
      <c r="A66" s="86" t="s">
        <v>126</v>
      </c>
      <c r="B66" s="235">
        <v>9</v>
      </c>
      <c r="C66" s="234">
        <v>177</v>
      </c>
      <c r="D66" s="61">
        <v>5379</v>
      </c>
      <c r="E66" s="61">
        <v>2494</v>
      </c>
      <c r="F66" s="61">
        <v>2885</v>
      </c>
      <c r="G66" s="234">
        <v>451</v>
      </c>
      <c r="H66" s="235">
        <v>135</v>
      </c>
      <c r="I66" s="234">
        <v>316</v>
      </c>
    </row>
    <row r="67" spans="1:9" x14ac:dyDescent="0.2">
      <c r="A67" s="86" t="s">
        <v>127</v>
      </c>
      <c r="B67" s="235">
        <v>9</v>
      </c>
      <c r="C67" s="234">
        <v>198</v>
      </c>
      <c r="D67" s="61">
        <v>6294</v>
      </c>
      <c r="E67" s="61">
        <v>2894</v>
      </c>
      <c r="F67" s="61">
        <v>3400</v>
      </c>
      <c r="G67" s="234">
        <v>523</v>
      </c>
      <c r="H67" s="235">
        <v>155</v>
      </c>
      <c r="I67" s="234">
        <v>368</v>
      </c>
    </row>
    <row r="68" spans="1:9" x14ac:dyDescent="0.2">
      <c r="A68" s="86" t="s">
        <v>128</v>
      </c>
      <c r="B68" s="235">
        <v>7</v>
      </c>
      <c r="C68" s="234">
        <v>149</v>
      </c>
      <c r="D68" s="61">
        <v>4807</v>
      </c>
      <c r="E68" s="61">
        <v>2225</v>
      </c>
      <c r="F68" s="61">
        <v>2582</v>
      </c>
      <c r="G68" s="234">
        <v>400</v>
      </c>
      <c r="H68" s="235">
        <v>127</v>
      </c>
      <c r="I68" s="234">
        <v>273</v>
      </c>
    </row>
    <row r="69" spans="1:9" x14ac:dyDescent="0.2">
      <c r="A69" s="86" t="s">
        <v>129</v>
      </c>
      <c r="B69" s="235">
        <v>10</v>
      </c>
      <c r="C69" s="234">
        <v>212</v>
      </c>
      <c r="D69" s="61">
        <v>6448</v>
      </c>
      <c r="E69" s="61">
        <v>2959</v>
      </c>
      <c r="F69" s="61">
        <v>3489</v>
      </c>
      <c r="G69" s="234">
        <v>539</v>
      </c>
      <c r="H69" s="235">
        <v>154</v>
      </c>
      <c r="I69" s="234">
        <v>385</v>
      </c>
    </row>
    <row r="70" spans="1:9" ht="24" customHeight="1" x14ac:dyDescent="0.2">
      <c r="A70" s="86" t="s">
        <v>130</v>
      </c>
      <c r="B70" s="235">
        <v>19</v>
      </c>
      <c r="C70" s="234">
        <v>425</v>
      </c>
      <c r="D70" s="61">
        <v>13391</v>
      </c>
      <c r="E70" s="61">
        <v>6668</v>
      </c>
      <c r="F70" s="61">
        <v>6723</v>
      </c>
      <c r="G70" s="234">
        <v>1096</v>
      </c>
      <c r="H70" s="235">
        <v>312</v>
      </c>
      <c r="I70" s="234">
        <v>784</v>
      </c>
    </row>
    <row r="71" spans="1:9" ht="24" customHeight="1" x14ac:dyDescent="0.2">
      <c r="A71" s="86" t="s">
        <v>131</v>
      </c>
      <c r="B71" s="235">
        <v>10</v>
      </c>
      <c r="C71" s="234">
        <v>210</v>
      </c>
      <c r="D71" s="61">
        <v>6717</v>
      </c>
      <c r="E71" s="61">
        <v>3097</v>
      </c>
      <c r="F71" s="61">
        <v>3620</v>
      </c>
      <c r="G71" s="234">
        <v>580</v>
      </c>
      <c r="H71" s="235">
        <v>181</v>
      </c>
      <c r="I71" s="234">
        <v>399</v>
      </c>
    </row>
    <row r="72" spans="1:9" x14ac:dyDescent="0.2">
      <c r="A72" s="86" t="s">
        <v>132</v>
      </c>
      <c r="B72" s="235">
        <v>7</v>
      </c>
      <c r="C72" s="234">
        <v>151</v>
      </c>
      <c r="D72" s="61">
        <v>4619</v>
      </c>
      <c r="E72" s="61">
        <v>2142</v>
      </c>
      <c r="F72" s="61">
        <v>2477</v>
      </c>
      <c r="G72" s="234">
        <v>386</v>
      </c>
      <c r="H72" s="235">
        <v>126</v>
      </c>
      <c r="I72" s="234">
        <v>260</v>
      </c>
    </row>
    <row r="73" spans="1:9" x14ac:dyDescent="0.2">
      <c r="A73" s="86" t="s">
        <v>133</v>
      </c>
      <c r="B73" s="235">
        <v>9</v>
      </c>
      <c r="C73" s="234">
        <v>183</v>
      </c>
      <c r="D73" s="61">
        <v>5814</v>
      </c>
      <c r="E73" s="61">
        <v>2710</v>
      </c>
      <c r="F73" s="61">
        <v>3104</v>
      </c>
      <c r="G73" s="234">
        <v>485</v>
      </c>
      <c r="H73" s="235">
        <v>137</v>
      </c>
      <c r="I73" s="234">
        <v>348</v>
      </c>
    </row>
    <row r="74" spans="1:9" ht="24" customHeight="1" x14ac:dyDescent="0.2">
      <c r="A74" s="87" t="s">
        <v>134</v>
      </c>
      <c r="B74" s="235">
        <v>6</v>
      </c>
      <c r="C74" s="234">
        <v>161</v>
      </c>
      <c r="D74" s="61">
        <v>4899</v>
      </c>
      <c r="E74" s="61">
        <v>2263</v>
      </c>
      <c r="F74" s="61">
        <v>2636</v>
      </c>
      <c r="G74" s="234">
        <v>431</v>
      </c>
      <c r="H74" s="235">
        <v>108</v>
      </c>
      <c r="I74" s="234">
        <v>323</v>
      </c>
    </row>
    <row r="75" spans="1:9" ht="24" customHeight="1" x14ac:dyDescent="0.2">
      <c r="A75" s="86" t="s">
        <v>135</v>
      </c>
      <c r="B75" s="235">
        <v>19</v>
      </c>
      <c r="C75" s="234">
        <v>390</v>
      </c>
      <c r="D75" s="61">
        <v>12628</v>
      </c>
      <c r="E75" s="61">
        <v>6145</v>
      </c>
      <c r="F75" s="61">
        <v>6483</v>
      </c>
      <c r="G75" s="234">
        <v>1040</v>
      </c>
      <c r="H75" s="235">
        <v>300</v>
      </c>
      <c r="I75" s="234">
        <v>740</v>
      </c>
    </row>
    <row r="76" spans="1:9" ht="24" customHeight="1" x14ac:dyDescent="0.2">
      <c r="A76" s="86" t="s">
        <v>138</v>
      </c>
      <c r="B76" s="235">
        <v>6</v>
      </c>
      <c r="C76" s="234">
        <v>139</v>
      </c>
      <c r="D76" s="61">
        <v>4376</v>
      </c>
      <c r="E76" s="61">
        <v>1950</v>
      </c>
      <c r="F76" s="61">
        <v>2426</v>
      </c>
      <c r="G76" s="234">
        <v>371</v>
      </c>
      <c r="H76" s="235">
        <v>99</v>
      </c>
      <c r="I76" s="234">
        <v>272</v>
      </c>
    </row>
    <row r="77" spans="1:9" x14ac:dyDescent="0.2">
      <c r="A77" s="86" t="s">
        <v>136</v>
      </c>
      <c r="B77" s="235">
        <v>6</v>
      </c>
      <c r="C77" s="234">
        <v>154</v>
      </c>
      <c r="D77" s="61">
        <v>4965</v>
      </c>
      <c r="E77" s="61">
        <v>2304</v>
      </c>
      <c r="F77" s="61">
        <v>2661</v>
      </c>
      <c r="G77" s="234">
        <v>406</v>
      </c>
      <c r="H77" s="235">
        <v>119</v>
      </c>
      <c r="I77" s="234">
        <v>287</v>
      </c>
    </row>
    <row r="78" spans="1:9" ht="24" customHeight="1" x14ac:dyDescent="0.2">
      <c r="A78" s="54" t="s">
        <v>137</v>
      </c>
      <c r="B78" s="238">
        <v>124</v>
      </c>
      <c r="C78" s="237">
        <v>2686</v>
      </c>
      <c r="D78" s="141">
        <v>84884</v>
      </c>
      <c r="E78" s="141">
        <v>40061</v>
      </c>
      <c r="F78" s="141">
        <v>44823</v>
      </c>
      <c r="G78" s="237">
        <v>7106</v>
      </c>
      <c r="H78" s="238">
        <v>2071</v>
      </c>
      <c r="I78" s="237">
        <v>5035</v>
      </c>
    </row>
    <row r="79" spans="1:9" ht="36" customHeight="1" x14ac:dyDescent="0.2">
      <c r="B79" s="388" t="s">
        <v>20</v>
      </c>
      <c r="C79" s="386"/>
      <c r="D79" s="389"/>
      <c r="E79" s="389"/>
      <c r="F79" s="389"/>
      <c r="G79" s="386"/>
      <c r="H79" s="388"/>
      <c r="I79" s="386"/>
    </row>
    <row r="80" spans="1:9" x14ac:dyDescent="0.2">
      <c r="A80" s="86" t="s">
        <v>125</v>
      </c>
      <c r="B80" s="235">
        <v>11</v>
      </c>
      <c r="C80" s="234">
        <v>175</v>
      </c>
      <c r="D80" s="61">
        <v>1707</v>
      </c>
      <c r="E80" s="61">
        <v>1050</v>
      </c>
      <c r="F80" s="61">
        <v>657</v>
      </c>
      <c r="G80" s="234">
        <v>304</v>
      </c>
      <c r="H80" s="235">
        <v>54</v>
      </c>
      <c r="I80" s="234">
        <v>250</v>
      </c>
    </row>
    <row r="81" spans="1:9" ht="24" customHeight="1" x14ac:dyDescent="0.2">
      <c r="A81" s="86" t="s">
        <v>126</v>
      </c>
      <c r="B81" s="235">
        <v>11</v>
      </c>
      <c r="C81" s="234">
        <v>130</v>
      </c>
      <c r="D81" s="61">
        <v>1257</v>
      </c>
      <c r="E81" s="61">
        <v>807</v>
      </c>
      <c r="F81" s="61">
        <v>450</v>
      </c>
      <c r="G81" s="234">
        <v>206</v>
      </c>
      <c r="H81" s="235">
        <v>26</v>
      </c>
      <c r="I81" s="234">
        <v>180</v>
      </c>
    </row>
    <row r="82" spans="1:9" x14ac:dyDescent="0.2">
      <c r="A82" s="86" t="s">
        <v>127</v>
      </c>
      <c r="B82" s="235">
        <v>13</v>
      </c>
      <c r="C82" s="234">
        <v>148</v>
      </c>
      <c r="D82" s="61">
        <v>1554</v>
      </c>
      <c r="E82" s="61">
        <v>980</v>
      </c>
      <c r="F82" s="61">
        <v>574</v>
      </c>
      <c r="G82" s="234">
        <v>241</v>
      </c>
      <c r="H82" s="235">
        <v>42</v>
      </c>
      <c r="I82" s="234">
        <v>199</v>
      </c>
    </row>
    <row r="83" spans="1:9" x14ac:dyDescent="0.2">
      <c r="A83" s="86" t="s">
        <v>128</v>
      </c>
      <c r="B83" s="235">
        <v>8</v>
      </c>
      <c r="C83" s="234">
        <v>88</v>
      </c>
      <c r="D83" s="61">
        <v>884</v>
      </c>
      <c r="E83" s="61">
        <v>547</v>
      </c>
      <c r="F83" s="61">
        <v>337</v>
      </c>
      <c r="G83" s="234">
        <v>145</v>
      </c>
      <c r="H83" s="235">
        <v>29</v>
      </c>
      <c r="I83" s="234">
        <v>116</v>
      </c>
    </row>
    <row r="84" spans="1:9" x14ac:dyDescent="0.2">
      <c r="A84" s="86" t="s">
        <v>129</v>
      </c>
      <c r="B84" s="235">
        <v>13</v>
      </c>
      <c r="C84" s="234">
        <v>144</v>
      </c>
      <c r="D84" s="61">
        <v>1383</v>
      </c>
      <c r="E84" s="61">
        <v>838</v>
      </c>
      <c r="F84" s="61">
        <v>545</v>
      </c>
      <c r="G84" s="234">
        <v>241</v>
      </c>
      <c r="H84" s="235">
        <v>31</v>
      </c>
      <c r="I84" s="234">
        <v>210</v>
      </c>
    </row>
    <row r="85" spans="1:9" ht="24" customHeight="1" x14ac:dyDescent="0.2">
      <c r="A85" s="86" t="s">
        <v>130</v>
      </c>
      <c r="B85" s="235">
        <v>13</v>
      </c>
      <c r="C85" s="234">
        <v>195</v>
      </c>
      <c r="D85" s="61">
        <v>1910</v>
      </c>
      <c r="E85" s="61">
        <v>1220</v>
      </c>
      <c r="F85" s="61">
        <v>690</v>
      </c>
      <c r="G85" s="234">
        <v>344</v>
      </c>
      <c r="H85" s="235">
        <v>59</v>
      </c>
      <c r="I85" s="234">
        <v>285</v>
      </c>
    </row>
    <row r="86" spans="1:9" ht="24" customHeight="1" x14ac:dyDescent="0.2">
      <c r="A86" s="86" t="s">
        <v>131</v>
      </c>
      <c r="B86" s="235">
        <v>10</v>
      </c>
      <c r="C86" s="234">
        <v>147</v>
      </c>
      <c r="D86" s="61">
        <v>1373</v>
      </c>
      <c r="E86" s="61">
        <v>854</v>
      </c>
      <c r="F86" s="61">
        <v>519</v>
      </c>
      <c r="G86" s="234">
        <v>239</v>
      </c>
      <c r="H86" s="235">
        <v>36</v>
      </c>
      <c r="I86" s="234">
        <v>203</v>
      </c>
    </row>
    <row r="87" spans="1:9" x14ac:dyDescent="0.2">
      <c r="A87" s="86" t="s">
        <v>132</v>
      </c>
      <c r="B87" s="235">
        <v>10</v>
      </c>
      <c r="C87" s="234">
        <v>139</v>
      </c>
      <c r="D87" s="61">
        <v>1323</v>
      </c>
      <c r="E87" s="61">
        <v>851</v>
      </c>
      <c r="F87" s="61">
        <v>472</v>
      </c>
      <c r="G87" s="234">
        <v>234</v>
      </c>
      <c r="H87" s="235">
        <v>35</v>
      </c>
      <c r="I87" s="234">
        <v>199</v>
      </c>
    </row>
    <row r="88" spans="1:9" x14ac:dyDescent="0.2">
      <c r="A88" s="86" t="s">
        <v>133</v>
      </c>
      <c r="B88" s="235">
        <v>8</v>
      </c>
      <c r="C88" s="234">
        <v>114</v>
      </c>
      <c r="D88" s="61">
        <v>1100</v>
      </c>
      <c r="E88" s="61">
        <v>678</v>
      </c>
      <c r="F88" s="61">
        <v>422</v>
      </c>
      <c r="G88" s="234">
        <v>187</v>
      </c>
      <c r="H88" s="235">
        <v>27</v>
      </c>
      <c r="I88" s="234">
        <v>160</v>
      </c>
    </row>
    <row r="89" spans="1:9" ht="24" customHeight="1" x14ac:dyDescent="0.2">
      <c r="A89" s="87" t="s">
        <v>134</v>
      </c>
      <c r="B89" s="235">
        <v>8</v>
      </c>
      <c r="C89" s="234">
        <v>114</v>
      </c>
      <c r="D89" s="61">
        <v>1146</v>
      </c>
      <c r="E89" s="61">
        <v>723</v>
      </c>
      <c r="F89" s="61">
        <v>423</v>
      </c>
      <c r="G89" s="234">
        <v>187</v>
      </c>
      <c r="H89" s="235">
        <v>31</v>
      </c>
      <c r="I89" s="234">
        <v>156</v>
      </c>
    </row>
    <row r="90" spans="1:9" ht="24" customHeight="1" x14ac:dyDescent="0.2">
      <c r="A90" s="86" t="s">
        <v>135</v>
      </c>
      <c r="B90" s="235">
        <v>16</v>
      </c>
      <c r="C90" s="234">
        <v>244</v>
      </c>
      <c r="D90" s="61">
        <v>2360</v>
      </c>
      <c r="E90" s="61">
        <v>1486</v>
      </c>
      <c r="F90" s="61">
        <v>874</v>
      </c>
      <c r="G90" s="234">
        <v>472</v>
      </c>
      <c r="H90" s="235">
        <v>81</v>
      </c>
      <c r="I90" s="234">
        <v>391</v>
      </c>
    </row>
    <row r="91" spans="1:9" ht="24" customHeight="1" x14ac:dyDescent="0.2">
      <c r="A91" s="86" t="s">
        <v>138</v>
      </c>
      <c r="B91" s="235">
        <v>7</v>
      </c>
      <c r="C91" s="234">
        <v>75</v>
      </c>
      <c r="D91" s="61">
        <v>757</v>
      </c>
      <c r="E91" s="61">
        <v>476</v>
      </c>
      <c r="F91" s="61">
        <v>281</v>
      </c>
      <c r="G91" s="234">
        <v>148</v>
      </c>
      <c r="H91" s="235">
        <v>21</v>
      </c>
      <c r="I91" s="234">
        <v>127</v>
      </c>
    </row>
    <row r="92" spans="1:9" x14ac:dyDescent="0.2">
      <c r="A92" s="86" t="s">
        <v>136</v>
      </c>
      <c r="B92" s="235">
        <v>7</v>
      </c>
      <c r="C92" s="234">
        <v>83</v>
      </c>
      <c r="D92" s="61">
        <v>841</v>
      </c>
      <c r="E92" s="61">
        <v>508</v>
      </c>
      <c r="F92" s="61">
        <v>333</v>
      </c>
      <c r="G92" s="234">
        <v>150</v>
      </c>
      <c r="H92" s="235">
        <v>20</v>
      </c>
      <c r="I92" s="234">
        <v>130</v>
      </c>
    </row>
    <row r="93" spans="1:9" ht="24" customHeight="1" x14ac:dyDescent="0.2">
      <c r="A93" s="54" t="s">
        <v>137</v>
      </c>
      <c r="B93" s="238">
        <v>135</v>
      </c>
      <c r="C93" s="237">
        <v>1796</v>
      </c>
      <c r="D93" s="141">
        <v>17595</v>
      </c>
      <c r="E93" s="141">
        <v>11018</v>
      </c>
      <c r="F93" s="141">
        <v>6577</v>
      </c>
      <c r="G93" s="237">
        <v>3098</v>
      </c>
      <c r="H93" s="238">
        <v>492</v>
      </c>
      <c r="I93" s="237">
        <v>2606</v>
      </c>
    </row>
    <row r="94" spans="1:9" ht="36" customHeight="1" x14ac:dyDescent="0.2">
      <c r="B94" s="388" t="s">
        <v>22</v>
      </c>
      <c r="C94" s="386"/>
      <c r="D94" s="389"/>
      <c r="E94" s="389"/>
      <c r="F94" s="389"/>
      <c r="G94" s="386"/>
      <c r="H94" s="388"/>
      <c r="I94" s="386"/>
    </row>
    <row r="95" spans="1:9" x14ac:dyDescent="0.2">
      <c r="A95" s="86" t="s">
        <v>125</v>
      </c>
      <c r="B95" s="235">
        <f t="shared" ref="B95:I108" si="2">SUM(B110,B125,B140)</f>
        <v>2</v>
      </c>
      <c r="C95" s="234">
        <f t="shared" si="2"/>
        <v>8</v>
      </c>
      <c r="D95" s="61">
        <f t="shared" si="2"/>
        <v>248</v>
      </c>
      <c r="E95" s="61">
        <f t="shared" si="2"/>
        <v>131</v>
      </c>
      <c r="F95" s="61">
        <f t="shared" si="2"/>
        <v>117</v>
      </c>
      <c r="G95" s="234">
        <f t="shared" si="2"/>
        <v>20</v>
      </c>
      <c r="H95" s="235">
        <f t="shared" si="2"/>
        <v>7</v>
      </c>
      <c r="I95" s="234">
        <f t="shared" si="2"/>
        <v>13</v>
      </c>
    </row>
    <row r="96" spans="1:9" ht="24" customHeight="1" x14ac:dyDescent="0.2">
      <c r="A96" s="86" t="s">
        <v>126</v>
      </c>
      <c r="B96" s="235">
        <f t="shared" si="2"/>
        <v>1</v>
      </c>
      <c r="C96" s="234">
        <f t="shared" si="2"/>
        <v>5</v>
      </c>
      <c r="D96" s="61">
        <f t="shared" si="2"/>
        <v>153</v>
      </c>
      <c r="E96" s="61">
        <f t="shared" si="2"/>
        <v>102</v>
      </c>
      <c r="F96" s="61">
        <f t="shared" si="2"/>
        <v>51</v>
      </c>
      <c r="G96" s="234">
        <f t="shared" si="2"/>
        <v>19</v>
      </c>
      <c r="H96" s="235">
        <f t="shared" si="2"/>
        <v>2</v>
      </c>
      <c r="I96" s="234">
        <f t="shared" si="2"/>
        <v>17</v>
      </c>
    </row>
    <row r="97" spans="1:9" x14ac:dyDescent="0.2">
      <c r="A97" s="86" t="s">
        <v>127</v>
      </c>
      <c r="B97" s="235">
        <f t="shared" si="2"/>
        <v>1</v>
      </c>
      <c r="C97" s="234">
        <f t="shared" si="2"/>
        <v>9</v>
      </c>
      <c r="D97" s="61">
        <f t="shared" si="2"/>
        <v>248</v>
      </c>
      <c r="E97" s="61">
        <f t="shared" si="2"/>
        <v>141</v>
      </c>
      <c r="F97" s="61">
        <f t="shared" si="2"/>
        <v>107</v>
      </c>
      <c r="G97" s="234">
        <f t="shared" si="2"/>
        <v>25</v>
      </c>
      <c r="H97" s="235">
        <f t="shared" si="2"/>
        <v>9</v>
      </c>
      <c r="I97" s="234">
        <f t="shared" si="2"/>
        <v>16</v>
      </c>
    </row>
    <row r="98" spans="1:9" x14ac:dyDescent="0.2">
      <c r="A98" s="86" t="s">
        <v>128</v>
      </c>
      <c r="B98" s="235">
        <f t="shared" si="2"/>
        <v>0</v>
      </c>
      <c r="C98" s="234">
        <f t="shared" si="2"/>
        <v>0</v>
      </c>
      <c r="D98" s="61">
        <f t="shared" si="2"/>
        <v>0</v>
      </c>
      <c r="E98" s="61">
        <f t="shared" si="2"/>
        <v>0</v>
      </c>
      <c r="F98" s="61">
        <f t="shared" si="2"/>
        <v>0</v>
      </c>
      <c r="G98" s="234">
        <f t="shared" si="2"/>
        <v>0</v>
      </c>
      <c r="H98" s="235">
        <f t="shared" si="2"/>
        <v>0</v>
      </c>
      <c r="I98" s="234">
        <f t="shared" si="2"/>
        <v>0</v>
      </c>
    </row>
    <row r="99" spans="1:9" x14ac:dyDescent="0.2">
      <c r="A99" s="86" t="s">
        <v>129</v>
      </c>
      <c r="B99" s="235">
        <f t="shared" si="2"/>
        <v>0</v>
      </c>
      <c r="C99" s="234">
        <f t="shared" si="2"/>
        <v>0</v>
      </c>
      <c r="D99" s="61">
        <f t="shared" si="2"/>
        <v>0</v>
      </c>
      <c r="E99" s="61">
        <f t="shared" si="2"/>
        <v>0</v>
      </c>
      <c r="F99" s="61">
        <f t="shared" si="2"/>
        <v>0</v>
      </c>
      <c r="G99" s="234">
        <f t="shared" si="2"/>
        <v>0</v>
      </c>
      <c r="H99" s="235">
        <f t="shared" si="2"/>
        <v>0</v>
      </c>
      <c r="I99" s="234">
        <f t="shared" si="2"/>
        <v>0</v>
      </c>
    </row>
    <row r="100" spans="1:9" ht="24" customHeight="1" x14ac:dyDescent="0.2">
      <c r="A100" s="86" t="s">
        <v>130</v>
      </c>
      <c r="B100" s="235">
        <f t="shared" si="2"/>
        <v>2</v>
      </c>
      <c r="C100" s="234">
        <f t="shared" si="2"/>
        <v>18</v>
      </c>
      <c r="D100" s="61">
        <f t="shared" si="2"/>
        <v>468</v>
      </c>
      <c r="E100" s="61">
        <f t="shared" si="2"/>
        <v>315</v>
      </c>
      <c r="F100" s="61">
        <f t="shared" si="2"/>
        <v>153</v>
      </c>
      <c r="G100" s="234">
        <f t="shared" si="2"/>
        <v>32</v>
      </c>
      <c r="H100" s="235">
        <f t="shared" si="2"/>
        <v>8</v>
      </c>
      <c r="I100" s="234">
        <f t="shared" si="2"/>
        <v>24</v>
      </c>
    </row>
    <row r="101" spans="1:9" ht="24" customHeight="1" x14ac:dyDescent="0.2">
      <c r="A101" s="86" t="s">
        <v>131</v>
      </c>
      <c r="B101" s="235">
        <f t="shared" si="2"/>
        <v>0</v>
      </c>
      <c r="C101" s="234">
        <f t="shared" si="2"/>
        <v>5</v>
      </c>
      <c r="D101" s="61">
        <f t="shared" si="2"/>
        <v>104</v>
      </c>
      <c r="E101" s="61">
        <f t="shared" si="2"/>
        <v>66</v>
      </c>
      <c r="F101" s="61">
        <f t="shared" si="2"/>
        <v>38</v>
      </c>
      <c r="G101" s="234">
        <f t="shared" si="2"/>
        <v>0</v>
      </c>
      <c r="H101" s="235">
        <f t="shared" si="2"/>
        <v>0</v>
      </c>
      <c r="I101" s="234">
        <f t="shared" si="2"/>
        <v>0</v>
      </c>
    </row>
    <row r="102" spans="1:9" x14ac:dyDescent="0.2">
      <c r="A102" s="86" t="s">
        <v>132</v>
      </c>
      <c r="B102" s="235">
        <f t="shared" si="2"/>
        <v>0</v>
      </c>
      <c r="C102" s="234">
        <f t="shared" si="2"/>
        <v>3</v>
      </c>
      <c r="D102" s="61">
        <f t="shared" si="2"/>
        <v>53</v>
      </c>
      <c r="E102" s="61">
        <f t="shared" si="2"/>
        <v>39</v>
      </c>
      <c r="F102" s="61">
        <f t="shared" si="2"/>
        <v>14</v>
      </c>
      <c r="G102" s="234">
        <f t="shared" si="2"/>
        <v>0</v>
      </c>
      <c r="H102" s="235">
        <f t="shared" si="2"/>
        <v>0</v>
      </c>
      <c r="I102" s="234">
        <f t="shared" si="2"/>
        <v>0</v>
      </c>
    </row>
    <row r="103" spans="1:9" x14ac:dyDescent="0.2">
      <c r="A103" s="86" t="s">
        <v>133</v>
      </c>
      <c r="B103" s="235">
        <f t="shared" si="2"/>
        <v>0</v>
      </c>
      <c r="C103" s="234">
        <f t="shared" si="2"/>
        <v>0</v>
      </c>
      <c r="D103" s="61">
        <f t="shared" si="2"/>
        <v>0</v>
      </c>
      <c r="E103" s="61">
        <f t="shared" si="2"/>
        <v>0</v>
      </c>
      <c r="F103" s="61">
        <f t="shared" si="2"/>
        <v>0</v>
      </c>
      <c r="G103" s="234">
        <f t="shared" si="2"/>
        <v>0</v>
      </c>
      <c r="H103" s="235">
        <f t="shared" si="2"/>
        <v>0</v>
      </c>
      <c r="I103" s="234">
        <f t="shared" si="2"/>
        <v>0</v>
      </c>
    </row>
    <row r="104" spans="1:9" ht="24" customHeight="1" x14ac:dyDescent="0.2">
      <c r="A104" s="87" t="s">
        <v>134</v>
      </c>
      <c r="B104" s="235">
        <f t="shared" si="2"/>
        <v>0</v>
      </c>
      <c r="C104" s="234">
        <f t="shared" si="2"/>
        <v>0</v>
      </c>
      <c r="D104" s="61">
        <f t="shared" si="2"/>
        <v>0</v>
      </c>
      <c r="E104" s="61">
        <f t="shared" si="2"/>
        <v>0</v>
      </c>
      <c r="F104" s="61">
        <f t="shared" si="2"/>
        <v>0</v>
      </c>
      <c r="G104" s="234">
        <f t="shared" si="2"/>
        <v>0</v>
      </c>
      <c r="H104" s="235">
        <f t="shared" si="2"/>
        <v>0</v>
      </c>
      <c r="I104" s="234">
        <f t="shared" si="2"/>
        <v>0</v>
      </c>
    </row>
    <row r="105" spans="1:9" ht="24" customHeight="1" x14ac:dyDescent="0.2">
      <c r="A105" s="86" t="s">
        <v>135</v>
      </c>
      <c r="B105" s="235">
        <f t="shared" si="2"/>
        <v>3</v>
      </c>
      <c r="C105" s="234">
        <f t="shared" si="2"/>
        <v>23</v>
      </c>
      <c r="D105" s="61">
        <f t="shared" si="2"/>
        <v>877</v>
      </c>
      <c r="E105" s="61">
        <f t="shared" si="2"/>
        <v>547</v>
      </c>
      <c r="F105" s="61">
        <f t="shared" si="2"/>
        <v>330</v>
      </c>
      <c r="G105" s="234">
        <f t="shared" si="2"/>
        <v>56</v>
      </c>
      <c r="H105" s="235">
        <f t="shared" si="2"/>
        <v>20</v>
      </c>
      <c r="I105" s="234">
        <f t="shared" si="2"/>
        <v>36</v>
      </c>
    </row>
    <row r="106" spans="1:9" ht="24" customHeight="1" x14ac:dyDescent="0.2">
      <c r="A106" s="86" t="s">
        <v>138</v>
      </c>
      <c r="B106" s="235">
        <f t="shared" si="2"/>
        <v>0</v>
      </c>
      <c r="C106" s="234">
        <f t="shared" si="2"/>
        <v>0</v>
      </c>
      <c r="D106" s="61">
        <f t="shared" si="2"/>
        <v>0</v>
      </c>
      <c r="E106" s="61">
        <f t="shared" si="2"/>
        <v>0</v>
      </c>
      <c r="F106" s="61">
        <f t="shared" si="2"/>
        <v>0</v>
      </c>
      <c r="G106" s="234">
        <f t="shared" si="2"/>
        <v>0</v>
      </c>
      <c r="H106" s="235">
        <f t="shared" si="2"/>
        <v>0</v>
      </c>
      <c r="I106" s="234">
        <f t="shared" si="2"/>
        <v>0</v>
      </c>
    </row>
    <row r="107" spans="1:9" x14ac:dyDescent="0.2">
      <c r="A107" s="86" t="s">
        <v>136</v>
      </c>
      <c r="B107" s="235">
        <f t="shared" si="2"/>
        <v>0</v>
      </c>
      <c r="C107" s="234">
        <f t="shared" si="2"/>
        <v>0</v>
      </c>
      <c r="D107" s="61">
        <f t="shared" si="2"/>
        <v>0</v>
      </c>
      <c r="E107" s="61">
        <f t="shared" si="2"/>
        <v>0</v>
      </c>
      <c r="F107" s="61">
        <f t="shared" si="2"/>
        <v>0</v>
      </c>
      <c r="G107" s="234">
        <f t="shared" si="2"/>
        <v>0</v>
      </c>
      <c r="H107" s="235">
        <f t="shared" si="2"/>
        <v>0</v>
      </c>
      <c r="I107" s="234">
        <f t="shared" si="2"/>
        <v>0</v>
      </c>
    </row>
    <row r="108" spans="1:9" s="6" customFormat="1" ht="24" customHeight="1" x14ac:dyDescent="0.2">
      <c r="A108" s="54" t="s">
        <v>137</v>
      </c>
      <c r="B108" s="238">
        <f t="shared" si="2"/>
        <v>9</v>
      </c>
      <c r="C108" s="237">
        <f t="shared" si="2"/>
        <v>71</v>
      </c>
      <c r="D108" s="141">
        <f t="shared" si="2"/>
        <v>2151</v>
      </c>
      <c r="E108" s="141">
        <f t="shared" si="2"/>
        <v>1341</v>
      </c>
      <c r="F108" s="141">
        <f t="shared" si="2"/>
        <v>810</v>
      </c>
      <c r="G108" s="237">
        <f t="shared" si="2"/>
        <v>152</v>
      </c>
      <c r="H108" s="238">
        <f t="shared" si="2"/>
        <v>46</v>
      </c>
      <c r="I108" s="237">
        <f t="shared" si="2"/>
        <v>106</v>
      </c>
    </row>
    <row r="109" spans="1:9" ht="36" customHeight="1" x14ac:dyDescent="0.2">
      <c r="B109" s="388" t="s">
        <v>23</v>
      </c>
      <c r="C109" s="386"/>
      <c r="D109" s="389"/>
      <c r="E109" s="389"/>
      <c r="F109" s="389"/>
      <c r="G109" s="386"/>
      <c r="H109" s="388"/>
      <c r="I109" s="386"/>
    </row>
    <row r="110" spans="1:9" x14ac:dyDescent="0.2">
      <c r="A110" s="86" t="s">
        <v>125</v>
      </c>
      <c r="B110" s="235">
        <v>1</v>
      </c>
      <c r="C110" s="234">
        <v>6</v>
      </c>
      <c r="D110" s="61">
        <v>148</v>
      </c>
      <c r="E110" s="61">
        <v>91</v>
      </c>
      <c r="F110" s="61">
        <v>57</v>
      </c>
      <c r="G110" s="234">
        <v>7</v>
      </c>
      <c r="H110" s="235">
        <v>1</v>
      </c>
      <c r="I110" s="234">
        <v>6</v>
      </c>
    </row>
    <row r="111" spans="1:9" ht="24" customHeight="1" x14ac:dyDescent="0.2">
      <c r="A111" s="86" t="s">
        <v>126</v>
      </c>
      <c r="B111" s="235">
        <v>0</v>
      </c>
      <c r="C111" s="234">
        <v>0</v>
      </c>
      <c r="D111" s="61">
        <v>0</v>
      </c>
      <c r="E111" s="61">
        <v>0</v>
      </c>
      <c r="F111" s="61">
        <v>0</v>
      </c>
      <c r="G111" s="234">
        <v>0</v>
      </c>
      <c r="H111" s="235">
        <v>0</v>
      </c>
      <c r="I111" s="234">
        <v>0</v>
      </c>
    </row>
    <row r="112" spans="1:9" x14ac:dyDescent="0.2">
      <c r="A112" s="86" t="s">
        <v>127</v>
      </c>
      <c r="B112" s="235">
        <v>0</v>
      </c>
      <c r="C112" s="234">
        <v>0</v>
      </c>
      <c r="D112" s="61">
        <v>0</v>
      </c>
      <c r="E112" s="61">
        <v>0</v>
      </c>
      <c r="F112" s="61">
        <v>0</v>
      </c>
      <c r="G112" s="234">
        <v>0</v>
      </c>
      <c r="H112" s="235">
        <v>0</v>
      </c>
      <c r="I112" s="234">
        <v>0</v>
      </c>
    </row>
    <row r="113" spans="1:9" x14ac:dyDescent="0.2">
      <c r="A113" s="86" t="s">
        <v>128</v>
      </c>
      <c r="B113" s="235">
        <v>0</v>
      </c>
      <c r="C113" s="234">
        <v>0</v>
      </c>
      <c r="D113" s="61">
        <v>0</v>
      </c>
      <c r="E113" s="61">
        <v>0</v>
      </c>
      <c r="F113" s="61">
        <v>0</v>
      </c>
      <c r="G113" s="234">
        <v>0</v>
      </c>
      <c r="H113" s="235">
        <v>0</v>
      </c>
      <c r="I113" s="234">
        <v>0</v>
      </c>
    </row>
    <row r="114" spans="1:9" x14ac:dyDescent="0.2">
      <c r="A114" s="86" t="s">
        <v>129</v>
      </c>
      <c r="B114" s="235">
        <v>0</v>
      </c>
      <c r="C114" s="234">
        <v>0</v>
      </c>
      <c r="D114" s="61">
        <v>0</v>
      </c>
      <c r="E114" s="61">
        <v>0</v>
      </c>
      <c r="F114" s="61">
        <v>0</v>
      </c>
      <c r="G114" s="234">
        <v>0</v>
      </c>
      <c r="H114" s="235">
        <v>0</v>
      </c>
      <c r="I114" s="234">
        <v>0</v>
      </c>
    </row>
    <row r="115" spans="1:9" ht="24" customHeight="1" x14ac:dyDescent="0.2">
      <c r="A115" s="86" t="s">
        <v>130</v>
      </c>
      <c r="B115" s="235">
        <v>1</v>
      </c>
      <c r="C115" s="234">
        <v>15</v>
      </c>
      <c r="D115" s="61">
        <v>369</v>
      </c>
      <c r="E115" s="61">
        <v>256</v>
      </c>
      <c r="F115" s="61">
        <v>113</v>
      </c>
      <c r="G115" s="234">
        <v>19</v>
      </c>
      <c r="H115" s="235">
        <v>4</v>
      </c>
      <c r="I115" s="234">
        <v>15</v>
      </c>
    </row>
    <row r="116" spans="1:9" ht="24" customHeight="1" x14ac:dyDescent="0.2">
      <c r="A116" s="86" t="s">
        <v>131</v>
      </c>
      <c r="B116" s="235">
        <v>0</v>
      </c>
      <c r="C116" s="234">
        <v>4</v>
      </c>
      <c r="D116" s="61">
        <v>76</v>
      </c>
      <c r="E116" s="61">
        <v>52</v>
      </c>
      <c r="F116" s="61">
        <v>24</v>
      </c>
      <c r="G116" s="234">
        <v>0</v>
      </c>
      <c r="H116" s="235">
        <v>0</v>
      </c>
      <c r="I116" s="234">
        <v>0</v>
      </c>
    </row>
    <row r="117" spans="1:9" x14ac:dyDescent="0.2">
      <c r="A117" s="86" t="s">
        <v>132</v>
      </c>
      <c r="B117" s="235">
        <v>0</v>
      </c>
      <c r="C117" s="234">
        <v>3</v>
      </c>
      <c r="D117" s="61">
        <v>53</v>
      </c>
      <c r="E117" s="61">
        <v>39</v>
      </c>
      <c r="F117" s="61">
        <v>14</v>
      </c>
      <c r="G117" s="234">
        <v>0</v>
      </c>
      <c r="H117" s="235">
        <v>0</v>
      </c>
      <c r="I117" s="234">
        <v>0</v>
      </c>
    </row>
    <row r="118" spans="1:9" x14ac:dyDescent="0.2">
      <c r="A118" s="86" t="s">
        <v>133</v>
      </c>
      <c r="B118" s="235">
        <v>0</v>
      </c>
      <c r="C118" s="234">
        <v>0</v>
      </c>
      <c r="D118" s="61">
        <v>0</v>
      </c>
      <c r="E118" s="61">
        <v>0</v>
      </c>
      <c r="F118" s="61">
        <v>0</v>
      </c>
      <c r="G118" s="234">
        <v>0</v>
      </c>
      <c r="H118" s="235">
        <v>0</v>
      </c>
      <c r="I118" s="234">
        <v>0</v>
      </c>
    </row>
    <row r="119" spans="1:9" ht="24" customHeight="1" x14ac:dyDescent="0.2">
      <c r="A119" s="87" t="s">
        <v>134</v>
      </c>
      <c r="B119" s="235">
        <v>0</v>
      </c>
      <c r="C119" s="234">
        <v>0</v>
      </c>
      <c r="D119" s="61">
        <v>0</v>
      </c>
      <c r="E119" s="61">
        <v>0</v>
      </c>
      <c r="F119" s="61">
        <v>0</v>
      </c>
      <c r="G119" s="234">
        <v>0</v>
      </c>
      <c r="H119" s="235">
        <v>0</v>
      </c>
      <c r="I119" s="234">
        <v>0</v>
      </c>
    </row>
    <row r="120" spans="1:9" ht="24" customHeight="1" x14ac:dyDescent="0.2">
      <c r="A120" s="86" t="s">
        <v>135</v>
      </c>
      <c r="B120" s="235">
        <v>1</v>
      </c>
      <c r="C120" s="234">
        <v>11</v>
      </c>
      <c r="D120" s="61">
        <v>314</v>
      </c>
      <c r="E120" s="61">
        <v>212</v>
      </c>
      <c r="F120" s="61">
        <v>102</v>
      </c>
      <c r="G120" s="234">
        <v>0</v>
      </c>
      <c r="H120" s="235">
        <v>0</v>
      </c>
      <c r="I120" s="234">
        <v>0</v>
      </c>
    </row>
    <row r="121" spans="1:9" ht="24" customHeight="1" x14ac:dyDescent="0.2">
      <c r="A121" s="86" t="s">
        <v>138</v>
      </c>
      <c r="B121" s="235">
        <v>0</v>
      </c>
      <c r="C121" s="234">
        <v>0</v>
      </c>
      <c r="D121" s="61">
        <v>0</v>
      </c>
      <c r="E121" s="61">
        <v>0</v>
      </c>
      <c r="F121" s="61">
        <v>0</v>
      </c>
      <c r="G121" s="234">
        <v>0</v>
      </c>
      <c r="H121" s="235">
        <v>0</v>
      </c>
      <c r="I121" s="234">
        <v>0</v>
      </c>
    </row>
    <row r="122" spans="1:9" x14ac:dyDescent="0.2">
      <c r="A122" s="86" t="s">
        <v>136</v>
      </c>
      <c r="B122" s="235">
        <v>0</v>
      </c>
      <c r="C122" s="234">
        <v>0</v>
      </c>
      <c r="D122" s="61">
        <v>0</v>
      </c>
      <c r="E122" s="61">
        <v>0</v>
      </c>
      <c r="F122" s="61">
        <v>0</v>
      </c>
      <c r="G122" s="234">
        <v>0</v>
      </c>
      <c r="H122" s="235">
        <v>0</v>
      </c>
      <c r="I122" s="234">
        <v>0</v>
      </c>
    </row>
    <row r="123" spans="1:9" ht="24" customHeight="1" x14ac:dyDescent="0.2">
      <c r="A123" s="54" t="s">
        <v>137</v>
      </c>
      <c r="B123" s="238">
        <v>3</v>
      </c>
      <c r="C123" s="237">
        <v>39</v>
      </c>
      <c r="D123" s="141">
        <v>960</v>
      </c>
      <c r="E123" s="141">
        <v>650</v>
      </c>
      <c r="F123" s="141">
        <v>310</v>
      </c>
      <c r="G123" s="237">
        <v>26</v>
      </c>
      <c r="H123" s="238">
        <v>5</v>
      </c>
      <c r="I123" s="237">
        <v>21</v>
      </c>
    </row>
    <row r="124" spans="1:9" ht="36" customHeight="1" x14ac:dyDescent="0.2">
      <c r="B124" s="388" t="s">
        <v>94</v>
      </c>
      <c r="C124" s="386"/>
      <c r="D124" s="389"/>
      <c r="E124" s="389"/>
      <c r="F124" s="389"/>
      <c r="G124" s="386"/>
      <c r="H124" s="388"/>
      <c r="I124" s="386"/>
    </row>
    <row r="125" spans="1:9" x14ac:dyDescent="0.2">
      <c r="A125" s="86" t="s">
        <v>125</v>
      </c>
      <c r="B125" s="235">
        <v>1</v>
      </c>
      <c r="C125" s="234">
        <v>2</v>
      </c>
      <c r="D125" s="61">
        <v>100</v>
      </c>
      <c r="E125" s="61">
        <v>40</v>
      </c>
      <c r="F125" s="61">
        <v>60</v>
      </c>
      <c r="G125" s="234">
        <v>13</v>
      </c>
      <c r="H125" s="235">
        <v>6</v>
      </c>
      <c r="I125" s="234">
        <v>7</v>
      </c>
    </row>
    <row r="126" spans="1:9" ht="24" customHeight="1" x14ac:dyDescent="0.2">
      <c r="A126" s="86" t="s">
        <v>126</v>
      </c>
      <c r="B126" s="235">
        <v>0</v>
      </c>
      <c r="C126" s="234">
        <v>0</v>
      </c>
      <c r="D126" s="61">
        <v>0</v>
      </c>
      <c r="E126" s="61">
        <v>0</v>
      </c>
      <c r="F126" s="61">
        <v>0</v>
      </c>
      <c r="G126" s="234">
        <v>0</v>
      </c>
      <c r="H126" s="235">
        <v>0</v>
      </c>
      <c r="I126" s="234">
        <v>0</v>
      </c>
    </row>
    <row r="127" spans="1:9" x14ac:dyDescent="0.2">
      <c r="A127" s="86" t="s">
        <v>127</v>
      </c>
      <c r="B127" s="235">
        <v>0</v>
      </c>
      <c r="C127" s="234">
        <v>0</v>
      </c>
      <c r="D127" s="61">
        <v>0</v>
      </c>
      <c r="E127" s="61">
        <v>0</v>
      </c>
      <c r="F127" s="61">
        <v>0</v>
      </c>
      <c r="G127" s="234">
        <v>0</v>
      </c>
      <c r="H127" s="235">
        <v>0</v>
      </c>
      <c r="I127" s="234">
        <v>0</v>
      </c>
    </row>
    <row r="128" spans="1:9" x14ac:dyDescent="0.2">
      <c r="A128" s="86" t="s">
        <v>128</v>
      </c>
      <c r="B128" s="235">
        <v>0</v>
      </c>
      <c r="C128" s="234">
        <v>0</v>
      </c>
      <c r="D128" s="61">
        <v>0</v>
      </c>
      <c r="E128" s="61">
        <v>0</v>
      </c>
      <c r="F128" s="61">
        <v>0</v>
      </c>
      <c r="G128" s="234">
        <v>0</v>
      </c>
      <c r="H128" s="235">
        <v>0</v>
      </c>
      <c r="I128" s="234">
        <v>0</v>
      </c>
    </row>
    <row r="129" spans="1:9" x14ac:dyDescent="0.2">
      <c r="A129" s="86" t="s">
        <v>129</v>
      </c>
      <c r="B129" s="235">
        <v>0</v>
      </c>
      <c r="C129" s="234">
        <v>0</v>
      </c>
      <c r="D129" s="61">
        <v>0</v>
      </c>
      <c r="E129" s="61">
        <v>0</v>
      </c>
      <c r="F129" s="61">
        <v>0</v>
      </c>
      <c r="G129" s="234">
        <v>0</v>
      </c>
      <c r="H129" s="235">
        <v>0</v>
      </c>
      <c r="I129" s="234">
        <v>0</v>
      </c>
    </row>
    <row r="130" spans="1:9" ht="24" customHeight="1" x14ac:dyDescent="0.2">
      <c r="A130" s="86" t="s">
        <v>130</v>
      </c>
      <c r="B130" s="235">
        <v>1</v>
      </c>
      <c r="C130" s="234">
        <v>3</v>
      </c>
      <c r="D130" s="61">
        <v>99</v>
      </c>
      <c r="E130" s="61">
        <v>59</v>
      </c>
      <c r="F130" s="61">
        <v>40</v>
      </c>
      <c r="G130" s="234">
        <v>13</v>
      </c>
      <c r="H130" s="235">
        <v>4</v>
      </c>
      <c r="I130" s="234">
        <v>9</v>
      </c>
    </row>
    <row r="131" spans="1:9" ht="24" customHeight="1" x14ac:dyDescent="0.2">
      <c r="A131" s="86" t="s">
        <v>131</v>
      </c>
      <c r="B131" s="235">
        <v>0</v>
      </c>
      <c r="C131" s="234">
        <v>1</v>
      </c>
      <c r="D131" s="61">
        <v>28</v>
      </c>
      <c r="E131" s="61">
        <v>14</v>
      </c>
      <c r="F131" s="61">
        <v>14</v>
      </c>
      <c r="G131" s="234">
        <v>0</v>
      </c>
      <c r="H131" s="235">
        <v>0</v>
      </c>
      <c r="I131" s="234">
        <v>0</v>
      </c>
    </row>
    <row r="132" spans="1:9" x14ac:dyDescent="0.2">
      <c r="A132" s="86" t="s">
        <v>132</v>
      </c>
      <c r="B132" s="235">
        <v>0</v>
      </c>
      <c r="C132" s="234">
        <v>0</v>
      </c>
      <c r="D132" s="61">
        <v>0</v>
      </c>
      <c r="E132" s="61">
        <v>0</v>
      </c>
      <c r="F132" s="61">
        <v>0</v>
      </c>
      <c r="G132" s="234">
        <v>0</v>
      </c>
      <c r="H132" s="235">
        <v>0</v>
      </c>
      <c r="I132" s="234">
        <v>0</v>
      </c>
    </row>
    <row r="133" spans="1:9" x14ac:dyDescent="0.2">
      <c r="A133" s="86" t="s">
        <v>133</v>
      </c>
      <c r="B133" s="235">
        <v>0</v>
      </c>
      <c r="C133" s="234">
        <v>0</v>
      </c>
      <c r="D133" s="61">
        <v>0</v>
      </c>
      <c r="E133" s="61">
        <v>0</v>
      </c>
      <c r="F133" s="61">
        <v>0</v>
      </c>
      <c r="G133" s="234">
        <v>0</v>
      </c>
      <c r="H133" s="235">
        <v>0</v>
      </c>
      <c r="I133" s="234">
        <v>0</v>
      </c>
    </row>
    <row r="134" spans="1:9" ht="24" customHeight="1" x14ac:dyDescent="0.2">
      <c r="A134" s="87" t="s">
        <v>134</v>
      </c>
      <c r="B134" s="235">
        <v>0</v>
      </c>
      <c r="C134" s="234">
        <v>0</v>
      </c>
      <c r="D134" s="61">
        <v>0</v>
      </c>
      <c r="E134" s="61">
        <v>0</v>
      </c>
      <c r="F134" s="61">
        <v>0</v>
      </c>
      <c r="G134" s="234">
        <v>0</v>
      </c>
      <c r="H134" s="235">
        <v>0</v>
      </c>
      <c r="I134" s="234">
        <v>0</v>
      </c>
    </row>
    <row r="135" spans="1:9" ht="24" customHeight="1" x14ac:dyDescent="0.2">
      <c r="A135" s="86" t="s">
        <v>135</v>
      </c>
      <c r="B135" s="235">
        <v>1</v>
      </c>
      <c r="C135" s="234">
        <v>2</v>
      </c>
      <c r="D135" s="61">
        <v>134</v>
      </c>
      <c r="E135" s="61">
        <v>91</v>
      </c>
      <c r="F135" s="61">
        <v>43</v>
      </c>
      <c r="G135" s="234">
        <v>20</v>
      </c>
      <c r="H135" s="235">
        <v>8</v>
      </c>
      <c r="I135" s="234">
        <v>12</v>
      </c>
    </row>
    <row r="136" spans="1:9" ht="24" customHeight="1" x14ac:dyDescent="0.2">
      <c r="A136" s="86" t="s">
        <v>138</v>
      </c>
      <c r="B136" s="235">
        <v>0</v>
      </c>
      <c r="C136" s="234">
        <v>0</v>
      </c>
      <c r="D136" s="61">
        <v>0</v>
      </c>
      <c r="E136" s="61">
        <v>0</v>
      </c>
      <c r="F136" s="61">
        <v>0</v>
      </c>
      <c r="G136" s="234">
        <v>0</v>
      </c>
      <c r="H136" s="235">
        <v>0</v>
      </c>
      <c r="I136" s="234">
        <v>0</v>
      </c>
    </row>
    <row r="137" spans="1:9" x14ac:dyDescent="0.2">
      <c r="A137" s="86" t="s">
        <v>136</v>
      </c>
      <c r="B137" s="235">
        <v>0</v>
      </c>
      <c r="C137" s="234">
        <v>0</v>
      </c>
      <c r="D137" s="61">
        <v>0</v>
      </c>
      <c r="E137" s="61">
        <v>0</v>
      </c>
      <c r="F137" s="61">
        <v>0</v>
      </c>
      <c r="G137" s="234">
        <v>0</v>
      </c>
      <c r="H137" s="235">
        <v>0</v>
      </c>
      <c r="I137" s="234">
        <v>0</v>
      </c>
    </row>
    <row r="138" spans="1:9" ht="24" customHeight="1" x14ac:dyDescent="0.2">
      <c r="A138" s="54" t="s">
        <v>137</v>
      </c>
      <c r="B138" s="238">
        <v>3</v>
      </c>
      <c r="C138" s="237">
        <v>8</v>
      </c>
      <c r="D138" s="141">
        <v>361</v>
      </c>
      <c r="E138" s="141">
        <v>204</v>
      </c>
      <c r="F138" s="141">
        <v>157</v>
      </c>
      <c r="G138" s="237">
        <v>46</v>
      </c>
      <c r="H138" s="238">
        <v>18</v>
      </c>
      <c r="I138" s="237">
        <v>28</v>
      </c>
    </row>
    <row r="139" spans="1:9" ht="36" customHeight="1" x14ac:dyDescent="0.2">
      <c r="B139" s="388" t="s">
        <v>24</v>
      </c>
      <c r="C139" s="386"/>
      <c r="D139" s="389"/>
      <c r="E139" s="389"/>
      <c r="F139" s="389"/>
      <c r="G139" s="386"/>
      <c r="H139" s="388"/>
      <c r="I139" s="386"/>
    </row>
    <row r="140" spans="1:9" x14ac:dyDescent="0.2">
      <c r="A140" s="86" t="s">
        <v>125</v>
      </c>
      <c r="B140" s="235">
        <v>0</v>
      </c>
      <c r="C140" s="234">
        <v>0</v>
      </c>
      <c r="D140" s="61">
        <v>0</v>
      </c>
      <c r="E140" s="61">
        <v>0</v>
      </c>
      <c r="F140" s="61">
        <v>0</v>
      </c>
      <c r="G140" s="234">
        <v>0</v>
      </c>
      <c r="H140" s="235">
        <v>0</v>
      </c>
      <c r="I140" s="234">
        <v>0</v>
      </c>
    </row>
    <row r="141" spans="1:9" ht="24" customHeight="1" x14ac:dyDescent="0.2">
      <c r="A141" s="86" t="s">
        <v>126</v>
      </c>
      <c r="B141" s="235">
        <v>1</v>
      </c>
      <c r="C141" s="234">
        <v>5</v>
      </c>
      <c r="D141" s="61">
        <v>153</v>
      </c>
      <c r="E141" s="61">
        <v>102</v>
      </c>
      <c r="F141" s="61">
        <v>51</v>
      </c>
      <c r="G141" s="234">
        <v>19</v>
      </c>
      <c r="H141" s="235">
        <v>2</v>
      </c>
      <c r="I141" s="234">
        <v>17</v>
      </c>
    </row>
    <row r="142" spans="1:9" x14ac:dyDescent="0.2">
      <c r="A142" s="86" t="s">
        <v>127</v>
      </c>
      <c r="B142" s="235">
        <v>1</v>
      </c>
      <c r="C142" s="234">
        <v>9</v>
      </c>
      <c r="D142" s="61">
        <v>248</v>
      </c>
      <c r="E142" s="61">
        <v>141</v>
      </c>
      <c r="F142" s="61">
        <v>107</v>
      </c>
      <c r="G142" s="234">
        <v>25</v>
      </c>
      <c r="H142" s="235">
        <v>9</v>
      </c>
      <c r="I142" s="234">
        <v>16</v>
      </c>
    </row>
    <row r="143" spans="1:9" x14ac:dyDescent="0.2">
      <c r="A143" s="86" t="s">
        <v>128</v>
      </c>
      <c r="B143" s="235">
        <v>0</v>
      </c>
      <c r="C143" s="234">
        <v>0</v>
      </c>
      <c r="D143" s="61">
        <v>0</v>
      </c>
      <c r="E143" s="61">
        <v>0</v>
      </c>
      <c r="F143" s="61">
        <v>0</v>
      </c>
      <c r="G143" s="234">
        <v>0</v>
      </c>
      <c r="H143" s="235">
        <v>0</v>
      </c>
      <c r="I143" s="234">
        <v>0</v>
      </c>
    </row>
    <row r="144" spans="1:9" x14ac:dyDescent="0.2">
      <c r="A144" s="86" t="s">
        <v>129</v>
      </c>
      <c r="B144" s="235">
        <v>0</v>
      </c>
      <c r="C144" s="234">
        <v>0</v>
      </c>
      <c r="D144" s="61">
        <v>0</v>
      </c>
      <c r="E144" s="61">
        <v>0</v>
      </c>
      <c r="F144" s="61">
        <v>0</v>
      </c>
      <c r="G144" s="234">
        <v>0</v>
      </c>
      <c r="H144" s="235">
        <v>0</v>
      </c>
      <c r="I144" s="234">
        <v>0</v>
      </c>
    </row>
    <row r="145" spans="1:9" ht="24" customHeight="1" x14ac:dyDescent="0.2">
      <c r="A145" s="86" t="s">
        <v>130</v>
      </c>
      <c r="B145" s="235">
        <v>0</v>
      </c>
      <c r="C145" s="234">
        <v>0</v>
      </c>
      <c r="D145" s="61">
        <v>0</v>
      </c>
      <c r="E145" s="61">
        <v>0</v>
      </c>
      <c r="F145" s="61">
        <v>0</v>
      </c>
      <c r="G145" s="234">
        <v>0</v>
      </c>
      <c r="H145" s="235">
        <v>0</v>
      </c>
      <c r="I145" s="234">
        <v>0</v>
      </c>
    </row>
    <row r="146" spans="1:9" ht="24" customHeight="1" x14ac:dyDescent="0.2">
      <c r="A146" s="86" t="s">
        <v>131</v>
      </c>
      <c r="B146" s="235">
        <v>0</v>
      </c>
      <c r="C146" s="234">
        <v>0</v>
      </c>
      <c r="D146" s="61">
        <v>0</v>
      </c>
      <c r="E146" s="61">
        <v>0</v>
      </c>
      <c r="F146" s="61">
        <v>0</v>
      </c>
      <c r="G146" s="234">
        <v>0</v>
      </c>
      <c r="H146" s="235">
        <v>0</v>
      </c>
      <c r="I146" s="234">
        <v>0</v>
      </c>
    </row>
    <row r="147" spans="1:9" x14ac:dyDescent="0.2">
      <c r="A147" s="86" t="s">
        <v>132</v>
      </c>
      <c r="B147" s="235">
        <v>0</v>
      </c>
      <c r="C147" s="234">
        <v>0</v>
      </c>
      <c r="D147" s="61">
        <v>0</v>
      </c>
      <c r="E147" s="61">
        <v>0</v>
      </c>
      <c r="F147" s="61">
        <v>0</v>
      </c>
      <c r="G147" s="234">
        <v>0</v>
      </c>
      <c r="H147" s="235">
        <v>0</v>
      </c>
      <c r="I147" s="234">
        <v>0</v>
      </c>
    </row>
    <row r="148" spans="1:9" x14ac:dyDescent="0.2">
      <c r="A148" s="86" t="s">
        <v>133</v>
      </c>
      <c r="B148" s="235">
        <v>0</v>
      </c>
      <c r="C148" s="234">
        <v>0</v>
      </c>
      <c r="D148" s="61">
        <v>0</v>
      </c>
      <c r="E148" s="61">
        <v>0</v>
      </c>
      <c r="F148" s="61">
        <v>0</v>
      </c>
      <c r="G148" s="234">
        <v>0</v>
      </c>
      <c r="H148" s="235">
        <v>0</v>
      </c>
      <c r="I148" s="234">
        <v>0</v>
      </c>
    </row>
    <row r="149" spans="1:9" ht="24" customHeight="1" x14ac:dyDescent="0.2">
      <c r="A149" s="87" t="s">
        <v>134</v>
      </c>
      <c r="B149" s="235">
        <v>0</v>
      </c>
      <c r="C149" s="234">
        <v>0</v>
      </c>
      <c r="D149" s="61">
        <v>0</v>
      </c>
      <c r="E149" s="61">
        <v>0</v>
      </c>
      <c r="F149" s="61">
        <v>0</v>
      </c>
      <c r="G149" s="234">
        <v>0</v>
      </c>
      <c r="H149" s="235">
        <v>0</v>
      </c>
      <c r="I149" s="234">
        <v>0</v>
      </c>
    </row>
    <row r="150" spans="1:9" ht="24" customHeight="1" x14ac:dyDescent="0.2">
      <c r="A150" s="86" t="s">
        <v>135</v>
      </c>
      <c r="B150" s="235">
        <v>1</v>
      </c>
      <c r="C150" s="234">
        <v>10</v>
      </c>
      <c r="D150" s="61">
        <v>429</v>
      </c>
      <c r="E150" s="61">
        <v>244</v>
      </c>
      <c r="F150" s="61">
        <v>185</v>
      </c>
      <c r="G150" s="234">
        <v>36</v>
      </c>
      <c r="H150" s="235">
        <v>12</v>
      </c>
      <c r="I150" s="234">
        <v>24</v>
      </c>
    </row>
    <row r="151" spans="1:9" ht="24" customHeight="1" x14ac:dyDescent="0.2">
      <c r="A151" s="86" t="s">
        <v>138</v>
      </c>
      <c r="B151" s="235">
        <v>0</v>
      </c>
      <c r="C151" s="234">
        <v>0</v>
      </c>
      <c r="D151" s="61">
        <v>0</v>
      </c>
      <c r="E151" s="61">
        <v>0</v>
      </c>
      <c r="F151" s="61">
        <v>0</v>
      </c>
      <c r="G151" s="234">
        <v>0</v>
      </c>
      <c r="H151" s="235">
        <v>0</v>
      </c>
      <c r="I151" s="234">
        <v>0</v>
      </c>
    </row>
    <row r="152" spans="1:9" x14ac:dyDescent="0.2">
      <c r="A152" s="86" t="s">
        <v>136</v>
      </c>
      <c r="B152" s="235">
        <v>0</v>
      </c>
      <c r="C152" s="234">
        <v>0</v>
      </c>
      <c r="D152" s="61">
        <v>0</v>
      </c>
      <c r="E152" s="61">
        <v>0</v>
      </c>
      <c r="F152" s="61">
        <v>0</v>
      </c>
      <c r="G152" s="234">
        <v>0</v>
      </c>
      <c r="H152" s="235">
        <v>0</v>
      </c>
      <c r="I152" s="234">
        <v>0</v>
      </c>
    </row>
    <row r="153" spans="1:9" ht="24" customHeight="1" x14ac:dyDescent="0.2">
      <c r="A153" s="54" t="s">
        <v>137</v>
      </c>
      <c r="B153" s="238">
        <v>3</v>
      </c>
      <c r="C153" s="237">
        <v>24</v>
      </c>
      <c r="D153" s="141">
        <v>830</v>
      </c>
      <c r="E153" s="141">
        <v>487</v>
      </c>
      <c r="F153" s="141">
        <v>343</v>
      </c>
      <c r="G153" s="237">
        <v>80</v>
      </c>
      <c r="H153" s="238">
        <v>23</v>
      </c>
      <c r="I153" s="237">
        <v>57</v>
      </c>
    </row>
    <row r="154" spans="1:9" ht="24" customHeight="1" x14ac:dyDescent="0.2">
      <c r="A154" s="93" t="s">
        <v>13</v>
      </c>
      <c r="B154" s="94"/>
      <c r="C154" s="94"/>
      <c r="D154" s="94"/>
      <c r="E154" s="94"/>
      <c r="F154" s="94"/>
      <c r="G154" s="94"/>
      <c r="H154" s="94"/>
      <c r="I154" s="94"/>
    </row>
    <row r="155" spans="1:9" x14ac:dyDescent="0.2">
      <c r="A155" s="92" t="s">
        <v>14</v>
      </c>
      <c r="B155" s="92"/>
      <c r="C155" s="92"/>
      <c r="D155" s="96"/>
      <c r="E155" s="96"/>
      <c r="F155" s="96"/>
      <c r="G155" s="96"/>
      <c r="H155" s="96"/>
      <c r="I155" s="95"/>
    </row>
  </sheetData>
  <mergeCells count="16">
    <mergeCell ref="B4:I4"/>
    <mergeCell ref="B19:I19"/>
    <mergeCell ref="B124:I124"/>
    <mergeCell ref="B139:I139"/>
    <mergeCell ref="B34:I34"/>
    <mergeCell ref="B64:I64"/>
    <mergeCell ref="B109:I109"/>
    <mergeCell ref="B49:I49"/>
    <mergeCell ref="B79:I79"/>
    <mergeCell ref="B94:I94"/>
    <mergeCell ref="A1:I1"/>
    <mergeCell ref="A2:A3"/>
    <mergeCell ref="B2:B3"/>
    <mergeCell ref="C2:C3"/>
    <mergeCell ref="D2:F2"/>
    <mergeCell ref="G2:I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rowBreaks count="4" manualBreakCount="4">
    <brk id="33" max="16383" man="1"/>
    <brk id="63" max="16383" man="1"/>
    <brk id="93" max="16383" man="1"/>
    <brk id="123"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1"/>
  <sheetViews>
    <sheetView showGridLines="0" zoomScaleNormal="100" workbookViewId="0">
      <selection sqref="A1:I1"/>
    </sheetView>
  </sheetViews>
  <sheetFormatPr baseColWidth="10" defaultRowHeight="12" x14ac:dyDescent="0.2"/>
  <cols>
    <col min="1" max="1" width="19.7109375" customWidth="1"/>
    <col min="2" max="9" width="9.42578125" customWidth="1"/>
  </cols>
  <sheetData>
    <row r="1" spans="1:9" ht="45" customHeight="1" x14ac:dyDescent="0.2">
      <c r="A1" s="342" t="s">
        <v>306</v>
      </c>
      <c r="B1" s="342"/>
      <c r="C1" s="342"/>
      <c r="D1" s="342"/>
      <c r="E1" s="342"/>
      <c r="F1" s="342"/>
      <c r="G1" s="342"/>
      <c r="H1" s="342"/>
      <c r="I1" s="342"/>
    </row>
    <row r="2" spans="1:9" ht="24" customHeight="1" x14ac:dyDescent="0.2">
      <c r="A2" s="360" t="s">
        <v>115</v>
      </c>
      <c r="B2" s="362" t="s">
        <v>7</v>
      </c>
      <c r="C2" s="362" t="s">
        <v>92</v>
      </c>
      <c r="D2" s="362" t="s">
        <v>8</v>
      </c>
      <c r="E2" s="362"/>
      <c r="F2" s="362"/>
      <c r="G2" s="362" t="s">
        <v>143</v>
      </c>
      <c r="H2" s="362"/>
      <c r="I2" s="364"/>
    </row>
    <row r="3" spans="1:9" ht="14.25" customHeight="1" x14ac:dyDescent="0.2">
      <c r="A3" s="361"/>
      <c r="B3" s="363"/>
      <c r="C3" s="363"/>
      <c r="D3" s="68" t="s">
        <v>11</v>
      </c>
      <c r="E3" s="68" t="s">
        <v>9</v>
      </c>
      <c r="F3" s="68" t="s">
        <v>10</v>
      </c>
      <c r="G3" s="68" t="s">
        <v>11</v>
      </c>
      <c r="H3" s="68" t="s">
        <v>9</v>
      </c>
      <c r="I3" s="69" t="s">
        <v>10</v>
      </c>
    </row>
    <row r="4" spans="1:9" ht="36" customHeight="1" x14ac:dyDescent="0.2">
      <c r="B4" s="368" t="s">
        <v>0</v>
      </c>
      <c r="C4" s="368"/>
      <c r="D4" s="368"/>
      <c r="E4" s="368"/>
      <c r="F4" s="368"/>
      <c r="G4" s="368"/>
      <c r="H4" s="368"/>
      <c r="I4" s="368"/>
    </row>
    <row r="5" spans="1:9" x14ac:dyDescent="0.2">
      <c r="A5" s="86" t="s">
        <v>125</v>
      </c>
      <c r="B5" s="236">
        <f t="shared" ref="B5:I18" si="0">SUM(B20,B110)</f>
        <v>15</v>
      </c>
      <c r="C5" s="235">
        <f t="shared" si="0"/>
        <v>102</v>
      </c>
      <c r="D5" s="234">
        <f t="shared" si="0"/>
        <v>2165</v>
      </c>
      <c r="E5" s="234">
        <f t="shared" si="0"/>
        <v>1064</v>
      </c>
      <c r="F5" s="234">
        <f t="shared" si="0"/>
        <v>1101</v>
      </c>
      <c r="G5" s="235">
        <f t="shared" si="0"/>
        <v>203</v>
      </c>
      <c r="H5" s="235">
        <f t="shared" si="0"/>
        <v>77</v>
      </c>
      <c r="I5" s="235">
        <f t="shared" si="0"/>
        <v>126</v>
      </c>
    </row>
    <row r="6" spans="1:9" ht="24" customHeight="1" x14ac:dyDescent="0.2">
      <c r="A6" s="86" t="s">
        <v>126</v>
      </c>
      <c r="B6" s="236">
        <f t="shared" si="0"/>
        <v>22</v>
      </c>
      <c r="C6" s="235">
        <f t="shared" si="0"/>
        <v>187</v>
      </c>
      <c r="D6" s="234">
        <f t="shared" si="0"/>
        <v>4422</v>
      </c>
      <c r="E6" s="234">
        <f t="shared" si="0"/>
        <v>2203</v>
      </c>
      <c r="F6" s="234">
        <f t="shared" si="0"/>
        <v>2219</v>
      </c>
      <c r="G6" s="235">
        <f t="shared" si="0"/>
        <v>345</v>
      </c>
      <c r="H6" s="235">
        <f t="shared" si="0"/>
        <v>113</v>
      </c>
      <c r="I6" s="235">
        <f t="shared" si="0"/>
        <v>232</v>
      </c>
    </row>
    <row r="7" spans="1:9" x14ac:dyDescent="0.2">
      <c r="A7" s="86" t="s">
        <v>127</v>
      </c>
      <c r="B7" s="236">
        <f t="shared" si="0"/>
        <v>11</v>
      </c>
      <c r="C7" s="235">
        <f t="shared" si="0"/>
        <v>79</v>
      </c>
      <c r="D7" s="234">
        <f t="shared" si="0"/>
        <v>1552</v>
      </c>
      <c r="E7" s="234">
        <f t="shared" si="0"/>
        <v>831</v>
      </c>
      <c r="F7" s="234">
        <f t="shared" si="0"/>
        <v>721</v>
      </c>
      <c r="G7" s="235">
        <f t="shared" si="0"/>
        <v>171</v>
      </c>
      <c r="H7" s="235">
        <f t="shared" si="0"/>
        <v>52</v>
      </c>
      <c r="I7" s="235">
        <f t="shared" si="0"/>
        <v>119</v>
      </c>
    </row>
    <row r="8" spans="1:9" x14ac:dyDescent="0.2">
      <c r="A8" s="86" t="s">
        <v>128</v>
      </c>
      <c r="B8" s="236">
        <f t="shared" si="0"/>
        <v>10</v>
      </c>
      <c r="C8" s="235">
        <f t="shared" si="0"/>
        <v>61</v>
      </c>
      <c r="D8" s="234">
        <f t="shared" si="0"/>
        <v>1279</v>
      </c>
      <c r="E8" s="234">
        <f t="shared" si="0"/>
        <v>680</v>
      </c>
      <c r="F8" s="234">
        <f t="shared" si="0"/>
        <v>599</v>
      </c>
      <c r="G8" s="235">
        <f t="shared" si="0"/>
        <v>93</v>
      </c>
      <c r="H8" s="235">
        <f t="shared" si="0"/>
        <v>32</v>
      </c>
      <c r="I8" s="235">
        <f t="shared" si="0"/>
        <v>61</v>
      </c>
    </row>
    <row r="9" spans="1:9" x14ac:dyDescent="0.2">
      <c r="A9" s="86" t="s">
        <v>129</v>
      </c>
      <c r="B9" s="236">
        <f t="shared" si="0"/>
        <v>26</v>
      </c>
      <c r="C9" s="235">
        <f t="shared" si="0"/>
        <v>194</v>
      </c>
      <c r="D9" s="234">
        <f t="shared" si="0"/>
        <v>4126</v>
      </c>
      <c r="E9" s="234">
        <f t="shared" si="0"/>
        <v>2121</v>
      </c>
      <c r="F9" s="234">
        <f t="shared" si="0"/>
        <v>2005</v>
      </c>
      <c r="G9" s="235">
        <f t="shared" si="0"/>
        <v>451</v>
      </c>
      <c r="H9" s="235">
        <f t="shared" si="0"/>
        <v>161</v>
      </c>
      <c r="I9" s="235">
        <f t="shared" si="0"/>
        <v>290</v>
      </c>
    </row>
    <row r="10" spans="1:9" ht="24" customHeight="1" x14ac:dyDescent="0.2">
      <c r="A10" s="86" t="s">
        <v>130</v>
      </c>
      <c r="B10" s="236">
        <f t="shared" si="0"/>
        <v>35</v>
      </c>
      <c r="C10" s="235">
        <f t="shared" si="0"/>
        <v>374</v>
      </c>
      <c r="D10" s="234">
        <f t="shared" si="0"/>
        <v>8196</v>
      </c>
      <c r="E10" s="234">
        <f t="shared" si="0"/>
        <v>4046</v>
      </c>
      <c r="F10" s="234">
        <f t="shared" si="0"/>
        <v>4150</v>
      </c>
      <c r="G10" s="235">
        <f t="shared" si="0"/>
        <v>783</v>
      </c>
      <c r="H10" s="235">
        <f t="shared" si="0"/>
        <v>248</v>
      </c>
      <c r="I10" s="235">
        <f t="shared" si="0"/>
        <v>535</v>
      </c>
    </row>
    <row r="11" spans="1:9" ht="24" customHeight="1" x14ac:dyDescent="0.2">
      <c r="A11" s="86" t="s">
        <v>131</v>
      </c>
      <c r="B11" s="236">
        <f t="shared" si="0"/>
        <v>18</v>
      </c>
      <c r="C11" s="235">
        <f t="shared" si="0"/>
        <v>125</v>
      </c>
      <c r="D11" s="234">
        <f t="shared" si="0"/>
        <v>2654</v>
      </c>
      <c r="E11" s="234">
        <f t="shared" si="0"/>
        <v>1363</v>
      </c>
      <c r="F11" s="234">
        <f t="shared" si="0"/>
        <v>1291</v>
      </c>
      <c r="G11" s="235">
        <f t="shared" si="0"/>
        <v>247</v>
      </c>
      <c r="H11" s="235">
        <f t="shared" si="0"/>
        <v>71</v>
      </c>
      <c r="I11" s="235">
        <f t="shared" si="0"/>
        <v>176</v>
      </c>
    </row>
    <row r="12" spans="1:9" x14ac:dyDescent="0.2">
      <c r="A12" s="86" t="s">
        <v>132</v>
      </c>
      <c r="B12" s="236">
        <f t="shared" si="0"/>
        <v>19</v>
      </c>
      <c r="C12" s="235">
        <f t="shared" si="0"/>
        <v>103</v>
      </c>
      <c r="D12" s="234">
        <f t="shared" si="0"/>
        <v>1756</v>
      </c>
      <c r="E12" s="234">
        <f t="shared" si="0"/>
        <v>896</v>
      </c>
      <c r="F12" s="234">
        <f t="shared" si="0"/>
        <v>860</v>
      </c>
      <c r="G12" s="235">
        <f t="shared" si="0"/>
        <v>210</v>
      </c>
      <c r="H12" s="235">
        <f t="shared" si="0"/>
        <v>68</v>
      </c>
      <c r="I12" s="235">
        <f t="shared" si="0"/>
        <v>142</v>
      </c>
    </row>
    <row r="13" spans="1:9" x14ac:dyDescent="0.2">
      <c r="A13" s="86" t="s">
        <v>133</v>
      </c>
      <c r="B13" s="236">
        <f t="shared" si="0"/>
        <v>10</v>
      </c>
      <c r="C13" s="235">
        <f t="shared" si="0"/>
        <v>50</v>
      </c>
      <c r="D13" s="234">
        <f t="shared" si="0"/>
        <v>1105</v>
      </c>
      <c r="E13" s="234">
        <f t="shared" si="0"/>
        <v>576</v>
      </c>
      <c r="F13" s="234">
        <f t="shared" si="0"/>
        <v>529</v>
      </c>
      <c r="G13" s="235">
        <f t="shared" si="0"/>
        <v>103</v>
      </c>
      <c r="H13" s="235">
        <f t="shared" si="0"/>
        <v>21</v>
      </c>
      <c r="I13" s="235">
        <f t="shared" si="0"/>
        <v>82</v>
      </c>
    </row>
    <row r="14" spans="1:9" ht="24" customHeight="1" x14ac:dyDescent="0.2">
      <c r="A14" s="87" t="s">
        <v>134</v>
      </c>
      <c r="B14" s="236">
        <f t="shared" si="0"/>
        <v>11</v>
      </c>
      <c r="C14" s="235">
        <f t="shared" si="0"/>
        <v>81</v>
      </c>
      <c r="D14" s="234">
        <f t="shared" si="0"/>
        <v>1648</v>
      </c>
      <c r="E14" s="234">
        <f t="shared" si="0"/>
        <v>850</v>
      </c>
      <c r="F14" s="234">
        <f t="shared" si="0"/>
        <v>798</v>
      </c>
      <c r="G14" s="235">
        <f t="shared" si="0"/>
        <v>158</v>
      </c>
      <c r="H14" s="235">
        <f t="shared" si="0"/>
        <v>50</v>
      </c>
      <c r="I14" s="235">
        <f t="shared" si="0"/>
        <v>108</v>
      </c>
    </row>
    <row r="15" spans="1:9" ht="24" customHeight="1" x14ac:dyDescent="0.2">
      <c r="A15" s="86" t="s">
        <v>135</v>
      </c>
      <c r="B15" s="236">
        <f t="shared" si="0"/>
        <v>25</v>
      </c>
      <c r="C15" s="235">
        <f t="shared" si="0"/>
        <v>263</v>
      </c>
      <c r="D15" s="234">
        <f t="shared" si="0"/>
        <v>6302</v>
      </c>
      <c r="E15" s="234">
        <f t="shared" si="0"/>
        <v>3090</v>
      </c>
      <c r="F15" s="234">
        <f t="shared" si="0"/>
        <v>3212</v>
      </c>
      <c r="G15" s="235">
        <f t="shared" si="0"/>
        <v>597</v>
      </c>
      <c r="H15" s="235">
        <f t="shared" si="0"/>
        <v>172</v>
      </c>
      <c r="I15" s="235">
        <f t="shared" si="0"/>
        <v>425</v>
      </c>
    </row>
    <row r="16" spans="1:9" ht="24" customHeight="1" x14ac:dyDescent="0.2">
      <c r="A16" s="86" t="s">
        <v>138</v>
      </c>
      <c r="B16" s="236">
        <f t="shared" si="0"/>
        <v>11</v>
      </c>
      <c r="C16" s="235">
        <f t="shared" si="0"/>
        <v>84</v>
      </c>
      <c r="D16" s="234">
        <f t="shared" si="0"/>
        <v>1970</v>
      </c>
      <c r="E16" s="234">
        <f t="shared" si="0"/>
        <v>963</v>
      </c>
      <c r="F16" s="234">
        <f t="shared" si="0"/>
        <v>1007</v>
      </c>
      <c r="G16" s="235">
        <f t="shared" si="0"/>
        <v>229</v>
      </c>
      <c r="H16" s="235">
        <f t="shared" si="0"/>
        <v>79</v>
      </c>
      <c r="I16" s="235">
        <f t="shared" si="0"/>
        <v>150</v>
      </c>
    </row>
    <row r="17" spans="1:9" x14ac:dyDescent="0.2">
      <c r="A17" s="86" t="s">
        <v>136</v>
      </c>
      <c r="B17" s="236">
        <f t="shared" si="0"/>
        <v>10</v>
      </c>
      <c r="C17" s="235">
        <f t="shared" si="0"/>
        <v>45</v>
      </c>
      <c r="D17" s="234">
        <f t="shared" si="0"/>
        <v>644</v>
      </c>
      <c r="E17" s="234">
        <f t="shared" si="0"/>
        <v>383</v>
      </c>
      <c r="F17" s="234">
        <f t="shared" si="0"/>
        <v>261</v>
      </c>
      <c r="G17" s="235">
        <f t="shared" si="0"/>
        <v>76</v>
      </c>
      <c r="H17" s="235">
        <f t="shared" si="0"/>
        <v>21</v>
      </c>
      <c r="I17" s="235">
        <f t="shared" si="0"/>
        <v>55</v>
      </c>
    </row>
    <row r="18" spans="1:9" s="6" customFormat="1" ht="24" customHeight="1" x14ac:dyDescent="0.2">
      <c r="A18" s="54" t="s">
        <v>137</v>
      </c>
      <c r="B18" s="230">
        <f t="shared" si="0"/>
        <v>223</v>
      </c>
      <c r="C18" s="238">
        <f t="shared" si="0"/>
        <v>1748</v>
      </c>
      <c r="D18" s="237">
        <f t="shared" si="0"/>
        <v>37819</v>
      </c>
      <c r="E18" s="237">
        <f t="shared" si="0"/>
        <v>19066</v>
      </c>
      <c r="F18" s="237">
        <f t="shared" si="0"/>
        <v>18753</v>
      </c>
      <c r="G18" s="238">
        <f t="shared" si="0"/>
        <v>3666</v>
      </c>
      <c r="H18" s="238">
        <f t="shared" si="0"/>
        <v>1165</v>
      </c>
      <c r="I18" s="238">
        <f t="shared" si="0"/>
        <v>2501</v>
      </c>
    </row>
    <row r="19" spans="1:9" ht="36" customHeight="1" x14ac:dyDescent="0.2">
      <c r="B19" s="390" t="s">
        <v>25</v>
      </c>
      <c r="C19" s="388"/>
      <c r="D19" s="386"/>
      <c r="E19" s="386"/>
      <c r="F19" s="386"/>
      <c r="G19" s="388"/>
      <c r="H19" s="388"/>
      <c r="I19" s="388"/>
    </row>
    <row r="20" spans="1:9" x14ac:dyDescent="0.2">
      <c r="A20" s="86" t="s">
        <v>125</v>
      </c>
      <c r="B20" s="236">
        <f t="shared" ref="B20:I33" si="1">SUM(B35,B50,B65,B80,B95)</f>
        <v>14</v>
      </c>
      <c r="C20" s="235">
        <f t="shared" si="1"/>
        <v>100</v>
      </c>
      <c r="D20" s="234">
        <f t="shared" si="1"/>
        <v>2099</v>
      </c>
      <c r="E20" s="234">
        <f t="shared" si="1"/>
        <v>1025</v>
      </c>
      <c r="F20" s="234">
        <f t="shared" si="1"/>
        <v>1074</v>
      </c>
      <c r="G20" s="235">
        <f t="shared" si="1"/>
        <v>198</v>
      </c>
      <c r="H20" s="235">
        <f t="shared" si="1"/>
        <v>75</v>
      </c>
      <c r="I20" s="235">
        <f t="shared" si="1"/>
        <v>123</v>
      </c>
    </row>
    <row r="21" spans="1:9" ht="24" customHeight="1" x14ac:dyDescent="0.2">
      <c r="A21" s="86" t="s">
        <v>126</v>
      </c>
      <c r="B21" s="236">
        <f t="shared" si="1"/>
        <v>22</v>
      </c>
      <c r="C21" s="235">
        <f t="shared" si="1"/>
        <v>187</v>
      </c>
      <c r="D21" s="234">
        <f t="shared" si="1"/>
        <v>4422</v>
      </c>
      <c r="E21" s="234">
        <f t="shared" si="1"/>
        <v>2203</v>
      </c>
      <c r="F21" s="234">
        <f t="shared" si="1"/>
        <v>2219</v>
      </c>
      <c r="G21" s="235">
        <f t="shared" si="1"/>
        <v>345</v>
      </c>
      <c r="H21" s="235">
        <f t="shared" si="1"/>
        <v>113</v>
      </c>
      <c r="I21" s="235">
        <f t="shared" si="1"/>
        <v>232</v>
      </c>
    </row>
    <row r="22" spans="1:9" x14ac:dyDescent="0.2">
      <c r="A22" s="86" t="s">
        <v>127</v>
      </c>
      <c r="B22" s="236">
        <f t="shared" si="1"/>
        <v>11</v>
      </c>
      <c r="C22" s="235">
        <f t="shared" si="1"/>
        <v>79</v>
      </c>
      <c r="D22" s="234">
        <f t="shared" si="1"/>
        <v>1552</v>
      </c>
      <c r="E22" s="234">
        <f t="shared" si="1"/>
        <v>831</v>
      </c>
      <c r="F22" s="234">
        <f t="shared" si="1"/>
        <v>721</v>
      </c>
      <c r="G22" s="235">
        <f t="shared" si="1"/>
        <v>171</v>
      </c>
      <c r="H22" s="235">
        <f t="shared" si="1"/>
        <v>52</v>
      </c>
      <c r="I22" s="235">
        <f t="shared" si="1"/>
        <v>119</v>
      </c>
    </row>
    <row r="23" spans="1:9" x14ac:dyDescent="0.2">
      <c r="A23" s="86" t="s">
        <v>128</v>
      </c>
      <c r="B23" s="236">
        <f t="shared" si="1"/>
        <v>10</v>
      </c>
      <c r="C23" s="235">
        <f t="shared" si="1"/>
        <v>61</v>
      </c>
      <c r="D23" s="234">
        <f t="shared" si="1"/>
        <v>1279</v>
      </c>
      <c r="E23" s="234">
        <f t="shared" si="1"/>
        <v>680</v>
      </c>
      <c r="F23" s="234">
        <f t="shared" si="1"/>
        <v>599</v>
      </c>
      <c r="G23" s="235">
        <f t="shared" si="1"/>
        <v>93</v>
      </c>
      <c r="H23" s="235">
        <f t="shared" si="1"/>
        <v>32</v>
      </c>
      <c r="I23" s="235">
        <f t="shared" si="1"/>
        <v>61</v>
      </c>
    </row>
    <row r="24" spans="1:9" x14ac:dyDescent="0.2">
      <c r="A24" s="86" t="s">
        <v>129</v>
      </c>
      <c r="B24" s="236">
        <f t="shared" si="1"/>
        <v>26</v>
      </c>
      <c r="C24" s="235">
        <f t="shared" si="1"/>
        <v>194</v>
      </c>
      <c r="D24" s="234">
        <f t="shared" si="1"/>
        <v>4126</v>
      </c>
      <c r="E24" s="234">
        <f t="shared" si="1"/>
        <v>2121</v>
      </c>
      <c r="F24" s="234">
        <f t="shared" si="1"/>
        <v>2005</v>
      </c>
      <c r="G24" s="235">
        <f t="shared" si="1"/>
        <v>451</v>
      </c>
      <c r="H24" s="235">
        <f t="shared" si="1"/>
        <v>161</v>
      </c>
      <c r="I24" s="235">
        <f t="shared" si="1"/>
        <v>290</v>
      </c>
    </row>
    <row r="25" spans="1:9" ht="24" customHeight="1" x14ac:dyDescent="0.2">
      <c r="A25" s="86" t="s">
        <v>130</v>
      </c>
      <c r="B25" s="236">
        <f t="shared" si="1"/>
        <v>35</v>
      </c>
      <c r="C25" s="235">
        <f t="shared" si="1"/>
        <v>374</v>
      </c>
      <c r="D25" s="234">
        <f t="shared" si="1"/>
        <v>8196</v>
      </c>
      <c r="E25" s="234">
        <f t="shared" si="1"/>
        <v>4046</v>
      </c>
      <c r="F25" s="234">
        <f t="shared" si="1"/>
        <v>4150</v>
      </c>
      <c r="G25" s="235">
        <f t="shared" si="1"/>
        <v>783</v>
      </c>
      <c r="H25" s="235">
        <f t="shared" si="1"/>
        <v>248</v>
      </c>
      <c r="I25" s="235">
        <f t="shared" si="1"/>
        <v>535</v>
      </c>
    </row>
    <row r="26" spans="1:9" ht="24" customHeight="1" x14ac:dyDescent="0.2">
      <c r="A26" s="86" t="s">
        <v>131</v>
      </c>
      <c r="B26" s="236">
        <f t="shared" si="1"/>
        <v>18</v>
      </c>
      <c r="C26" s="235">
        <f t="shared" si="1"/>
        <v>125</v>
      </c>
      <c r="D26" s="234">
        <f t="shared" si="1"/>
        <v>2654</v>
      </c>
      <c r="E26" s="234">
        <f t="shared" si="1"/>
        <v>1363</v>
      </c>
      <c r="F26" s="234">
        <f t="shared" si="1"/>
        <v>1291</v>
      </c>
      <c r="G26" s="235">
        <f t="shared" si="1"/>
        <v>247</v>
      </c>
      <c r="H26" s="235">
        <f t="shared" si="1"/>
        <v>71</v>
      </c>
      <c r="I26" s="235">
        <f t="shared" si="1"/>
        <v>176</v>
      </c>
    </row>
    <row r="27" spans="1:9" x14ac:dyDescent="0.2">
      <c r="A27" s="86" t="s">
        <v>132</v>
      </c>
      <c r="B27" s="236">
        <f t="shared" si="1"/>
        <v>19</v>
      </c>
      <c r="C27" s="235">
        <f t="shared" si="1"/>
        <v>103</v>
      </c>
      <c r="D27" s="234">
        <f t="shared" si="1"/>
        <v>1756</v>
      </c>
      <c r="E27" s="234">
        <f t="shared" si="1"/>
        <v>896</v>
      </c>
      <c r="F27" s="234">
        <f t="shared" si="1"/>
        <v>860</v>
      </c>
      <c r="G27" s="235">
        <f t="shared" si="1"/>
        <v>210</v>
      </c>
      <c r="H27" s="235">
        <f t="shared" si="1"/>
        <v>68</v>
      </c>
      <c r="I27" s="235">
        <f t="shared" si="1"/>
        <v>142</v>
      </c>
    </row>
    <row r="28" spans="1:9" x14ac:dyDescent="0.2">
      <c r="A28" s="86" t="s">
        <v>133</v>
      </c>
      <c r="B28" s="236">
        <f t="shared" si="1"/>
        <v>10</v>
      </c>
      <c r="C28" s="235">
        <f t="shared" si="1"/>
        <v>50</v>
      </c>
      <c r="D28" s="234">
        <f t="shared" si="1"/>
        <v>1105</v>
      </c>
      <c r="E28" s="234">
        <f t="shared" si="1"/>
        <v>576</v>
      </c>
      <c r="F28" s="234">
        <f t="shared" si="1"/>
        <v>529</v>
      </c>
      <c r="G28" s="235">
        <f t="shared" si="1"/>
        <v>103</v>
      </c>
      <c r="H28" s="235">
        <f t="shared" si="1"/>
        <v>21</v>
      </c>
      <c r="I28" s="235">
        <f t="shared" si="1"/>
        <v>82</v>
      </c>
    </row>
    <row r="29" spans="1:9" ht="24" customHeight="1" x14ac:dyDescent="0.2">
      <c r="A29" s="87" t="s">
        <v>134</v>
      </c>
      <c r="B29" s="236">
        <f t="shared" si="1"/>
        <v>11</v>
      </c>
      <c r="C29" s="235">
        <f t="shared" si="1"/>
        <v>81</v>
      </c>
      <c r="D29" s="234">
        <f t="shared" si="1"/>
        <v>1648</v>
      </c>
      <c r="E29" s="234">
        <f t="shared" si="1"/>
        <v>850</v>
      </c>
      <c r="F29" s="234">
        <f t="shared" si="1"/>
        <v>798</v>
      </c>
      <c r="G29" s="235">
        <f t="shared" si="1"/>
        <v>158</v>
      </c>
      <c r="H29" s="235">
        <f t="shared" si="1"/>
        <v>50</v>
      </c>
      <c r="I29" s="235">
        <f t="shared" si="1"/>
        <v>108</v>
      </c>
    </row>
    <row r="30" spans="1:9" ht="24" customHeight="1" x14ac:dyDescent="0.2">
      <c r="A30" s="86" t="s">
        <v>135</v>
      </c>
      <c r="B30" s="236">
        <f t="shared" si="1"/>
        <v>25</v>
      </c>
      <c r="C30" s="235">
        <f t="shared" si="1"/>
        <v>263</v>
      </c>
      <c r="D30" s="234">
        <f t="shared" si="1"/>
        <v>6302</v>
      </c>
      <c r="E30" s="234">
        <f t="shared" si="1"/>
        <v>3090</v>
      </c>
      <c r="F30" s="234">
        <f t="shared" si="1"/>
        <v>3212</v>
      </c>
      <c r="G30" s="235">
        <f t="shared" si="1"/>
        <v>597</v>
      </c>
      <c r="H30" s="235">
        <f t="shared" si="1"/>
        <v>172</v>
      </c>
      <c r="I30" s="235">
        <f t="shared" si="1"/>
        <v>425</v>
      </c>
    </row>
    <row r="31" spans="1:9" ht="24" customHeight="1" x14ac:dyDescent="0.2">
      <c r="A31" s="86" t="s">
        <v>138</v>
      </c>
      <c r="B31" s="236">
        <f t="shared" si="1"/>
        <v>11</v>
      </c>
      <c r="C31" s="235">
        <f t="shared" si="1"/>
        <v>84</v>
      </c>
      <c r="D31" s="234">
        <f t="shared" si="1"/>
        <v>1970</v>
      </c>
      <c r="E31" s="234">
        <f t="shared" si="1"/>
        <v>963</v>
      </c>
      <c r="F31" s="234">
        <f t="shared" si="1"/>
        <v>1007</v>
      </c>
      <c r="G31" s="235">
        <f t="shared" si="1"/>
        <v>229</v>
      </c>
      <c r="H31" s="235">
        <f t="shared" si="1"/>
        <v>79</v>
      </c>
      <c r="I31" s="235">
        <f t="shared" si="1"/>
        <v>150</v>
      </c>
    </row>
    <row r="32" spans="1:9" x14ac:dyDescent="0.2">
      <c r="A32" s="86" t="s">
        <v>136</v>
      </c>
      <c r="B32" s="236">
        <f t="shared" si="1"/>
        <v>10</v>
      </c>
      <c r="C32" s="235">
        <f t="shared" si="1"/>
        <v>45</v>
      </c>
      <c r="D32" s="234">
        <f t="shared" si="1"/>
        <v>644</v>
      </c>
      <c r="E32" s="234">
        <f t="shared" si="1"/>
        <v>383</v>
      </c>
      <c r="F32" s="234">
        <f t="shared" si="1"/>
        <v>261</v>
      </c>
      <c r="G32" s="235">
        <f t="shared" si="1"/>
        <v>76</v>
      </c>
      <c r="H32" s="235">
        <f t="shared" si="1"/>
        <v>21</v>
      </c>
      <c r="I32" s="235">
        <f t="shared" si="1"/>
        <v>55</v>
      </c>
    </row>
    <row r="33" spans="1:9" s="6" customFormat="1" ht="24" customHeight="1" x14ac:dyDescent="0.2">
      <c r="A33" s="54" t="s">
        <v>137</v>
      </c>
      <c r="B33" s="230">
        <f t="shared" si="1"/>
        <v>222</v>
      </c>
      <c r="C33" s="238">
        <f t="shared" si="1"/>
        <v>1746</v>
      </c>
      <c r="D33" s="237">
        <f t="shared" si="1"/>
        <v>37753</v>
      </c>
      <c r="E33" s="237">
        <f t="shared" si="1"/>
        <v>19027</v>
      </c>
      <c r="F33" s="237">
        <f t="shared" si="1"/>
        <v>18726</v>
      </c>
      <c r="G33" s="238">
        <f t="shared" si="1"/>
        <v>3661</v>
      </c>
      <c r="H33" s="238">
        <f t="shared" si="1"/>
        <v>1163</v>
      </c>
      <c r="I33" s="238">
        <f t="shared" si="1"/>
        <v>2498</v>
      </c>
    </row>
    <row r="34" spans="1:9" ht="36" customHeight="1" x14ac:dyDescent="0.2">
      <c r="B34" s="348" t="s">
        <v>16</v>
      </c>
      <c r="C34" s="348"/>
      <c r="D34" s="348"/>
      <c r="E34" s="348"/>
      <c r="F34" s="348"/>
      <c r="G34" s="348"/>
      <c r="H34" s="348"/>
      <c r="I34" s="348"/>
    </row>
    <row r="35" spans="1:9" x14ac:dyDescent="0.2">
      <c r="A35" s="86" t="s">
        <v>125</v>
      </c>
      <c r="B35" s="236">
        <v>6</v>
      </c>
      <c r="C35" s="235">
        <v>38</v>
      </c>
      <c r="D35" s="234">
        <v>817</v>
      </c>
      <c r="E35" s="234">
        <v>401</v>
      </c>
      <c r="F35" s="234">
        <v>416</v>
      </c>
      <c r="G35" s="235">
        <v>67</v>
      </c>
      <c r="H35" s="235">
        <v>17</v>
      </c>
      <c r="I35" s="235">
        <v>50</v>
      </c>
    </row>
    <row r="36" spans="1:9" ht="24" customHeight="1" x14ac:dyDescent="0.2">
      <c r="A36" s="86" t="s">
        <v>126</v>
      </c>
      <c r="B36" s="236">
        <v>7</v>
      </c>
      <c r="C36" s="235">
        <v>42</v>
      </c>
      <c r="D36" s="234">
        <v>879</v>
      </c>
      <c r="E36" s="234">
        <v>473</v>
      </c>
      <c r="F36" s="234">
        <v>406</v>
      </c>
      <c r="G36" s="235">
        <v>52</v>
      </c>
      <c r="H36" s="235">
        <v>9</v>
      </c>
      <c r="I36" s="235">
        <v>43</v>
      </c>
    </row>
    <row r="37" spans="1:9" x14ac:dyDescent="0.2">
      <c r="A37" s="86" t="s">
        <v>127</v>
      </c>
      <c r="B37" s="236">
        <v>4</v>
      </c>
      <c r="C37" s="235">
        <v>20</v>
      </c>
      <c r="D37" s="234">
        <v>444</v>
      </c>
      <c r="E37" s="234">
        <v>224</v>
      </c>
      <c r="F37" s="234">
        <v>220</v>
      </c>
      <c r="G37" s="235">
        <v>40</v>
      </c>
      <c r="H37" s="235">
        <v>7</v>
      </c>
      <c r="I37" s="235">
        <v>33</v>
      </c>
    </row>
    <row r="38" spans="1:9" x14ac:dyDescent="0.2">
      <c r="A38" s="86" t="s">
        <v>128</v>
      </c>
      <c r="B38" s="236">
        <v>5</v>
      </c>
      <c r="C38" s="235">
        <v>23</v>
      </c>
      <c r="D38" s="234">
        <v>483</v>
      </c>
      <c r="E38" s="234">
        <v>241</v>
      </c>
      <c r="F38" s="234">
        <v>242</v>
      </c>
      <c r="G38" s="235">
        <v>26</v>
      </c>
      <c r="H38" s="235">
        <v>8</v>
      </c>
      <c r="I38" s="235">
        <v>18</v>
      </c>
    </row>
    <row r="39" spans="1:9" x14ac:dyDescent="0.2">
      <c r="A39" s="86" t="s">
        <v>129</v>
      </c>
      <c r="B39" s="236">
        <v>10</v>
      </c>
      <c r="C39" s="235">
        <v>58</v>
      </c>
      <c r="D39" s="234">
        <v>1143</v>
      </c>
      <c r="E39" s="234">
        <v>589</v>
      </c>
      <c r="F39" s="234">
        <v>554</v>
      </c>
      <c r="G39" s="235">
        <v>88</v>
      </c>
      <c r="H39" s="235">
        <v>11</v>
      </c>
      <c r="I39" s="235">
        <v>77</v>
      </c>
    </row>
    <row r="40" spans="1:9" ht="24" customHeight="1" x14ac:dyDescent="0.2">
      <c r="A40" s="86" t="s">
        <v>130</v>
      </c>
      <c r="B40" s="236">
        <v>12</v>
      </c>
      <c r="C40" s="235">
        <v>86</v>
      </c>
      <c r="D40" s="234">
        <v>1708</v>
      </c>
      <c r="E40" s="234">
        <v>849</v>
      </c>
      <c r="F40" s="234">
        <v>859</v>
      </c>
      <c r="G40" s="235">
        <v>152</v>
      </c>
      <c r="H40" s="235">
        <v>28</v>
      </c>
      <c r="I40" s="235">
        <v>124</v>
      </c>
    </row>
    <row r="41" spans="1:9" ht="24" customHeight="1" x14ac:dyDescent="0.2">
      <c r="A41" s="86" t="s">
        <v>131</v>
      </c>
      <c r="B41" s="236">
        <v>5</v>
      </c>
      <c r="C41" s="235">
        <v>26</v>
      </c>
      <c r="D41" s="234">
        <v>586</v>
      </c>
      <c r="E41" s="234">
        <v>296</v>
      </c>
      <c r="F41" s="234">
        <v>290</v>
      </c>
      <c r="G41" s="235">
        <v>42</v>
      </c>
      <c r="H41" s="235">
        <v>2</v>
      </c>
      <c r="I41" s="235">
        <v>40</v>
      </c>
    </row>
    <row r="42" spans="1:9" x14ac:dyDescent="0.2">
      <c r="A42" s="86" t="s">
        <v>132</v>
      </c>
      <c r="B42" s="236">
        <v>7</v>
      </c>
      <c r="C42" s="235">
        <v>29</v>
      </c>
      <c r="D42" s="234">
        <v>552</v>
      </c>
      <c r="E42" s="234">
        <v>280</v>
      </c>
      <c r="F42" s="234">
        <v>272</v>
      </c>
      <c r="G42" s="235">
        <v>46</v>
      </c>
      <c r="H42" s="235">
        <v>7</v>
      </c>
      <c r="I42" s="235">
        <v>39</v>
      </c>
    </row>
    <row r="43" spans="1:9" x14ac:dyDescent="0.2">
      <c r="A43" s="86" t="s">
        <v>133</v>
      </c>
      <c r="B43" s="236">
        <v>5</v>
      </c>
      <c r="C43" s="235">
        <v>24</v>
      </c>
      <c r="D43" s="234">
        <v>568</v>
      </c>
      <c r="E43" s="234">
        <v>295</v>
      </c>
      <c r="F43" s="234">
        <v>273</v>
      </c>
      <c r="G43" s="235">
        <v>41</v>
      </c>
      <c r="H43" s="235">
        <v>2</v>
      </c>
      <c r="I43" s="235">
        <v>39</v>
      </c>
    </row>
    <row r="44" spans="1:9" ht="24" customHeight="1" x14ac:dyDescent="0.2">
      <c r="A44" s="87" t="s">
        <v>134</v>
      </c>
      <c r="B44" s="236">
        <v>4</v>
      </c>
      <c r="C44" s="235">
        <v>20</v>
      </c>
      <c r="D44" s="234">
        <v>434</v>
      </c>
      <c r="E44" s="234">
        <v>225</v>
      </c>
      <c r="F44" s="234">
        <v>209</v>
      </c>
      <c r="G44" s="235">
        <v>23</v>
      </c>
      <c r="H44" s="235">
        <v>3</v>
      </c>
      <c r="I44" s="235">
        <v>20</v>
      </c>
    </row>
    <row r="45" spans="1:9" ht="24" customHeight="1" x14ac:dyDescent="0.2">
      <c r="A45" s="86" t="s">
        <v>135</v>
      </c>
      <c r="B45" s="236">
        <v>11</v>
      </c>
      <c r="C45" s="235">
        <v>87</v>
      </c>
      <c r="D45" s="234">
        <v>1948</v>
      </c>
      <c r="E45" s="234">
        <v>962</v>
      </c>
      <c r="F45" s="234">
        <v>986</v>
      </c>
      <c r="G45" s="235">
        <v>154</v>
      </c>
      <c r="H45" s="235">
        <v>27</v>
      </c>
      <c r="I45" s="235">
        <v>127</v>
      </c>
    </row>
    <row r="46" spans="1:9" ht="24" customHeight="1" x14ac:dyDescent="0.2">
      <c r="A46" s="86" t="s">
        <v>138</v>
      </c>
      <c r="B46" s="236">
        <v>4</v>
      </c>
      <c r="C46" s="235">
        <v>19</v>
      </c>
      <c r="D46" s="234">
        <v>397</v>
      </c>
      <c r="E46" s="234">
        <v>185</v>
      </c>
      <c r="F46" s="234">
        <v>212</v>
      </c>
      <c r="G46" s="235">
        <v>32</v>
      </c>
      <c r="H46" s="235">
        <v>4</v>
      </c>
      <c r="I46" s="235">
        <v>28</v>
      </c>
    </row>
    <row r="47" spans="1:9" x14ac:dyDescent="0.2">
      <c r="A47" s="86" t="s">
        <v>136</v>
      </c>
      <c r="B47" s="236">
        <v>5</v>
      </c>
      <c r="C47" s="235">
        <v>20</v>
      </c>
      <c r="D47" s="234">
        <v>354</v>
      </c>
      <c r="E47" s="234">
        <v>197</v>
      </c>
      <c r="F47" s="234">
        <v>157</v>
      </c>
      <c r="G47" s="235">
        <v>26</v>
      </c>
      <c r="H47" s="235">
        <v>1</v>
      </c>
      <c r="I47" s="235">
        <v>25</v>
      </c>
    </row>
    <row r="48" spans="1:9" ht="24" customHeight="1" x14ac:dyDescent="0.2">
      <c r="A48" s="54" t="s">
        <v>137</v>
      </c>
      <c r="B48" s="230">
        <v>85</v>
      </c>
      <c r="C48" s="238">
        <v>492</v>
      </c>
      <c r="D48" s="237">
        <v>10313</v>
      </c>
      <c r="E48" s="237">
        <v>5217</v>
      </c>
      <c r="F48" s="237">
        <v>5096</v>
      </c>
      <c r="G48" s="238">
        <v>789</v>
      </c>
      <c r="H48" s="238">
        <v>126</v>
      </c>
      <c r="I48" s="238">
        <v>663</v>
      </c>
    </row>
    <row r="49" spans="1:9" ht="36" customHeight="1" x14ac:dyDescent="0.2">
      <c r="B49" s="390" t="s">
        <v>93</v>
      </c>
      <c r="C49" s="388"/>
      <c r="D49" s="386"/>
      <c r="E49" s="386"/>
      <c r="F49" s="386"/>
      <c r="G49" s="388"/>
      <c r="H49" s="388"/>
      <c r="I49" s="388"/>
    </row>
    <row r="50" spans="1:9" x14ac:dyDescent="0.2">
      <c r="A50" s="86" t="s">
        <v>125</v>
      </c>
      <c r="B50" s="236">
        <v>3</v>
      </c>
      <c r="C50" s="235">
        <v>27</v>
      </c>
      <c r="D50" s="234">
        <v>557</v>
      </c>
      <c r="E50" s="234">
        <v>271</v>
      </c>
      <c r="F50" s="234">
        <v>286</v>
      </c>
      <c r="G50" s="235">
        <v>55</v>
      </c>
      <c r="H50" s="235">
        <v>26</v>
      </c>
      <c r="I50" s="235">
        <v>29</v>
      </c>
    </row>
    <row r="51" spans="1:9" ht="24" customHeight="1" x14ac:dyDescent="0.2">
      <c r="A51" s="86" t="s">
        <v>126</v>
      </c>
      <c r="B51" s="236">
        <v>10</v>
      </c>
      <c r="C51" s="235">
        <v>103</v>
      </c>
      <c r="D51" s="234">
        <v>2299</v>
      </c>
      <c r="E51" s="234">
        <v>1185</v>
      </c>
      <c r="F51" s="234">
        <v>1114</v>
      </c>
      <c r="G51" s="235">
        <v>167</v>
      </c>
      <c r="H51" s="235">
        <v>58</v>
      </c>
      <c r="I51" s="235">
        <v>109</v>
      </c>
    </row>
    <row r="52" spans="1:9" x14ac:dyDescent="0.2">
      <c r="A52" s="86" t="s">
        <v>127</v>
      </c>
      <c r="B52" s="236">
        <v>3</v>
      </c>
      <c r="C52" s="235">
        <v>25</v>
      </c>
      <c r="D52" s="234">
        <v>484</v>
      </c>
      <c r="E52" s="234">
        <v>263</v>
      </c>
      <c r="F52" s="234">
        <v>221</v>
      </c>
      <c r="G52" s="235">
        <v>49</v>
      </c>
      <c r="H52" s="235">
        <v>16</v>
      </c>
      <c r="I52" s="235">
        <v>33</v>
      </c>
    </row>
    <row r="53" spans="1:9" x14ac:dyDescent="0.2">
      <c r="A53" s="86" t="s">
        <v>128</v>
      </c>
      <c r="B53" s="236">
        <v>4</v>
      </c>
      <c r="C53" s="235">
        <v>32</v>
      </c>
      <c r="D53" s="234">
        <v>655</v>
      </c>
      <c r="E53" s="234">
        <v>361</v>
      </c>
      <c r="F53" s="234">
        <v>294</v>
      </c>
      <c r="G53" s="235">
        <v>52</v>
      </c>
      <c r="H53" s="235">
        <v>19</v>
      </c>
      <c r="I53" s="235">
        <v>33</v>
      </c>
    </row>
    <row r="54" spans="1:9" x14ac:dyDescent="0.2">
      <c r="A54" s="86" t="s">
        <v>129</v>
      </c>
      <c r="B54" s="236">
        <v>9</v>
      </c>
      <c r="C54" s="235">
        <v>73</v>
      </c>
      <c r="D54" s="234">
        <v>1434</v>
      </c>
      <c r="E54" s="234">
        <v>770</v>
      </c>
      <c r="F54" s="234">
        <v>664</v>
      </c>
      <c r="G54" s="235">
        <v>162</v>
      </c>
      <c r="H54" s="235">
        <v>68</v>
      </c>
      <c r="I54" s="235">
        <v>94</v>
      </c>
    </row>
    <row r="55" spans="1:9" ht="24" customHeight="1" x14ac:dyDescent="0.2">
      <c r="A55" s="86" t="s">
        <v>130</v>
      </c>
      <c r="B55" s="236">
        <v>10</v>
      </c>
      <c r="C55" s="235">
        <v>97</v>
      </c>
      <c r="D55" s="234">
        <v>1820</v>
      </c>
      <c r="E55" s="234">
        <v>918</v>
      </c>
      <c r="F55" s="234">
        <v>902</v>
      </c>
      <c r="G55" s="235">
        <v>179</v>
      </c>
      <c r="H55" s="235">
        <v>70</v>
      </c>
      <c r="I55" s="235">
        <v>109</v>
      </c>
    </row>
    <row r="56" spans="1:9" ht="24" customHeight="1" x14ac:dyDescent="0.2">
      <c r="A56" s="86" t="s">
        <v>131</v>
      </c>
      <c r="B56" s="236">
        <v>10</v>
      </c>
      <c r="C56" s="235">
        <v>67</v>
      </c>
      <c r="D56" s="234">
        <v>1520</v>
      </c>
      <c r="E56" s="234">
        <v>804</v>
      </c>
      <c r="F56" s="234">
        <v>716</v>
      </c>
      <c r="G56" s="235">
        <v>143</v>
      </c>
      <c r="H56" s="235">
        <v>50</v>
      </c>
      <c r="I56" s="235">
        <v>93</v>
      </c>
    </row>
    <row r="57" spans="1:9" x14ac:dyDescent="0.2">
      <c r="A57" s="86" t="s">
        <v>132</v>
      </c>
      <c r="B57" s="236">
        <v>6</v>
      </c>
      <c r="C57" s="235">
        <v>25</v>
      </c>
      <c r="D57" s="234">
        <v>418</v>
      </c>
      <c r="E57" s="234">
        <v>229</v>
      </c>
      <c r="F57" s="234">
        <v>189</v>
      </c>
      <c r="G57" s="235">
        <v>56</v>
      </c>
      <c r="H57" s="235">
        <v>24</v>
      </c>
      <c r="I57" s="235">
        <v>32</v>
      </c>
    </row>
    <row r="58" spans="1:9" x14ac:dyDescent="0.2">
      <c r="A58" s="86" t="s">
        <v>133</v>
      </c>
      <c r="B58" s="236">
        <v>3</v>
      </c>
      <c r="C58" s="235">
        <v>13</v>
      </c>
      <c r="D58" s="234">
        <v>365</v>
      </c>
      <c r="E58" s="234">
        <v>190</v>
      </c>
      <c r="F58" s="234">
        <v>175</v>
      </c>
      <c r="G58" s="235">
        <v>29</v>
      </c>
      <c r="H58" s="235">
        <v>9</v>
      </c>
      <c r="I58" s="235">
        <v>20</v>
      </c>
    </row>
    <row r="59" spans="1:9" ht="24" customHeight="1" x14ac:dyDescent="0.2">
      <c r="A59" s="87" t="s">
        <v>134</v>
      </c>
      <c r="B59" s="236">
        <v>3</v>
      </c>
      <c r="C59" s="235">
        <v>30</v>
      </c>
      <c r="D59" s="234">
        <v>720</v>
      </c>
      <c r="E59" s="234">
        <v>384</v>
      </c>
      <c r="F59" s="234">
        <v>336</v>
      </c>
      <c r="G59" s="235">
        <v>61</v>
      </c>
      <c r="H59" s="235">
        <v>23</v>
      </c>
      <c r="I59" s="235">
        <v>38</v>
      </c>
    </row>
    <row r="60" spans="1:9" ht="24" customHeight="1" x14ac:dyDescent="0.2">
      <c r="A60" s="86" t="s">
        <v>135</v>
      </c>
      <c r="B60" s="236">
        <v>5</v>
      </c>
      <c r="C60" s="235">
        <v>54</v>
      </c>
      <c r="D60" s="234">
        <v>1228</v>
      </c>
      <c r="E60" s="234">
        <v>652</v>
      </c>
      <c r="F60" s="234">
        <v>576</v>
      </c>
      <c r="G60" s="235">
        <v>99</v>
      </c>
      <c r="H60" s="235">
        <v>38</v>
      </c>
      <c r="I60" s="235">
        <v>61</v>
      </c>
    </row>
    <row r="61" spans="1:9" ht="24" customHeight="1" x14ac:dyDescent="0.2">
      <c r="A61" s="86" t="s">
        <v>138</v>
      </c>
      <c r="B61" s="236">
        <v>1</v>
      </c>
      <c r="C61" s="235">
        <v>6</v>
      </c>
      <c r="D61" s="234">
        <v>101</v>
      </c>
      <c r="E61" s="234">
        <v>56</v>
      </c>
      <c r="F61" s="234">
        <v>45</v>
      </c>
      <c r="G61" s="235">
        <v>27</v>
      </c>
      <c r="H61" s="235">
        <v>11</v>
      </c>
      <c r="I61" s="235">
        <v>16</v>
      </c>
    </row>
    <row r="62" spans="1:9" x14ac:dyDescent="0.2">
      <c r="A62" s="86" t="s">
        <v>136</v>
      </c>
      <c r="B62" s="236">
        <v>3</v>
      </c>
      <c r="C62" s="235">
        <v>14</v>
      </c>
      <c r="D62" s="234">
        <v>146</v>
      </c>
      <c r="E62" s="234">
        <v>83</v>
      </c>
      <c r="F62" s="234">
        <v>63</v>
      </c>
      <c r="G62" s="235">
        <v>26</v>
      </c>
      <c r="H62" s="235">
        <v>12</v>
      </c>
      <c r="I62" s="235">
        <v>14</v>
      </c>
    </row>
    <row r="63" spans="1:9" ht="24" customHeight="1" x14ac:dyDescent="0.2">
      <c r="A63" s="54" t="s">
        <v>137</v>
      </c>
      <c r="B63" s="230">
        <v>70</v>
      </c>
      <c r="C63" s="238">
        <v>566</v>
      </c>
      <c r="D63" s="237">
        <v>11747</v>
      </c>
      <c r="E63" s="237">
        <v>6166</v>
      </c>
      <c r="F63" s="237">
        <v>5581</v>
      </c>
      <c r="G63" s="238">
        <v>1105</v>
      </c>
      <c r="H63" s="238">
        <v>424</v>
      </c>
      <c r="I63" s="238">
        <v>681</v>
      </c>
    </row>
    <row r="64" spans="1:9" ht="36" customHeight="1" x14ac:dyDescent="0.2">
      <c r="B64" s="390" t="s">
        <v>19</v>
      </c>
      <c r="C64" s="388"/>
      <c r="D64" s="386"/>
      <c r="E64" s="386"/>
      <c r="F64" s="386"/>
      <c r="G64" s="388"/>
      <c r="H64" s="388"/>
      <c r="I64" s="388"/>
    </row>
    <row r="65" spans="1:9" x14ac:dyDescent="0.2">
      <c r="A65" s="86" t="s">
        <v>125</v>
      </c>
      <c r="B65" s="236">
        <v>3</v>
      </c>
      <c r="C65" s="235">
        <v>15</v>
      </c>
      <c r="D65" s="234">
        <v>316</v>
      </c>
      <c r="E65" s="234">
        <v>138</v>
      </c>
      <c r="F65" s="234">
        <v>178</v>
      </c>
      <c r="G65" s="235">
        <v>41</v>
      </c>
      <c r="H65" s="235">
        <v>21</v>
      </c>
      <c r="I65" s="235">
        <v>20</v>
      </c>
    </row>
    <row r="66" spans="1:9" ht="24" customHeight="1" x14ac:dyDescent="0.2">
      <c r="A66" s="86" t="s">
        <v>126</v>
      </c>
      <c r="B66" s="236">
        <v>4</v>
      </c>
      <c r="C66" s="235">
        <v>42</v>
      </c>
      <c r="D66" s="234">
        <v>1244</v>
      </c>
      <c r="E66" s="234">
        <v>545</v>
      </c>
      <c r="F66" s="234">
        <v>699</v>
      </c>
      <c r="G66" s="235">
        <v>122</v>
      </c>
      <c r="H66" s="235">
        <v>45</v>
      </c>
      <c r="I66" s="235">
        <v>77</v>
      </c>
    </row>
    <row r="67" spans="1:9" x14ac:dyDescent="0.2">
      <c r="A67" s="86" t="s">
        <v>127</v>
      </c>
      <c r="B67" s="236">
        <v>3</v>
      </c>
      <c r="C67" s="235">
        <v>23</v>
      </c>
      <c r="D67" s="234">
        <v>525</v>
      </c>
      <c r="E67" s="234">
        <v>272</v>
      </c>
      <c r="F67" s="234">
        <v>253</v>
      </c>
      <c r="G67" s="235">
        <v>67</v>
      </c>
      <c r="H67" s="235">
        <v>27</v>
      </c>
      <c r="I67" s="235">
        <v>40</v>
      </c>
    </row>
    <row r="68" spans="1:9" x14ac:dyDescent="0.2">
      <c r="A68" s="86" t="s">
        <v>128</v>
      </c>
      <c r="B68" s="236">
        <v>1</v>
      </c>
      <c r="C68" s="235">
        <v>6</v>
      </c>
      <c r="D68" s="234">
        <v>141</v>
      </c>
      <c r="E68" s="234">
        <v>78</v>
      </c>
      <c r="F68" s="234">
        <v>63</v>
      </c>
      <c r="G68" s="235">
        <v>15</v>
      </c>
      <c r="H68" s="235">
        <v>5</v>
      </c>
      <c r="I68" s="235">
        <v>10</v>
      </c>
    </row>
    <row r="69" spans="1:9" x14ac:dyDescent="0.2">
      <c r="A69" s="86" t="s">
        <v>129</v>
      </c>
      <c r="B69" s="236">
        <v>6</v>
      </c>
      <c r="C69" s="235">
        <v>55</v>
      </c>
      <c r="D69" s="234">
        <v>1480</v>
      </c>
      <c r="E69" s="234">
        <v>718</v>
      </c>
      <c r="F69" s="234">
        <v>762</v>
      </c>
      <c r="G69" s="235">
        <v>188</v>
      </c>
      <c r="H69" s="235">
        <v>80</v>
      </c>
      <c r="I69" s="235">
        <v>108</v>
      </c>
    </row>
    <row r="70" spans="1:9" ht="24" customHeight="1" x14ac:dyDescent="0.2">
      <c r="A70" s="86" t="s">
        <v>130</v>
      </c>
      <c r="B70" s="236">
        <v>7</v>
      </c>
      <c r="C70" s="235">
        <v>115</v>
      </c>
      <c r="D70" s="234">
        <v>3399</v>
      </c>
      <c r="E70" s="234">
        <v>1633</v>
      </c>
      <c r="F70" s="234">
        <v>1766</v>
      </c>
      <c r="G70" s="235">
        <v>313</v>
      </c>
      <c r="H70" s="235">
        <v>116</v>
      </c>
      <c r="I70" s="235">
        <v>197</v>
      </c>
    </row>
    <row r="71" spans="1:9" ht="24" customHeight="1" x14ac:dyDescent="0.2">
      <c r="A71" s="86" t="s">
        <v>131</v>
      </c>
      <c r="B71" s="236">
        <v>1</v>
      </c>
      <c r="C71" s="235">
        <v>17</v>
      </c>
      <c r="D71" s="234">
        <v>450</v>
      </c>
      <c r="E71" s="234">
        <v>201</v>
      </c>
      <c r="F71" s="234">
        <v>249</v>
      </c>
      <c r="G71" s="235">
        <v>39</v>
      </c>
      <c r="H71" s="235">
        <v>15</v>
      </c>
      <c r="I71" s="235">
        <v>24</v>
      </c>
    </row>
    <row r="72" spans="1:9" x14ac:dyDescent="0.2">
      <c r="A72" s="86" t="s">
        <v>132</v>
      </c>
      <c r="B72" s="236">
        <v>2</v>
      </c>
      <c r="C72" s="235">
        <v>18</v>
      </c>
      <c r="D72" s="234">
        <v>511</v>
      </c>
      <c r="E72" s="234">
        <v>213</v>
      </c>
      <c r="F72" s="234">
        <v>298</v>
      </c>
      <c r="G72" s="235">
        <v>62</v>
      </c>
      <c r="H72" s="235">
        <v>25</v>
      </c>
      <c r="I72" s="235">
        <v>37</v>
      </c>
    </row>
    <row r="73" spans="1:9" x14ac:dyDescent="0.2">
      <c r="A73" s="86" t="s">
        <v>133</v>
      </c>
      <c r="B73" s="236">
        <v>1</v>
      </c>
      <c r="C73" s="235">
        <v>6</v>
      </c>
      <c r="D73" s="234">
        <v>128</v>
      </c>
      <c r="E73" s="234">
        <v>65</v>
      </c>
      <c r="F73" s="234">
        <v>63</v>
      </c>
      <c r="G73" s="235">
        <v>20</v>
      </c>
      <c r="H73" s="235">
        <v>9</v>
      </c>
      <c r="I73" s="235">
        <v>11</v>
      </c>
    </row>
    <row r="74" spans="1:9" ht="24" customHeight="1" x14ac:dyDescent="0.2">
      <c r="A74" s="87" t="s">
        <v>134</v>
      </c>
      <c r="B74" s="236">
        <v>1</v>
      </c>
      <c r="C74" s="235">
        <v>12</v>
      </c>
      <c r="D74" s="234">
        <v>326</v>
      </c>
      <c r="E74" s="234">
        <v>145</v>
      </c>
      <c r="F74" s="234">
        <v>181</v>
      </c>
      <c r="G74" s="235">
        <v>29</v>
      </c>
      <c r="H74" s="235">
        <v>12</v>
      </c>
      <c r="I74" s="235">
        <v>17</v>
      </c>
    </row>
    <row r="75" spans="1:9" ht="24" customHeight="1" x14ac:dyDescent="0.2">
      <c r="A75" s="86" t="s">
        <v>135</v>
      </c>
      <c r="B75" s="236">
        <v>4</v>
      </c>
      <c r="C75" s="235">
        <v>74</v>
      </c>
      <c r="D75" s="234">
        <v>2281</v>
      </c>
      <c r="E75" s="234">
        <v>1070</v>
      </c>
      <c r="F75" s="234">
        <v>1211</v>
      </c>
      <c r="G75" s="235">
        <v>239</v>
      </c>
      <c r="H75" s="235">
        <v>80</v>
      </c>
      <c r="I75" s="235">
        <v>159</v>
      </c>
    </row>
    <row r="76" spans="1:9" ht="24" customHeight="1" x14ac:dyDescent="0.2">
      <c r="A76" s="86" t="s">
        <v>138</v>
      </c>
      <c r="B76" s="236">
        <v>6</v>
      </c>
      <c r="C76" s="235">
        <v>59</v>
      </c>
      <c r="D76" s="234">
        <v>1472</v>
      </c>
      <c r="E76" s="234">
        <v>722</v>
      </c>
      <c r="F76" s="234">
        <v>750</v>
      </c>
      <c r="G76" s="235">
        <v>170</v>
      </c>
      <c r="H76" s="235">
        <v>64</v>
      </c>
      <c r="I76" s="235">
        <v>106</v>
      </c>
    </row>
    <row r="77" spans="1:9" x14ac:dyDescent="0.2">
      <c r="A77" s="86" t="s">
        <v>136</v>
      </c>
      <c r="B77" s="236">
        <v>1</v>
      </c>
      <c r="C77" s="235">
        <v>2</v>
      </c>
      <c r="D77" s="234">
        <v>57</v>
      </c>
      <c r="E77" s="234">
        <v>18</v>
      </c>
      <c r="F77" s="234">
        <v>39</v>
      </c>
      <c r="G77" s="235">
        <v>12</v>
      </c>
      <c r="H77" s="235">
        <v>3</v>
      </c>
      <c r="I77" s="235">
        <v>9</v>
      </c>
    </row>
    <row r="78" spans="1:9" ht="24" customHeight="1" x14ac:dyDescent="0.2">
      <c r="A78" s="54" t="s">
        <v>137</v>
      </c>
      <c r="B78" s="230">
        <v>40</v>
      </c>
      <c r="C78" s="238">
        <v>444</v>
      </c>
      <c r="D78" s="237">
        <v>12330</v>
      </c>
      <c r="E78" s="237">
        <v>5818</v>
      </c>
      <c r="F78" s="237">
        <v>6512</v>
      </c>
      <c r="G78" s="238">
        <v>1317</v>
      </c>
      <c r="H78" s="238">
        <v>502</v>
      </c>
      <c r="I78" s="238">
        <v>815</v>
      </c>
    </row>
    <row r="79" spans="1:9" ht="36" customHeight="1" x14ac:dyDescent="0.2">
      <c r="B79" s="390" t="s">
        <v>20</v>
      </c>
      <c r="C79" s="388"/>
      <c r="D79" s="386"/>
      <c r="E79" s="386"/>
      <c r="F79" s="386"/>
      <c r="G79" s="388"/>
      <c r="H79" s="388"/>
      <c r="I79" s="388"/>
    </row>
    <row r="80" spans="1:9" x14ac:dyDescent="0.2">
      <c r="A80" s="86" t="s">
        <v>125</v>
      </c>
      <c r="B80" s="236">
        <v>1</v>
      </c>
      <c r="C80" s="235">
        <v>9</v>
      </c>
      <c r="D80" s="234">
        <v>56</v>
      </c>
      <c r="E80" s="234">
        <v>33</v>
      </c>
      <c r="F80" s="234">
        <v>23</v>
      </c>
      <c r="G80" s="235">
        <v>10</v>
      </c>
      <c r="H80" s="235">
        <v>3</v>
      </c>
      <c r="I80" s="235">
        <v>7</v>
      </c>
    </row>
    <row r="81" spans="1:9" ht="24" customHeight="1" x14ac:dyDescent="0.2">
      <c r="A81" s="86" t="s">
        <v>126</v>
      </c>
      <c r="B81" s="236">
        <v>1</v>
      </c>
      <c r="C81" s="235">
        <v>0</v>
      </c>
      <c r="D81" s="234">
        <v>0</v>
      </c>
      <c r="E81" s="234">
        <v>0</v>
      </c>
      <c r="F81" s="234">
        <v>0</v>
      </c>
      <c r="G81" s="235">
        <v>4</v>
      </c>
      <c r="H81" s="235">
        <v>1</v>
      </c>
      <c r="I81" s="235">
        <v>3</v>
      </c>
    </row>
    <row r="82" spans="1:9" x14ac:dyDescent="0.2">
      <c r="A82" s="86" t="s">
        <v>127</v>
      </c>
      <c r="B82" s="236">
        <v>1</v>
      </c>
      <c r="C82" s="235">
        <v>11</v>
      </c>
      <c r="D82" s="234">
        <v>99</v>
      </c>
      <c r="E82" s="234">
        <v>72</v>
      </c>
      <c r="F82" s="234">
        <v>27</v>
      </c>
      <c r="G82" s="235">
        <v>15</v>
      </c>
      <c r="H82" s="235">
        <v>2</v>
      </c>
      <c r="I82" s="235">
        <v>13</v>
      </c>
    </row>
    <row r="83" spans="1:9" x14ac:dyDescent="0.2">
      <c r="A83" s="86" t="s">
        <v>128</v>
      </c>
      <c r="B83" s="236">
        <v>0</v>
      </c>
      <c r="C83" s="235">
        <v>0</v>
      </c>
      <c r="D83" s="234">
        <v>0</v>
      </c>
      <c r="E83" s="234">
        <v>0</v>
      </c>
      <c r="F83" s="234">
        <v>0</v>
      </c>
      <c r="G83" s="235">
        <v>0</v>
      </c>
      <c r="H83" s="235">
        <v>0</v>
      </c>
      <c r="I83" s="235">
        <v>0</v>
      </c>
    </row>
    <row r="84" spans="1:9" x14ac:dyDescent="0.2">
      <c r="A84" s="86" t="s">
        <v>129</v>
      </c>
      <c r="B84" s="236">
        <v>1</v>
      </c>
      <c r="C84" s="235">
        <v>8</v>
      </c>
      <c r="D84" s="234">
        <v>69</v>
      </c>
      <c r="E84" s="234">
        <v>44</v>
      </c>
      <c r="F84" s="234">
        <v>25</v>
      </c>
      <c r="G84" s="235">
        <v>13</v>
      </c>
      <c r="H84" s="235">
        <v>2</v>
      </c>
      <c r="I84" s="235">
        <v>11</v>
      </c>
    </row>
    <row r="85" spans="1:9" ht="24" customHeight="1" x14ac:dyDescent="0.2">
      <c r="A85" s="86" t="s">
        <v>130</v>
      </c>
      <c r="B85" s="236">
        <v>4</v>
      </c>
      <c r="C85" s="235">
        <v>51</v>
      </c>
      <c r="D85" s="234">
        <v>350</v>
      </c>
      <c r="E85" s="234">
        <v>216</v>
      </c>
      <c r="F85" s="234">
        <v>134</v>
      </c>
      <c r="G85" s="235">
        <v>68</v>
      </c>
      <c r="H85" s="235">
        <v>10</v>
      </c>
      <c r="I85" s="235">
        <v>58</v>
      </c>
    </row>
    <row r="86" spans="1:9" ht="24" customHeight="1" x14ac:dyDescent="0.2">
      <c r="A86" s="86" t="s">
        <v>131</v>
      </c>
      <c r="B86" s="236">
        <v>2</v>
      </c>
      <c r="C86" s="235">
        <v>15</v>
      </c>
      <c r="D86" s="234">
        <v>98</v>
      </c>
      <c r="E86" s="234">
        <v>62</v>
      </c>
      <c r="F86" s="234">
        <v>36</v>
      </c>
      <c r="G86" s="235">
        <v>23</v>
      </c>
      <c r="H86" s="235">
        <v>4</v>
      </c>
      <c r="I86" s="235">
        <v>19</v>
      </c>
    </row>
    <row r="87" spans="1:9" x14ac:dyDescent="0.2">
      <c r="A87" s="86" t="s">
        <v>132</v>
      </c>
      <c r="B87" s="236">
        <v>3</v>
      </c>
      <c r="C87" s="235">
        <v>25</v>
      </c>
      <c r="D87" s="234">
        <v>154</v>
      </c>
      <c r="E87" s="234">
        <v>102</v>
      </c>
      <c r="F87" s="234">
        <v>52</v>
      </c>
      <c r="G87" s="235">
        <v>34</v>
      </c>
      <c r="H87" s="235">
        <v>7</v>
      </c>
      <c r="I87" s="235">
        <v>27</v>
      </c>
    </row>
    <row r="88" spans="1:9" x14ac:dyDescent="0.2">
      <c r="A88" s="86" t="s">
        <v>133</v>
      </c>
      <c r="B88" s="236">
        <v>1</v>
      </c>
      <c r="C88" s="235">
        <v>7</v>
      </c>
      <c r="D88" s="234">
        <v>44</v>
      </c>
      <c r="E88" s="234">
        <v>26</v>
      </c>
      <c r="F88" s="234">
        <v>18</v>
      </c>
      <c r="G88" s="235">
        <v>13</v>
      </c>
      <c r="H88" s="235">
        <v>1</v>
      </c>
      <c r="I88" s="235">
        <v>12</v>
      </c>
    </row>
    <row r="89" spans="1:9" ht="24" customHeight="1" x14ac:dyDescent="0.2">
      <c r="A89" s="87" t="s">
        <v>134</v>
      </c>
      <c r="B89" s="236">
        <v>3</v>
      </c>
      <c r="C89" s="235">
        <v>19</v>
      </c>
      <c r="D89" s="234">
        <v>168</v>
      </c>
      <c r="E89" s="234">
        <v>96</v>
      </c>
      <c r="F89" s="234">
        <v>72</v>
      </c>
      <c r="G89" s="235">
        <v>45</v>
      </c>
      <c r="H89" s="235">
        <v>12</v>
      </c>
      <c r="I89" s="235">
        <v>33</v>
      </c>
    </row>
    <row r="90" spans="1:9" ht="24" customHeight="1" x14ac:dyDescent="0.2">
      <c r="A90" s="86" t="s">
        <v>135</v>
      </c>
      <c r="B90" s="236">
        <v>3</v>
      </c>
      <c r="C90" s="235">
        <v>26</v>
      </c>
      <c r="D90" s="234">
        <v>199</v>
      </c>
      <c r="E90" s="234">
        <v>121</v>
      </c>
      <c r="F90" s="234">
        <v>78</v>
      </c>
      <c r="G90" s="235">
        <v>46</v>
      </c>
      <c r="H90" s="235">
        <v>9</v>
      </c>
      <c r="I90" s="235">
        <v>37</v>
      </c>
    </row>
    <row r="91" spans="1:9" ht="24" customHeight="1" x14ac:dyDescent="0.2">
      <c r="A91" s="86" t="s">
        <v>138</v>
      </c>
      <c r="B91" s="236">
        <v>0</v>
      </c>
      <c r="C91" s="235">
        <v>0</v>
      </c>
      <c r="D91" s="234">
        <v>0</v>
      </c>
      <c r="E91" s="234">
        <v>0</v>
      </c>
      <c r="F91" s="234">
        <v>0</v>
      </c>
      <c r="G91" s="235">
        <v>0</v>
      </c>
      <c r="H91" s="235">
        <v>0</v>
      </c>
      <c r="I91" s="235">
        <v>0</v>
      </c>
    </row>
    <row r="92" spans="1:9" x14ac:dyDescent="0.2">
      <c r="A92" s="86" t="s">
        <v>136</v>
      </c>
      <c r="B92" s="236">
        <v>1</v>
      </c>
      <c r="C92" s="235">
        <v>9</v>
      </c>
      <c r="D92" s="234">
        <v>87</v>
      </c>
      <c r="E92" s="234">
        <v>85</v>
      </c>
      <c r="F92" s="234">
        <v>2</v>
      </c>
      <c r="G92" s="235">
        <v>12</v>
      </c>
      <c r="H92" s="235">
        <v>5</v>
      </c>
      <c r="I92" s="235">
        <v>7</v>
      </c>
    </row>
    <row r="93" spans="1:9" ht="24" customHeight="1" x14ac:dyDescent="0.2">
      <c r="A93" s="54" t="s">
        <v>137</v>
      </c>
      <c r="B93" s="230">
        <v>21</v>
      </c>
      <c r="C93" s="238">
        <v>180</v>
      </c>
      <c r="D93" s="237">
        <v>1324</v>
      </c>
      <c r="E93" s="237">
        <v>857</v>
      </c>
      <c r="F93" s="237">
        <v>467</v>
      </c>
      <c r="G93" s="238">
        <v>283</v>
      </c>
      <c r="H93" s="238">
        <v>56</v>
      </c>
      <c r="I93" s="238">
        <v>227</v>
      </c>
    </row>
    <row r="94" spans="1:9" ht="36" customHeight="1" x14ac:dyDescent="0.2">
      <c r="B94" s="390" t="s">
        <v>21</v>
      </c>
      <c r="C94" s="388"/>
      <c r="D94" s="386"/>
      <c r="E94" s="386"/>
      <c r="F94" s="386"/>
      <c r="G94" s="388"/>
      <c r="H94" s="388"/>
      <c r="I94" s="388"/>
    </row>
    <row r="95" spans="1:9" x14ac:dyDescent="0.2">
      <c r="A95" s="86" t="s">
        <v>125</v>
      </c>
      <c r="B95" s="236">
        <v>1</v>
      </c>
      <c r="C95" s="235">
        <v>11</v>
      </c>
      <c r="D95" s="234">
        <v>353</v>
      </c>
      <c r="E95" s="234">
        <v>182</v>
      </c>
      <c r="F95" s="234">
        <v>171</v>
      </c>
      <c r="G95" s="235">
        <v>25</v>
      </c>
      <c r="H95" s="235">
        <v>8</v>
      </c>
      <c r="I95" s="235">
        <v>17</v>
      </c>
    </row>
    <row r="96" spans="1:9" ht="24" customHeight="1" x14ac:dyDescent="0.2">
      <c r="A96" s="86" t="s">
        <v>126</v>
      </c>
      <c r="B96" s="236">
        <v>0</v>
      </c>
      <c r="C96" s="235">
        <v>0</v>
      </c>
      <c r="D96" s="234">
        <v>0</v>
      </c>
      <c r="E96" s="234">
        <v>0</v>
      </c>
      <c r="F96" s="234">
        <v>0</v>
      </c>
      <c r="G96" s="235">
        <v>0</v>
      </c>
      <c r="H96" s="235">
        <v>0</v>
      </c>
      <c r="I96" s="235">
        <v>0</v>
      </c>
    </row>
    <row r="97" spans="1:9" x14ac:dyDescent="0.2">
      <c r="A97" s="86" t="s">
        <v>127</v>
      </c>
      <c r="B97" s="236">
        <v>0</v>
      </c>
      <c r="C97" s="235">
        <v>0</v>
      </c>
      <c r="D97" s="234">
        <v>0</v>
      </c>
      <c r="E97" s="234">
        <v>0</v>
      </c>
      <c r="F97" s="234">
        <v>0</v>
      </c>
      <c r="G97" s="235">
        <v>0</v>
      </c>
      <c r="H97" s="235">
        <v>0</v>
      </c>
      <c r="I97" s="235">
        <v>0</v>
      </c>
    </row>
    <row r="98" spans="1:9" x14ac:dyDescent="0.2">
      <c r="A98" s="86" t="s">
        <v>128</v>
      </c>
      <c r="B98" s="236">
        <v>0</v>
      </c>
      <c r="C98" s="235">
        <v>0</v>
      </c>
      <c r="D98" s="234">
        <v>0</v>
      </c>
      <c r="E98" s="234">
        <v>0</v>
      </c>
      <c r="F98" s="234">
        <v>0</v>
      </c>
      <c r="G98" s="235">
        <v>0</v>
      </c>
      <c r="H98" s="235">
        <v>0</v>
      </c>
      <c r="I98" s="235">
        <v>0</v>
      </c>
    </row>
    <row r="99" spans="1:9" x14ac:dyDescent="0.2">
      <c r="A99" s="86" t="s">
        <v>129</v>
      </c>
      <c r="B99" s="236">
        <v>0</v>
      </c>
      <c r="C99" s="235">
        <v>0</v>
      </c>
      <c r="D99" s="234">
        <v>0</v>
      </c>
      <c r="E99" s="234">
        <v>0</v>
      </c>
      <c r="F99" s="234">
        <v>0</v>
      </c>
      <c r="G99" s="235">
        <v>0</v>
      </c>
      <c r="H99" s="235">
        <v>0</v>
      </c>
      <c r="I99" s="235">
        <v>0</v>
      </c>
    </row>
    <row r="100" spans="1:9" ht="24" customHeight="1" x14ac:dyDescent="0.2">
      <c r="A100" s="86" t="s">
        <v>130</v>
      </c>
      <c r="B100" s="236">
        <v>2</v>
      </c>
      <c r="C100" s="235">
        <v>25</v>
      </c>
      <c r="D100" s="234">
        <v>919</v>
      </c>
      <c r="E100" s="234">
        <v>430</v>
      </c>
      <c r="F100" s="234">
        <v>489</v>
      </c>
      <c r="G100" s="235">
        <v>71</v>
      </c>
      <c r="H100" s="235">
        <v>24</v>
      </c>
      <c r="I100" s="235">
        <v>47</v>
      </c>
    </row>
    <row r="101" spans="1:9" ht="24" customHeight="1" x14ac:dyDescent="0.2">
      <c r="A101" s="86" t="s">
        <v>131</v>
      </c>
      <c r="B101" s="236">
        <v>0</v>
      </c>
      <c r="C101" s="235">
        <v>0</v>
      </c>
      <c r="D101" s="234">
        <v>0</v>
      </c>
      <c r="E101" s="234">
        <v>0</v>
      </c>
      <c r="F101" s="234">
        <v>0</v>
      </c>
      <c r="G101" s="235">
        <v>0</v>
      </c>
      <c r="H101" s="235">
        <v>0</v>
      </c>
      <c r="I101" s="235">
        <v>0</v>
      </c>
    </row>
    <row r="102" spans="1:9" x14ac:dyDescent="0.2">
      <c r="A102" s="86" t="s">
        <v>132</v>
      </c>
      <c r="B102" s="236">
        <v>1</v>
      </c>
      <c r="C102" s="235">
        <v>6</v>
      </c>
      <c r="D102" s="234">
        <v>121</v>
      </c>
      <c r="E102" s="234">
        <v>72</v>
      </c>
      <c r="F102" s="234">
        <v>49</v>
      </c>
      <c r="G102" s="235">
        <v>12</v>
      </c>
      <c r="H102" s="235">
        <v>5</v>
      </c>
      <c r="I102" s="235">
        <v>7</v>
      </c>
    </row>
    <row r="103" spans="1:9" x14ac:dyDescent="0.2">
      <c r="A103" s="86" t="s">
        <v>133</v>
      </c>
      <c r="B103" s="236">
        <v>0</v>
      </c>
      <c r="C103" s="235">
        <v>0</v>
      </c>
      <c r="D103" s="234">
        <v>0</v>
      </c>
      <c r="E103" s="234">
        <v>0</v>
      </c>
      <c r="F103" s="234">
        <v>0</v>
      </c>
      <c r="G103" s="235">
        <v>0</v>
      </c>
      <c r="H103" s="235">
        <v>0</v>
      </c>
      <c r="I103" s="235">
        <v>0</v>
      </c>
    </row>
    <row r="104" spans="1:9" ht="24" customHeight="1" x14ac:dyDescent="0.2">
      <c r="A104" s="87" t="s">
        <v>134</v>
      </c>
      <c r="B104" s="236">
        <v>0</v>
      </c>
      <c r="C104" s="235">
        <v>0</v>
      </c>
      <c r="D104" s="234">
        <v>0</v>
      </c>
      <c r="E104" s="234">
        <v>0</v>
      </c>
      <c r="F104" s="234">
        <v>0</v>
      </c>
      <c r="G104" s="235">
        <v>0</v>
      </c>
      <c r="H104" s="235">
        <v>0</v>
      </c>
      <c r="I104" s="235">
        <v>0</v>
      </c>
    </row>
    <row r="105" spans="1:9" ht="24" customHeight="1" x14ac:dyDescent="0.2">
      <c r="A105" s="86" t="s">
        <v>135</v>
      </c>
      <c r="B105" s="236">
        <v>2</v>
      </c>
      <c r="C105" s="235">
        <v>22</v>
      </c>
      <c r="D105" s="234">
        <v>646</v>
      </c>
      <c r="E105" s="234">
        <v>285</v>
      </c>
      <c r="F105" s="234">
        <v>361</v>
      </c>
      <c r="G105" s="235">
        <v>59</v>
      </c>
      <c r="H105" s="235">
        <v>18</v>
      </c>
      <c r="I105" s="235">
        <v>41</v>
      </c>
    </row>
    <row r="106" spans="1:9" ht="24" customHeight="1" x14ac:dyDescent="0.2">
      <c r="A106" s="86" t="s">
        <v>138</v>
      </c>
      <c r="B106" s="236">
        <v>0</v>
      </c>
      <c r="C106" s="235">
        <v>0</v>
      </c>
      <c r="D106" s="234">
        <v>0</v>
      </c>
      <c r="E106" s="234">
        <v>0</v>
      </c>
      <c r="F106" s="234">
        <v>0</v>
      </c>
      <c r="G106" s="235">
        <v>0</v>
      </c>
      <c r="H106" s="235">
        <v>0</v>
      </c>
      <c r="I106" s="235">
        <v>0</v>
      </c>
    </row>
    <row r="107" spans="1:9" x14ac:dyDescent="0.2">
      <c r="A107" s="86" t="s">
        <v>136</v>
      </c>
      <c r="B107" s="236">
        <v>0</v>
      </c>
      <c r="C107" s="235">
        <v>0</v>
      </c>
      <c r="D107" s="234">
        <v>0</v>
      </c>
      <c r="E107" s="234">
        <v>0</v>
      </c>
      <c r="F107" s="234">
        <v>0</v>
      </c>
      <c r="G107" s="235">
        <v>0</v>
      </c>
      <c r="H107" s="235">
        <v>0</v>
      </c>
      <c r="I107" s="235">
        <v>0</v>
      </c>
    </row>
    <row r="108" spans="1:9" ht="24" customHeight="1" x14ac:dyDescent="0.2">
      <c r="A108" s="54" t="s">
        <v>137</v>
      </c>
      <c r="B108" s="230">
        <v>6</v>
      </c>
      <c r="C108" s="238">
        <v>64</v>
      </c>
      <c r="D108" s="237">
        <v>2039</v>
      </c>
      <c r="E108" s="237">
        <v>969</v>
      </c>
      <c r="F108" s="237">
        <v>1070</v>
      </c>
      <c r="G108" s="238">
        <v>167</v>
      </c>
      <c r="H108" s="238">
        <v>55</v>
      </c>
      <c r="I108" s="238">
        <v>112</v>
      </c>
    </row>
    <row r="109" spans="1:9" ht="36" customHeight="1" x14ac:dyDescent="0.2">
      <c r="B109" s="390" t="s">
        <v>22</v>
      </c>
      <c r="C109" s="388"/>
      <c r="D109" s="386"/>
      <c r="E109" s="386"/>
      <c r="F109" s="386"/>
      <c r="G109" s="388"/>
      <c r="H109" s="388"/>
      <c r="I109" s="388"/>
    </row>
    <row r="110" spans="1:9" x14ac:dyDescent="0.2">
      <c r="A110" s="86" t="s">
        <v>125</v>
      </c>
      <c r="B110" s="236">
        <f>SUM(B125)</f>
        <v>1</v>
      </c>
      <c r="C110" s="235">
        <f t="shared" ref="C110:I110" si="2">SUM(C125)</f>
        <v>2</v>
      </c>
      <c r="D110" s="234">
        <f t="shared" si="2"/>
        <v>66</v>
      </c>
      <c r="E110" s="234">
        <f t="shared" si="2"/>
        <v>39</v>
      </c>
      <c r="F110" s="234">
        <f t="shared" si="2"/>
        <v>27</v>
      </c>
      <c r="G110" s="235">
        <f t="shared" si="2"/>
        <v>5</v>
      </c>
      <c r="H110" s="235">
        <f t="shared" si="2"/>
        <v>2</v>
      </c>
      <c r="I110" s="235">
        <f t="shared" si="2"/>
        <v>3</v>
      </c>
    </row>
    <row r="111" spans="1:9" ht="24" customHeight="1" x14ac:dyDescent="0.2">
      <c r="A111" s="86" t="s">
        <v>126</v>
      </c>
      <c r="B111" s="236">
        <f t="shared" ref="B111:I111" si="3">SUM(B126)</f>
        <v>0</v>
      </c>
      <c r="C111" s="235">
        <f t="shared" si="3"/>
        <v>0</v>
      </c>
      <c r="D111" s="234">
        <f t="shared" si="3"/>
        <v>0</v>
      </c>
      <c r="E111" s="234">
        <f t="shared" si="3"/>
        <v>0</v>
      </c>
      <c r="F111" s="234">
        <f t="shared" si="3"/>
        <v>0</v>
      </c>
      <c r="G111" s="235">
        <f t="shared" si="3"/>
        <v>0</v>
      </c>
      <c r="H111" s="235">
        <f t="shared" si="3"/>
        <v>0</v>
      </c>
      <c r="I111" s="235">
        <f t="shared" si="3"/>
        <v>0</v>
      </c>
    </row>
    <row r="112" spans="1:9" x14ac:dyDescent="0.2">
      <c r="A112" s="86" t="s">
        <v>127</v>
      </c>
      <c r="B112" s="236">
        <f t="shared" ref="B112:I112" si="4">SUM(B127)</f>
        <v>0</v>
      </c>
      <c r="C112" s="235">
        <f t="shared" si="4"/>
        <v>0</v>
      </c>
      <c r="D112" s="234">
        <f t="shared" si="4"/>
        <v>0</v>
      </c>
      <c r="E112" s="234">
        <f t="shared" si="4"/>
        <v>0</v>
      </c>
      <c r="F112" s="234">
        <f t="shared" si="4"/>
        <v>0</v>
      </c>
      <c r="G112" s="235">
        <f t="shared" si="4"/>
        <v>0</v>
      </c>
      <c r="H112" s="235">
        <f t="shared" si="4"/>
        <v>0</v>
      </c>
      <c r="I112" s="235">
        <f t="shared" si="4"/>
        <v>0</v>
      </c>
    </row>
    <row r="113" spans="1:9" x14ac:dyDescent="0.2">
      <c r="A113" s="86" t="s">
        <v>128</v>
      </c>
      <c r="B113" s="236">
        <f t="shared" ref="B113:I113" si="5">SUM(B128)</f>
        <v>0</v>
      </c>
      <c r="C113" s="235">
        <f t="shared" si="5"/>
        <v>0</v>
      </c>
      <c r="D113" s="234">
        <f t="shared" si="5"/>
        <v>0</v>
      </c>
      <c r="E113" s="234">
        <f t="shared" si="5"/>
        <v>0</v>
      </c>
      <c r="F113" s="234">
        <f t="shared" si="5"/>
        <v>0</v>
      </c>
      <c r="G113" s="235">
        <f t="shared" si="5"/>
        <v>0</v>
      </c>
      <c r="H113" s="235">
        <f t="shared" si="5"/>
        <v>0</v>
      </c>
      <c r="I113" s="235">
        <f t="shared" si="5"/>
        <v>0</v>
      </c>
    </row>
    <row r="114" spans="1:9" x14ac:dyDescent="0.2">
      <c r="A114" s="86" t="s">
        <v>129</v>
      </c>
      <c r="B114" s="236">
        <f t="shared" ref="B114:I114" si="6">SUM(B129)</f>
        <v>0</v>
      </c>
      <c r="C114" s="235">
        <f t="shared" si="6"/>
        <v>0</v>
      </c>
      <c r="D114" s="234">
        <f t="shared" si="6"/>
        <v>0</v>
      </c>
      <c r="E114" s="234">
        <f t="shared" si="6"/>
        <v>0</v>
      </c>
      <c r="F114" s="234">
        <f t="shared" si="6"/>
        <v>0</v>
      </c>
      <c r="G114" s="235">
        <f t="shared" si="6"/>
        <v>0</v>
      </c>
      <c r="H114" s="235">
        <f t="shared" si="6"/>
        <v>0</v>
      </c>
      <c r="I114" s="235">
        <f t="shared" si="6"/>
        <v>0</v>
      </c>
    </row>
    <row r="115" spans="1:9" ht="24" customHeight="1" x14ac:dyDescent="0.2">
      <c r="A115" s="86" t="s">
        <v>130</v>
      </c>
      <c r="B115" s="236">
        <f t="shared" ref="B115:I115" si="7">SUM(B130)</f>
        <v>0</v>
      </c>
      <c r="C115" s="235">
        <f t="shared" si="7"/>
        <v>0</v>
      </c>
      <c r="D115" s="234">
        <f t="shared" si="7"/>
        <v>0</v>
      </c>
      <c r="E115" s="234">
        <f t="shared" si="7"/>
        <v>0</v>
      </c>
      <c r="F115" s="234">
        <f t="shared" si="7"/>
        <v>0</v>
      </c>
      <c r="G115" s="235">
        <f t="shared" si="7"/>
        <v>0</v>
      </c>
      <c r="H115" s="235">
        <f t="shared" si="7"/>
        <v>0</v>
      </c>
      <c r="I115" s="235">
        <f t="shared" si="7"/>
        <v>0</v>
      </c>
    </row>
    <row r="116" spans="1:9" ht="24" customHeight="1" x14ac:dyDescent="0.2">
      <c r="A116" s="86" t="s">
        <v>131</v>
      </c>
      <c r="B116" s="236">
        <f t="shared" ref="B116:I116" si="8">SUM(B131)</f>
        <v>0</v>
      </c>
      <c r="C116" s="235">
        <f t="shared" si="8"/>
        <v>0</v>
      </c>
      <c r="D116" s="234">
        <f t="shared" si="8"/>
        <v>0</v>
      </c>
      <c r="E116" s="234">
        <f t="shared" si="8"/>
        <v>0</v>
      </c>
      <c r="F116" s="234">
        <f t="shared" si="8"/>
        <v>0</v>
      </c>
      <c r="G116" s="235">
        <f t="shared" si="8"/>
        <v>0</v>
      </c>
      <c r="H116" s="235">
        <f t="shared" si="8"/>
        <v>0</v>
      </c>
      <c r="I116" s="235">
        <f t="shared" si="8"/>
        <v>0</v>
      </c>
    </row>
    <row r="117" spans="1:9" x14ac:dyDescent="0.2">
      <c r="A117" s="86" t="s">
        <v>132</v>
      </c>
      <c r="B117" s="236">
        <f t="shared" ref="B117:I117" si="9">SUM(B132)</f>
        <v>0</v>
      </c>
      <c r="C117" s="235">
        <f t="shared" si="9"/>
        <v>0</v>
      </c>
      <c r="D117" s="234">
        <f t="shared" si="9"/>
        <v>0</v>
      </c>
      <c r="E117" s="234">
        <f t="shared" si="9"/>
        <v>0</v>
      </c>
      <c r="F117" s="234">
        <f t="shared" si="9"/>
        <v>0</v>
      </c>
      <c r="G117" s="235">
        <f t="shared" si="9"/>
        <v>0</v>
      </c>
      <c r="H117" s="235">
        <f t="shared" si="9"/>
        <v>0</v>
      </c>
      <c r="I117" s="235">
        <f t="shared" si="9"/>
        <v>0</v>
      </c>
    </row>
    <row r="118" spans="1:9" x14ac:dyDescent="0.2">
      <c r="A118" s="86" t="s">
        <v>133</v>
      </c>
      <c r="B118" s="236">
        <f t="shared" ref="B118:I118" si="10">SUM(B133)</f>
        <v>0</v>
      </c>
      <c r="C118" s="235">
        <f t="shared" si="10"/>
        <v>0</v>
      </c>
      <c r="D118" s="234">
        <f t="shared" si="10"/>
        <v>0</v>
      </c>
      <c r="E118" s="234">
        <f t="shared" si="10"/>
        <v>0</v>
      </c>
      <c r="F118" s="234">
        <f t="shared" si="10"/>
        <v>0</v>
      </c>
      <c r="G118" s="235">
        <f t="shared" si="10"/>
        <v>0</v>
      </c>
      <c r="H118" s="235">
        <f t="shared" si="10"/>
        <v>0</v>
      </c>
      <c r="I118" s="235">
        <f t="shared" si="10"/>
        <v>0</v>
      </c>
    </row>
    <row r="119" spans="1:9" ht="24" customHeight="1" x14ac:dyDescent="0.2">
      <c r="A119" s="87" t="s">
        <v>134</v>
      </c>
      <c r="B119" s="236">
        <f t="shared" ref="B119:I119" si="11">SUM(B134)</f>
        <v>0</v>
      </c>
      <c r="C119" s="235">
        <f t="shared" si="11"/>
        <v>0</v>
      </c>
      <c r="D119" s="234">
        <f t="shared" si="11"/>
        <v>0</v>
      </c>
      <c r="E119" s="234">
        <f t="shared" si="11"/>
        <v>0</v>
      </c>
      <c r="F119" s="234">
        <f t="shared" si="11"/>
        <v>0</v>
      </c>
      <c r="G119" s="235">
        <f t="shared" si="11"/>
        <v>0</v>
      </c>
      <c r="H119" s="235">
        <f t="shared" si="11"/>
        <v>0</v>
      </c>
      <c r="I119" s="235">
        <f t="shared" si="11"/>
        <v>0</v>
      </c>
    </row>
    <row r="120" spans="1:9" ht="24" customHeight="1" x14ac:dyDescent="0.2">
      <c r="A120" s="86" t="s">
        <v>135</v>
      </c>
      <c r="B120" s="236">
        <f t="shared" ref="B120:I120" si="12">SUM(B135)</f>
        <v>0</v>
      </c>
      <c r="C120" s="235">
        <f t="shared" si="12"/>
        <v>0</v>
      </c>
      <c r="D120" s="234">
        <f t="shared" si="12"/>
        <v>0</v>
      </c>
      <c r="E120" s="234">
        <f t="shared" si="12"/>
        <v>0</v>
      </c>
      <c r="F120" s="234">
        <f t="shared" si="12"/>
        <v>0</v>
      </c>
      <c r="G120" s="235">
        <f t="shared" si="12"/>
        <v>0</v>
      </c>
      <c r="H120" s="235">
        <f t="shared" si="12"/>
        <v>0</v>
      </c>
      <c r="I120" s="235">
        <f t="shared" si="12"/>
        <v>0</v>
      </c>
    </row>
    <row r="121" spans="1:9" ht="24" customHeight="1" x14ac:dyDescent="0.2">
      <c r="A121" s="86" t="s">
        <v>138</v>
      </c>
      <c r="B121" s="236">
        <f t="shared" ref="B121:I121" si="13">SUM(B136)</f>
        <v>0</v>
      </c>
      <c r="C121" s="235">
        <f t="shared" si="13"/>
        <v>0</v>
      </c>
      <c r="D121" s="234">
        <f t="shared" si="13"/>
        <v>0</v>
      </c>
      <c r="E121" s="234">
        <f t="shared" si="13"/>
        <v>0</v>
      </c>
      <c r="F121" s="234">
        <f t="shared" si="13"/>
        <v>0</v>
      </c>
      <c r="G121" s="235">
        <f t="shared" si="13"/>
        <v>0</v>
      </c>
      <c r="H121" s="235">
        <f t="shared" si="13"/>
        <v>0</v>
      </c>
      <c r="I121" s="235">
        <f t="shared" si="13"/>
        <v>0</v>
      </c>
    </row>
    <row r="122" spans="1:9" x14ac:dyDescent="0.2">
      <c r="A122" s="86" t="s">
        <v>136</v>
      </c>
      <c r="B122" s="236">
        <f t="shared" ref="B122:I122" si="14">SUM(B137)</f>
        <v>0</v>
      </c>
      <c r="C122" s="235">
        <f t="shared" si="14"/>
        <v>0</v>
      </c>
      <c r="D122" s="234">
        <f t="shared" si="14"/>
        <v>0</v>
      </c>
      <c r="E122" s="234">
        <f t="shared" si="14"/>
        <v>0</v>
      </c>
      <c r="F122" s="234">
        <f t="shared" si="14"/>
        <v>0</v>
      </c>
      <c r="G122" s="235">
        <f t="shared" si="14"/>
        <v>0</v>
      </c>
      <c r="H122" s="235">
        <f t="shared" si="14"/>
        <v>0</v>
      </c>
      <c r="I122" s="235">
        <f t="shared" si="14"/>
        <v>0</v>
      </c>
    </row>
    <row r="123" spans="1:9" s="6" customFormat="1" ht="24" customHeight="1" x14ac:dyDescent="0.2">
      <c r="A123" s="54" t="s">
        <v>137</v>
      </c>
      <c r="B123" s="230">
        <f t="shared" ref="B123:I123" si="15">SUM(B138)</f>
        <v>1</v>
      </c>
      <c r="C123" s="238">
        <f t="shared" si="15"/>
        <v>2</v>
      </c>
      <c r="D123" s="237">
        <f t="shared" si="15"/>
        <v>66</v>
      </c>
      <c r="E123" s="237">
        <f t="shared" si="15"/>
        <v>39</v>
      </c>
      <c r="F123" s="237">
        <f t="shared" si="15"/>
        <v>27</v>
      </c>
      <c r="G123" s="238">
        <f t="shared" si="15"/>
        <v>5</v>
      </c>
      <c r="H123" s="238">
        <f t="shared" si="15"/>
        <v>2</v>
      </c>
      <c r="I123" s="238">
        <f t="shared" si="15"/>
        <v>3</v>
      </c>
    </row>
    <row r="124" spans="1:9" ht="36" customHeight="1" x14ac:dyDescent="0.2">
      <c r="B124" s="390" t="s">
        <v>24</v>
      </c>
      <c r="C124" s="388"/>
      <c r="D124" s="386"/>
      <c r="E124" s="386"/>
      <c r="F124" s="386"/>
      <c r="G124" s="388"/>
      <c r="H124" s="388"/>
      <c r="I124" s="388"/>
    </row>
    <row r="125" spans="1:9" x14ac:dyDescent="0.2">
      <c r="A125" s="86" t="s">
        <v>125</v>
      </c>
      <c r="B125" s="236">
        <v>1</v>
      </c>
      <c r="C125" s="235">
        <v>2</v>
      </c>
      <c r="D125" s="234">
        <v>66</v>
      </c>
      <c r="E125" s="234">
        <v>39</v>
      </c>
      <c r="F125" s="234">
        <v>27</v>
      </c>
      <c r="G125" s="235">
        <v>5</v>
      </c>
      <c r="H125" s="235">
        <v>2</v>
      </c>
      <c r="I125" s="235">
        <v>3</v>
      </c>
    </row>
    <row r="126" spans="1:9" ht="24" customHeight="1" x14ac:dyDescent="0.2">
      <c r="A126" s="86" t="s">
        <v>126</v>
      </c>
      <c r="B126" s="236">
        <v>0</v>
      </c>
      <c r="C126" s="235">
        <v>0</v>
      </c>
      <c r="D126" s="234">
        <v>0</v>
      </c>
      <c r="E126" s="234">
        <v>0</v>
      </c>
      <c r="F126" s="234">
        <v>0</v>
      </c>
      <c r="G126" s="235">
        <v>0</v>
      </c>
      <c r="H126" s="235">
        <v>0</v>
      </c>
      <c r="I126" s="235">
        <v>0</v>
      </c>
    </row>
    <row r="127" spans="1:9" x14ac:dyDescent="0.2">
      <c r="A127" s="86" t="s">
        <v>127</v>
      </c>
      <c r="B127" s="236">
        <v>0</v>
      </c>
      <c r="C127" s="235">
        <v>0</v>
      </c>
      <c r="D127" s="234">
        <v>0</v>
      </c>
      <c r="E127" s="234">
        <v>0</v>
      </c>
      <c r="F127" s="234">
        <v>0</v>
      </c>
      <c r="G127" s="235">
        <v>0</v>
      </c>
      <c r="H127" s="235">
        <v>0</v>
      </c>
      <c r="I127" s="235">
        <v>0</v>
      </c>
    </row>
    <row r="128" spans="1:9" x14ac:dyDescent="0.2">
      <c r="A128" s="86" t="s">
        <v>128</v>
      </c>
      <c r="B128" s="236">
        <v>0</v>
      </c>
      <c r="C128" s="235">
        <v>0</v>
      </c>
      <c r="D128" s="234">
        <v>0</v>
      </c>
      <c r="E128" s="234">
        <v>0</v>
      </c>
      <c r="F128" s="234">
        <v>0</v>
      </c>
      <c r="G128" s="235">
        <v>0</v>
      </c>
      <c r="H128" s="235">
        <v>0</v>
      </c>
      <c r="I128" s="235">
        <v>0</v>
      </c>
    </row>
    <row r="129" spans="1:9" x14ac:dyDescent="0.2">
      <c r="A129" s="86" t="s">
        <v>129</v>
      </c>
      <c r="B129" s="236">
        <v>0</v>
      </c>
      <c r="C129" s="235">
        <v>0</v>
      </c>
      <c r="D129" s="234">
        <v>0</v>
      </c>
      <c r="E129" s="234">
        <v>0</v>
      </c>
      <c r="F129" s="234">
        <v>0</v>
      </c>
      <c r="G129" s="235">
        <v>0</v>
      </c>
      <c r="H129" s="235">
        <v>0</v>
      </c>
      <c r="I129" s="235">
        <v>0</v>
      </c>
    </row>
    <row r="130" spans="1:9" ht="24" customHeight="1" x14ac:dyDescent="0.2">
      <c r="A130" s="86" t="s">
        <v>130</v>
      </c>
      <c r="B130" s="236">
        <v>0</v>
      </c>
      <c r="C130" s="235">
        <v>0</v>
      </c>
      <c r="D130" s="234">
        <v>0</v>
      </c>
      <c r="E130" s="234">
        <v>0</v>
      </c>
      <c r="F130" s="234">
        <v>0</v>
      </c>
      <c r="G130" s="235">
        <v>0</v>
      </c>
      <c r="H130" s="235">
        <v>0</v>
      </c>
      <c r="I130" s="235">
        <v>0</v>
      </c>
    </row>
    <row r="131" spans="1:9" ht="24" customHeight="1" x14ac:dyDescent="0.2">
      <c r="A131" s="86" t="s">
        <v>131</v>
      </c>
      <c r="B131" s="236">
        <v>0</v>
      </c>
      <c r="C131" s="235">
        <v>0</v>
      </c>
      <c r="D131" s="234">
        <v>0</v>
      </c>
      <c r="E131" s="234">
        <v>0</v>
      </c>
      <c r="F131" s="234">
        <v>0</v>
      </c>
      <c r="G131" s="235">
        <v>0</v>
      </c>
      <c r="H131" s="235">
        <v>0</v>
      </c>
      <c r="I131" s="235">
        <v>0</v>
      </c>
    </row>
    <row r="132" spans="1:9" x14ac:dyDescent="0.2">
      <c r="A132" s="86" t="s">
        <v>132</v>
      </c>
      <c r="B132" s="236">
        <v>0</v>
      </c>
      <c r="C132" s="235">
        <v>0</v>
      </c>
      <c r="D132" s="234">
        <v>0</v>
      </c>
      <c r="E132" s="234">
        <v>0</v>
      </c>
      <c r="F132" s="234">
        <v>0</v>
      </c>
      <c r="G132" s="235">
        <v>0</v>
      </c>
      <c r="H132" s="235">
        <v>0</v>
      </c>
      <c r="I132" s="235">
        <v>0</v>
      </c>
    </row>
    <row r="133" spans="1:9" x14ac:dyDescent="0.2">
      <c r="A133" s="86" t="s">
        <v>133</v>
      </c>
      <c r="B133" s="236">
        <v>0</v>
      </c>
      <c r="C133" s="235">
        <v>0</v>
      </c>
      <c r="D133" s="234">
        <v>0</v>
      </c>
      <c r="E133" s="234">
        <v>0</v>
      </c>
      <c r="F133" s="234">
        <v>0</v>
      </c>
      <c r="G133" s="235">
        <v>0</v>
      </c>
      <c r="H133" s="235">
        <v>0</v>
      </c>
      <c r="I133" s="235">
        <v>0</v>
      </c>
    </row>
    <row r="134" spans="1:9" ht="24" customHeight="1" x14ac:dyDescent="0.2">
      <c r="A134" s="87" t="s">
        <v>134</v>
      </c>
      <c r="B134" s="236">
        <v>0</v>
      </c>
      <c r="C134" s="235">
        <v>0</v>
      </c>
      <c r="D134" s="234">
        <v>0</v>
      </c>
      <c r="E134" s="234">
        <v>0</v>
      </c>
      <c r="F134" s="234">
        <v>0</v>
      </c>
      <c r="G134" s="235">
        <v>0</v>
      </c>
      <c r="H134" s="235">
        <v>0</v>
      </c>
      <c r="I134" s="235">
        <v>0</v>
      </c>
    </row>
    <row r="135" spans="1:9" ht="24" customHeight="1" x14ac:dyDescent="0.2">
      <c r="A135" s="86" t="s">
        <v>135</v>
      </c>
      <c r="B135" s="236">
        <v>0</v>
      </c>
      <c r="C135" s="235">
        <v>0</v>
      </c>
      <c r="D135" s="234">
        <v>0</v>
      </c>
      <c r="E135" s="234">
        <v>0</v>
      </c>
      <c r="F135" s="234">
        <v>0</v>
      </c>
      <c r="G135" s="235">
        <v>0</v>
      </c>
      <c r="H135" s="235">
        <v>0</v>
      </c>
      <c r="I135" s="235">
        <v>0</v>
      </c>
    </row>
    <row r="136" spans="1:9" ht="24" customHeight="1" x14ac:dyDescent="0.2">
      <c r="A136" s="86" t="s">
        <v>138</v>
      </c>
      <c r="B136" s="236">
        <v>0</v>
      </c>
      <c r="C136" s="235">
        <v>0</v>
      </c>
      <c r="D136" s="234">
        <v>0</v>
      </c>
      <c r="E136" s="234">
        <v>0</v>
      </c>
      <c r="F136" s="234">
        <v>0</v>
      </c>
      <c r="G136" s="235">
        <v>0</v>
      </c>
      <c r="H136" s="235">
        <v>0</v>
      </c>
      <c r="I136" s="235">
        <v>0</v>
      </c>
    </row>
    <row r="137" spans="1:9" x14ac:dyDescent="0.2">
      <c r="A137" s="86" t="s">
        <v>136</v>
      </c>
      <c r="B137" s="236">
        <v>0</v>
      </c>
      <c r="C137" s="235">
        <v>0</v>
      </c>
      <c r="D137" s="234">
        <v>0</v>
      </c>
      <c r="E137" s="234">
        <v>0</v>
      </c>
      <c r="F137" s="234">
        <v>0</v>
      </c>
      <c r="G137" s="235">
        <v>0</v>
      </c>
      <c r="H137" s="235">
        <v>0</v>
      </c>
      <c r="I137" s="235">
        <v>0</v>
      </c>
    </row>
    <row r="138" spans="1:9" ht="24" customHeight="1" x14ac:dyDescent="0.2">
      <c r="A138" s="54" t="s">
        <v>137</v>
      </c>
      <c r="B138" s="230">
        <v>1</v>
      </c>
      <c r="C138" s="238">
        <v>2</v>
      </c>
      <c r="D138" s="237">
        <v>66</v>
      </c>
      <c r="E138" s="237">
        <v>39</v>
      </c>
      <c r="F138" s="237">
        <v>27</v>
      </c>
      <c r="G138" s="238">
        <v>5</v>
      </c>
      <c r="H138" s="238">
        <v>2</v>
      </c>
      <c r="I138" s="238">
        <v>3</v>
      </c>
    </row>
    <row r="139" spans="1:9" ht="24" customHeight="1" x14ac:dyDescent="0.2">
      <c r="A139" s="93" t="s">
        <v>13</v>
      </c>
      <c r="B139" s="94"/>
      <c r="C139" s="94"/>
      <c r="D139" s="94"/>
      <c r="E139" s="94"/>
      <c r="F139" s="94"/>
      <c r="G139" s="94"/>
      <c r="H139" s="94"/>
      <c r="I139" s="94"/>
    </row>
    <row r="140" spans="1:9" x14ac:dyDescent="0.2">
      <c r="A140" s="92" t="s">
        <v>14</v>
      </c>
      <c r="B140" s="92"/>
      <c r="C140" s="92"/>
      <c r="D140" s="96"/>
      <c r="E140" s="96"/>
      <c r="F140" s="96"/>
      <c r="G140" s="96"/>
      <c r="H140" s="96"/>
      <c r="I140" s="95"/>
    </row>
    <row r="141" spans="1:9" s="142" customFormat="1" x14ac:dyDescent="0.2">
      <c r="A141" s="92"/>
      <c r="B141" s="92"/>
      <c r="C141" s="92"/>
      <c r="D141" s="96"/>
      <c r="E141" s="96"/>
      <c r="F141" s="96"/>
      <c r="G141" s="96"/>
      <c r="H141" s="96"/>
      <c r="I141" s="95"/>
    </row>
  </sheetData>
  <mergeCells count="15">
    <mergeCell ref="B4:I4"/>
    <mergeCell ref="B19:I19"/>
    <mergeCell ref="B124:I124"/>
    <mergeCell ref="B34:I34"/>
    <mergeCell ref="B64:I64"/>
    <mergeCell ref="B94:I94"/>
    <mergeCell ref="B49:I49"/>
    <mergeCell ref="B79:I79"/>
    <mergeCell ref="B109:I109"/>
    <mergeCell ref="A1:I1"/>
    <mergeCell ref="A2:A3"/>
    <mergeCell ref="B2:B3"/>
    <mergeCell ref="C2:C3"/>
    <mergeCell ref="D2:F2"/>
    <mergeCell ref="G2:I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rowBreaks count="4" manualBreakCount="4">
    <brk id="33" max="16383" man="1"/>
    <brk id="63" max="16383" man="1"/>
    <brk id="93" max="16383" man="1"/>
    <brk id="123"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zoomScaleNormal="100" workbookViewId="0">
      <selection sqref="A1:L1"/>
    </sheetView>
  </sheetViews>
  <sheetFormatPr baseColWidth="10" defaultRowHeight="12" x14ac:dyDescent="0.2"/>
  <cols>
    <col min="1" max="1" width="11.7109375" customWidth="1"/>
    <col min="2" max="2" width="8.28515625" customWidth="1"/>
    <col min="3" max="3" width="7.85546875" customWidth="1"/>
    <col min="4" max="5" width="7.42578125" bestFit="1" customWidth="1"/>
    <col min="6" max="8" width="8" customWidth="1"/>
    <col min="9" max="9" width="7.42578125" customWidth="1"/>
    <col min="10" max="10" width="7.5703125" customWidth="1"/>
    <col min="11" max="11" width="7" customWidth="1"/>
    <col min="12" max="12" width="6" customWidth="1"/>
  </cols>
  <sheetData>
    <row r="1" spans="1:12" ht="45" customHeight="1" x14ac:dyDescent="0.2">
      <c r="A1" s="342" t="s">
        <v>305</v>
      </c>
      <c r="B1" s="342"/>
      <c r="C1" s="342"/>
      <c r="D1" s="342"/>
      <c r="E1" s="342"/>
      <c r="F1" s="342"/>
      <c r="G1" s="342"/>
      <c r="H1" s="342"/>
      <c r="I1" s="342"/>
      <c r="J1" s="342"/>
      <c r="K1" s="342"/>
      <c r="L1" s="342"/>
    </row>
    <row r="2" spans="1:12" ht="12.75" customHeight="1" x14ac:dyDescent="0.2">
      <c r="A2" s="360" t="s">
        <v>221</v>
      </c>
      <c r="B2" s="362" t="s">
        <v>0</v>
      </c>
      <c r="C2" s="362" t="s">
        <v>35</v>
      </c>
      <c r="D2" s="362" t="s">
        <v>36</v>
      </c>
      <c r="E2" s="362"/>
      <c r="F2" s="362"/>
      <c r="G2" s="362"/>
      <c r="H2" s="362"/>
      <c r="I2" s="362" t="s">
        <v>234</v>
      </c>
      <c r="J2" s="362" t="s">
        <v>36</v>
      </c>
      <c r="K2" s="362"/>
      <c r="L2" s="364"/>
    </row>
    <row r="3" spans="1:12" ht="54.75" customHeight="1" x14ac:dyDescent="0.2">
      <c r="A3" s="361"/>
      <c r="B3" s="363"/>
      <c r="C3" s="363"/>
      <c r="D3" s="160" t="s">
        <v>38</v>
      </c>
      <c r="E3" s="160" t="s">
        <v>197</v>
      </c>
      <c r="F3" s="160" t="s">
        <v>59</v>
      </c>
      <c r="G3" s="160" t="s">
        <v>60</v>
      </c>
      <c r="H3" s="160" t="s">
        <v>41</v>
      </c>
      <c r="I3" s="363"/>
      <c r="J3" s="160" t="s">
        <v>43</v>
      </c>
      <c r="K3" s="160" t="s">
        <v>150</v>
      </c>
      <c r="L3" s="161" t="s">
        <v>24</v>
      </c>
    </row>
    <row r="4" spans="1:12" ht="24" customHeight="1" x14ac:dyDescent="0.2">
      <c r="A4" s="66">
        <v>5</v>
      </c>
      <c r="B4" s="297">
        <f>SUM(I4,C4)</f>
        <v>16</v>
      </c>
      <c r="C4" s="297">
        <v>16</v>
      </c>
      <c r="D4" s="297">
        <v>16</v>
      </c>
      <c r="E4" s="299">
        <v>0</v>
      </c>
      <c r="F4" s="300">
        <v>0</v>
      </c>
      <c r="G4" s="312">
        <v>0</v>
      </c>
      <c r="H4" s="312">
        <v>0</v>
      </c>
      <c r="I4" s="304">
        <v>0</v>
      </c>
      <c r="J4" s="309">
        <v>0</v>
      </c>
      <c r="K4" s="309">
        <v>0</v>
      </c>
      <c r="L4" s="309">
        <v>0</v>
      </c>
    </row>
    <row r="5" spans="1:12" x14ac:dyDescent="0.2">
      <c r="A5" s="66">
        <v>6</v>
      </c>
      <c r="B5" s="297">
        <f t="shared" ref="B5:B51" si="0">SUM(I5,C5)</f>
        <v>15327</v>
      </c>
      <c r="C5" s="297">
        <v>15327</v>
      </c>
      <c r="D5" s="297">
        <v>14962</v>
      </c>
      <c r="E5" s="299">
        <v>0</v>
      </c>
      <c r="F5" s="301">
        <v>0</v>
      </c>
      <c r="G5" s="302">
        <v>294</v>
      </c>
      <c r="H5" s="305">
        <v>71</v>
      </c>
      <c r="I5" s="306">
        <v>0</v>
      </c>
      <c r="J5" s="310">
        <v>0</v>
      </c>
      <c r="K5" s="310">
        <v>0</v>
      </c>
      <c r="L5" s="310">
        <v>0</v>
      </c>
    </row>
    <row r="6" spans="1:12" x14ac:dyDescent="0.2">
      <c r="A6" s="66">
        <v>7</v>
      </c>
      <c r="B6" s="297">
        <f t="shared" si="0"/>
        <v>36371</v>
      </c>
      <c r="C6" s="297">
        <v>36371</v>
      </c>
      <c r="D6" s="297">
        <v>34875</v>
      </c>
      <c r="E6" s="299">
        <v>0</v>
      </c>
      <c r="F6" s="301">
        <v>0</v>
      </c>
      <c r="G6" s="302">
        <v>1283</v>
      </c>
      <c r="H6" s="305">
        <v>213</v>
      </c>
      <c r="I6" s="306">
        <v>0</v>
      </c>
      <c r="J6" s="310">
        <v>0</v>
      </c>
      <c r="K6" s="310">
        <v>0</v>
      </c>
      <c r="L6" s="310">
        <v>0</v>
      </c>
    </row>
    <row r="7" spans="1:12" x14ac:dyDescent="0.2">
      <c r="A7" s="66">
        <v>8</v>
      </c>
      <c r="B7" s="297">
        <f t="shared" si="0"/>
        <v>35692</v>
      </c>
      <c r="C7" s="297">
        <v>35692</v>
      </c>
      <c r="D7" s="297">
        <v>33862</v>
      </c>
      <c r="E7" s="299">
        <v>0</v>
      </c>
      <c r="F7" s="302">
        <v>0</v>
      </c>
      <c r="G7" s="302">
        <v>1617</v>
      </c>
      <c r="H7" s="305">
        <v>213</v>
      </c>
      <c r="I7" s="306">
        <v>0</v>
      </c>
      <c r="J7" s="310">
        <v>0</v>
      </c>
      <c r="K7" s="310">
        <v>0</v>
      </c>
      <c r="L7" s="310">
        <v>0</v>
      </c>
    </row>
    <row r="8" spans="1:12" x14ac:dyDescent="0.2">
      <c r="A8" s="98">
        <v>9</v>
      </c>
      <c r="B8" s="297">
        <f t="shared" si="0"/>
        <v>36100</v>
      </c>
      <c r="C8" s="297">
        <v>36100</v>
      </c>
      <c r="D8" s="297">
        <v>33958</v>
      </c>
      <c r="E8" s="297">
        <v>7</v>
      </c>
      <c r="F8" s="302">
        <v>25</v>
      </c>
      <c r="G8" s="302">
        <v>1903</v>
      </c>
      <c r="H8" s="305">
        <v>207</v>
      </c>
      <c r="I8" s="306">
        <v>0</v>
      </c>
      <c r="J8" s="310">
        <v>0</v>
      </c>
      <c r="K8" s="310">
        <v>0</v>
      </c>
      <c r="L8" s="310">
        <v>0</v>
      </c>
    </row>
    <row r="9" spans="1:12" x14ac:dyDescent="0.2">
      <c r="A9" s="98">
        <v>10</v>
      </c>
      <c r="B9" s="297">
        <f t="shared" si="0"/>
        <v>34976</v>
      </c>
      <c r="C9" s="297">
        <v>34976</v>
      </c>
      <c r="D9" s="297">
        <v>20112</v>
      </c>
      <c r="E9" s="297">
        <v>6616</v>
      </c>
      <c r="F9" s="302">
        <v>6068</v>
      </c>
      <c r="G9" s="302">
        <v>1996</v>
      </c>
      <c r="H9" s="305">
        <v>184</v>
      </c>
      <c r="I9" s="306">
        <v>0</v>
      </c>
      <c r="J9" s="310">
        <v>0</v>
      </c>
      <c r="K9" s="310">
        <v>0</v>
      </c>
      <c r="L9" s="310">
        <v>0</v>
      </c>
    </row>
    <row r="10" spans="1:12" ht="21.75" customHeight="1" x14ac:dyDescent="0.2">
      <c r="A10" s="98">
        <v>11</v>
      </c>
      <c r="B10" s="297">
        <f t="shared" si="0"/>
        <v>33378</v>
      </c>
      <c r="C10" s="297">
        <v>33378</v>
      </c>
      <c r="D10" s="297">
        <v>2277</v>
      </c>
      <c r="E10" s="297">
        <v>16115</v>
      </c>
      <c r="F10" s="302">
        <v>12746</v>
      </c>
      <c r="G10" s="302">
        <v>2059</v>
      </c>
      <c r="H10" s="305">
        <v>181</v>
      </c>
      <c r="I10" s="306">
        <v>0</v>
      </c>
      <c r="J10" s="310">
        <v>0</v>
      </c>
      <c r="K10" s="310">
        <v>0</v>
      </c>
      <c r="L10" s="310">
        <v>0</v>
      </c>
    </row>
    <row r="11" spans="1:12" x14ac:dyDescent="0.2">
      <c r="A11" s="98">
        <v>12</v>
      </c>
      <c r="B11" s="297">
        <f t="shared" si="0"/>
        <v>33496</v>
      </c>
      <c r="C11" s="297">
        <v>33496</v>
      </c>
      <c r="D11" s="297">
        <v>144</v>
      </c>
      <c r="E11" s="297">
        <v>18266</v>
      </c>
      <c r="F11" s="302">
        <v>12846</v>
      </c>
      <c r="G11" s="302">
        <v>2085</v>
      </c>
      <c r="H11" s="305">
        <v>155</v>
      </c>
      <c r="I11" s="306">
        <v>0</v>
      </c>
      <c r="J11" s="310">
        <v>0</v>
      </c>
      <c r="K11" s="310">
        <v>0</v>
      </c>
      <c r="L11" s="310">
        <v>0</v>
      </c>
    </row>
    <row r="12" spans="1:12" x14ac:dyDescent="0.2">
      <c r="A12" s="98">
        <v>13</v>
      </c>
      <c r="B12" s="297">
        <f t="shared" si="0"/>
        <v>33797</v>
      </c>
      <c r="C12" s="297">
        <v>33797</v>
      </c>
      <c r="D12" s="297">
        <v>2</v>
      </c>
      <c r="E12" s="297">
        <v>18617</v>
      </c>
      <c r="F12" s="302">
        <v>12936</v>
      </c>
      <c r="G12" s="302">
        <v>2079</v>
      </c>
      <c r="H12" s="305">
        <v>163</v>
      </c>
      <c r="I12" s="306">
        <v>0</v>
      </c>
      <c r="J12" s="310">
        <v>0</v>
      </c>
      <c r="K12" s="310">
        <v>0</v>
      </c>
      <c r="L12" s="310">
        <v>0</v>
      </c>
    </row>
    <row r="13" spans="1:12" x14ac:dyDescent="0.2">
      <c r="A13" s="98">
        <v>14</v>
      </c>
      <c r="B13" s="297">
        <f t="shared" si="0"/>
        <v>32649</v>
      </c>
      <c r="C13" s="297">
        <v>32649</v>
      </c>
      <c r="D13" s="297">
        <v>0</v>
      </c>
      <c r="E13" s="297">
        <v>18184</v>
      </c>
      <c r="F13" s="302">
        <v>12258</v>
      </c>
      <c r="G13" s="302">
        <v>2065</v>
      </c>
      <c r="H13" s="305">
        <v>142</v>
      </c>
      <c r="I13" s="306">
        <v>0</v>
      </c>
      <c r="J13" s="310">
        <v>0</v>
      </c>
      <c r="K13" s="310">
        <v>0</v>
      </c>
      <c r="L13" s="310">
        <v>0</v>
      </c>
    </row>
    <row r="14" spans="1:12" x14ac:dyDescent="0.2">
      <c r="A14" s="98">
        <v>15</v>
      </c>
      <c r="B14" s="297">
        <f t="shared" si="0"/>
        <v>31164</v>
      </c>
      <c r="C14" s="297">
        <v>31164</v>
      </c>
      <c r="D14" s="297">
        <v>0</v>
      </c>
      <c r="E14" s="297">
        <v>17534</v>
      </c>
      <c r="F14" s="302">
        <v>11782</v>
      </c>
      <c r="G14" s="302">
        <v>1733</v>
      </c>
      <c r="H14" s="305">
        <v>115</v>
      </c>
      <c r="I14" s="306">
        <v>0</v>
      </c>
      <c r="J14" s="310">
        <v>0</v>
      </c>
      <c r="K14" s="310">
        <v>0</v>
      </c>
      <c r="L14" s="310">
        <v>0</v>
      </c>
    </row>
    <row r="15" spans="1:12" x14ac:dyDescent="0.2">
      <c r="A15" s="98">
        <v>16</v>
      </c>
      <c r="B15" s="297">
        <f t="shared" si="0"/>
        <v>22708</v>
      </c>
      <c r="C15" s="297">
        <v>22705</v>
      </c>
      <c r="D15" s="299">
        <v>0</v>
      </c>
      <c r="E15" s="297">
        <v>10710</v>
      </c>
      <c r="F15" s="302">
        <v>10905</v>
      </c>
      <c r="G15" s="302">
        <v>958</v>
      </c>
      <c r="H15" s="305">
        <v>132</v>
      </c>
      <c r="I15" s="308">
        <v>3</v>
      </c>
      <c r="J15" s="311">
        <v>3</v>
      </c>
      <c r="K15" s="310">
        <v>0</v>
      </c>
      <c r="L15" s="335">
        <v>0</v>
      </c>
    </row>
    <row r="16" spans="1:12" x14ac:dyDescent="0.2">
      <c r="A16" s="98">
        <v>17</v>
      </c>
      <c r="B16" s="297">
        <f t="shared" si="0"/>
        <v>13742</v>
      </c>
      <c r="C16" s="297">
        <v>13714</v>
      </c>
      <c r="D16" s="299">
        <v>0</v>
      </c>
      <c r="E16" s="297">
        <v>2114</v>
      </c>
      <c r="F16" s="302">
        <v>10962</v>
      </c>
      <c r="G16" s="302">
        <v>511</v>
      </c>
      <c r="H16" s="305">
        <v>127</v>
      </c>
      <c r="I16" s="308">
        <v>28</v>
      </c>
      <c r="J16" s="311">
        <v>20</v>
      </c>
      <c r="K16" s="310">
        <v>0</v>
      </c>
      <c r="L16" s="335">
        <v>8</v>
      </c>
    </row>
    <row r="17" spans="1:12" x14ac:dyDescent="0.2">
      <c r="A17" s="98">
        <v>18</v>
      </c>
      <c r="B17" s="297">
        <f t="shared" si="0"/>
        <v>6768</v>
      </c>
      <c r="C17" s="297">
        <v>6421</v>
      </c>
      <c r="D17" s="299">
        <v>0</v>
      </c>
      <c r="E17" s="297">
        <v>228</v>
      </c>
      <c r="F17" s="302">
        <v>5829</v>
      </c>
      <c r="G17" s="302">
        <v>270</v>
      </c>
      <c r="H17" s="305">
        <v>94</v>
      </c>
      <c r="I17" s="308">
        <v>347</v>
      </c>
      <c r="J17" s="311">
        <v>237</v>
      </c>
      <c r="K17" s="311">
        <v>9</v>
      </c>
      <c r="L17" s="315">
        <v>101</v>
      </c>
    </row>
    <row r="18" spans="1:12" x14ac:dyDescent="0.2">
      <c r="A18" s="98">
        <v>19</v>
      </c>
      <c r="B18" s="297">
        <f t="shared" si="0"/>
        <v>1196</v>
      </c>
      <c r="C18" s="297">
        <v>886</v>
      </c>
      <c r="D18" s="299">
        <v>0</v>
      </c>
      <c r="E18" s="297">
        <v>16</v>
      </c>
      <c r="F18" s="302">
        <v>769</v>
      </c>
      <c r="G18" s="302">
        <v>61</v>
      </c>
      <c r="H18" s="305">
        <v>40</v>
      </c>
      <c r="I18" s="308">
        <v>310</v>
      </c>
      <c r="J18" s="311">
        <v>181</v>
      </c>
      <c r="K18" s="311">
        <v>12</v>
      </c>
      <c r="L18" s="315">
        <v>117</v>
      </c>
    </row>
    <row r="19" spans="1:12" x14ac:dyDescent="0.2">
      <c r="A19" s="98">
        <v>20</v>
      </c>
      <c r="B19" s="297">
        <f t="shared" si="0"/>
        <v>314</v>
      </c>
      <c r="C19" s="297">
        <v>93</v>
      </c>
      <c r="D19" s="299">
        <v>0</v>
      </c>
      <c r="E19" s="297">
        <v>3</v>
      </c>
      <c r="F19" s="302">
        <v>83</v>
      </c>
      <c r="G19" s="302">
        <v>5</v>
      </c>
      <c r="H19" s="305">
        <v>2</v>
      </c>
      <c r="I19" s="308">
        <v>221</v>
      </c>
      <c r="J19" s="311">
        <v>101</v>
      </c>
      <c r="K19" s="311">
        <v>24</v>
      </c>
      <c r="L19" s="311">
        <v>96</v>
      </c>
    </row>
    <row r="20" spans="1:12" ht="21.75" customHeight="1" x14ac:dyDescent="0.2">
      <c r="A20" s="98">
        <v>21</v>
      </c>
      <c r="B20" s="297">
        <f t="shared" si="0"/>
        <v>216</v>
      </c>
      <c r="C20" s="297">
        <v>5</v>
      </c>
      <c r="D20" s="299">
        <v>0</v>
      </c>
      <c r="E20" s="297">
        <v>0</v>
      </c>
      <c r="F20" s="302">
        <v>5</v>
      </c>
      <c r="G20" s="302">
        <v>0</v>
      </c>
      <c r="H20" s="306">
        <v>0</v>
      </c>
      <c r="I20" s="313">
        <v>211</v>
      </c>
      <c r="J20" s="315">
        <v>98</v>
      </c>
      <c r="K20" s="315">
        <v>38</v>
      </c>
      <c r="L20" s="315">
        <v>75</v>
      </c>
    </row>
    <row r="21" spans="1:12" x14ac:dyDescent="0.2">
      <c r="A21" s="98">
        <v>22</v>
      </c>
      <c r="B21" s="297">
        <f t="shared" si="0"/>
        <v>176</v>
      </c>
      <c r="C21" s="297">
        <v>0</v>
      </c>
      <c r="D21" s="299">
        <v>0</v>
      </c>
      <c r="E21" s="299">
        <v>0</v>
      </c>
      <c r="F21" s="302">
        <v>0</v>
      </c>
      <c r="G21" s="301">
        <v>0</v>
      </c>
      <c r="H21" s="306">
        <v>0</v>
      </c>
      <c r="I21" s="313">
        <v>176</v>
      </c>
      <c r="J21" s="315">
        <v>57</v>
      </c>
      <c r="K21" s="315">
        <v>32</v>
      </c>
      <c r="L21" s="315">
        <v>87</v>
      </c>
    </row>
    <row r="22" spans="1:12" x14ac:dyDescent="0.2">
      <c r="A22" s="98">
        <v>23</v>
      </c>
      <c r="B22" s="297">
        <f t="shared" si="0"/>
        <v>155</v>
      </c>
      <c r="C22" s="297">
        <v>0</v>
      </c>
      <c r="D22" s="299">
        <v>0</v>
      </c>
      <c r="E22" s="299">
        <v>0</v>
      </c>
      <c r="F22" s="302">
        <v>0</v>
      </c>
      <c r="G22" s="301">
        <v>0</v>
      </c>
      <c r="H22" s="306">
        <v>0</v>
      </c>
      <c r="I22" s="313">
        <v>155</v>
      </c>
      <c r="J22" s="315">
        <v>52</v>
      </c>
      <c r="K22" s="315">
        <v>35</v>
      </c>
      <c r="L22" s="315">
        <v>68</v>
      </c>
    </row>
    <row r="23" spans="1:12" x14ac:dyDescent="0.2">
      <c r="A23" s="98">
        <v>24</v>
      </c>
      <c r="B23" s="297">
        <f t="shared" si="0"/>
        <v>130</v>
      </c>
      <c r="C23" s="297">
        <v>0</v>
      </c>
      <c r="D23" s="299">
        <v>0</v>
      </c>
      <c r="E23" s="299">
        <v>0</v>
      </c>
      <c r="F23" s="301">
        <v>0</v>
      </c>
      <c r="G23" s="301">
        <v>0</v>
      </c>
      <c r="H23" s="306">
        <v>0</v>
      </c>
      <c r="I23" s="313">
        <v>130</v>
      </c>
      <c r="J23" s="315">
        <v>29</v>
      </c>
      <c r="K23" s="315">
        <v>35</v>
      </c>
      <c r="L23" s="315">
        <v>66</v>
      </c>
    </row>
    <row r="24" spans="1:12" x14ac:dyDescent="0.2">
      <c r="A24" s="98">
        <v>25</v>
      </c>
      <c r="B24" s="297">
        <f t="shared" si="0"/>
        <v>123</v>
      </c>
      <c r="C24" s="299">
        <v>0</v>
      </c>
      <c r="D24" s="299">
        <v>0</v>
      </c>
      <c r="E24" s="299">
        <v>0</v>
      </c>
      <c r="F24" s="301">
        <v>0</v>
      </c>
      <c r="G24" s="301">
        <v>0</v>
      </c>
      <c r="H24" s="306">
        <v>0</v>
      </c>
      <c r="I24" s="313">
        <v>123</v>
      </c>
      <c r="J24" s="315">
        <v>38</v>
      </c>
      <c r="K24" s="315">
        <v>25</v>
      </c>
      <c r="L24" s="315">
        <v>60</v>
      </c>
    </row>
    <row r="25" spans="1:12" x14ac:dyDescent="0.2">
      <c r="A25" s="98">
        <v>26</v>
      </c>
      <c r="B25" s="297">
        <f t="shared" si="0"/>
        <v>97</v>
      </c>
      <c r="C25" s="299">
        <v>0</v>
      </c>
      <c r="D25" s="299">
        <v>0</v>
      </c>
      <c r="E25" s="299">
        <v>0</v>
      </c>
      <c r="F25" s="301">
        <v>0</v>
      </c>
      <c r="G25" s="301">
        <v>0</v>
      </c>
      <c r="H25" s="306">
        <v>0</v>
      </c>
      <c r="I25" s="313">
        <v>97</v>
      </c>
      <c r="J25" s="315">
        <v>23</v>
      </c>
      <c r="K25" s="315">
        <v>28</v>
      </c>
      <c r="L25" s="315">
        <v>46</v>
      </c>
    </row>
    <row r="26" spans="1:12" x14ac:dyDescent="0.2">
      <c r="A26" s="98">
        <v>27</v>
      </c>
      <c r="B26" s="297">
        <f t="shared" si="0"/>
        <v>96</v>
      </c>
      <c r="C26" s="299">
        <v>0</v>
      </c>
      <c r="D26" s="299">
        <v>0</v>
      </c>
      <c r="E26" s="299">
        <v>0</v>
      </c>
      <c r="F26" s="301">
        <v>0</v>
      </c>
      <c r="G26" s="301">
        <v>0</v>
      </c>
      <c r="H26" s="306">
        <v>0</v>
      </c>
      <c r="I26" s="313">
        <v>96</v>
      </c>
      <c r="J26" s="315">
        <v>17</v>
      </c>
      <c r="K26" s="315">
        <v>26</v>
      </c>
      <c r="L26" s="315">
        <v>53</v>
      </c>
    </row>
    <row r="27" spans="1:12" x14ac:dyDescent="0.2">
      <c r="A27" s="98">
        <v>28</v>
      </c>
      <c r="B27" s="297">
        <f t="shared" si="0"/>
        <v>73</v>
      </c>
      <c r="C27" s="299">
        <v>0</v>
      </c>
      <c r="D27" s="299">
        <v>0</v>
      </c>
      <c r="E27" s="299">
        <v>0</v>
      </c>
      <c r="F27" s="301">
        <v>0</v>
      </c>
      <c r="G27" s="301">
        <v>0</v>
      </c>
      <c r="H27" s="306">
        <v>0</v>
      </c>
      <c r="I27" s="313">
        <v>73</v>
      </c>
      <c r="J27" s="315">
        <v>19</v>
      </c>
      <c r="K27" s="315">
        <v>23</v>
      </c>
      <c r="L27" s="315">
        <v>31</v>
      </c>
    </row>
    <row r="28" spans="1:12" x14ac:dyDescent="0.2">
      <c r="A28" s="98">
        <v>29</v>
      </c>
      <c r="B28" s="297">
        <f t="shared" si="0"/>
        <v>65</v>
      </c>
      <c r="C28" s="299">
        <v>0</v>
      </c>
      <c r="D28" s="299">
        <v>0</v>
      </c>
      <c r="E28" s="299">
        <v>0</v>
      </c>
      <c r="F28" s="301">
        <v>0</v>
      </c>
      <c r="G28" s="301">
        <v>0</v>
      </c>
      <c r="H28" s="306">
        <v>0</v>
      </c>
      <c r="I28" s="313">
        <v>65</v>
      </c>
      <c r="J28" s="315">
        <v>15</v>
      </c>
      <c r="K28" s="315">
        <v>12</v>
      </c>
      <c r="L28" s="315">
        <v>38</v>
      </c>
    </row>
    <row r="29" spans="1:12" x14ac:dyDescent="0.2">
      <c r="A29" s="98">
        <v>30</v>
      </c>
      <c r="B29" s="297">
        <f t="shared" si="0"/>
        <v>39</v>
      </c>
      <c r="C29" s="299">
        <v>0</v>
      </c>
      <c r="D29" s="299">
        <v>0</v>
      </c>
      <c r="E29" s="299">
        <v>0</v>
      </c>
      <c r="F29" s="301">
        <v>0</v>
      </c>
      <c r="G29" s="301">
        <v>0</v>
      </c>
      <c r="H29" s="306">
        <v>0</v>
      </c>
      <c r="I29" s="313">
        <v>39</v>
      </c>
      <c r="J29" s="315">
        <v>10</v>
      </c>
      <c r="K29" s="315">
        <v>13</v>
      </c>
      <c r="L29" s="315">
        <v>16</v>
      </c>
    </row>
    <row r="30" spans="1:12" ht="21.75" customHeight="1" x14ac:dyDescent="0.2">
      <c r="A30" s="98">
        <v>31</v>
      </c>
      <c r="B30" s="297">
        <f t="shared" si="0"/>
        <v>34</v>
      </c>
      <c r="C30" s="299">
        <v>0</v>
      </c>
      <c r="D30" s="299">
        <v>0</v>
      </c>
      <c r="E30" s="299">
        <v>0</v>
      </c>
      <c r="F30" s="301">
        <v>0</v>
      </c>
      <c r="G30" s="301">
        <v>0</v>
      </c>
      <c r="H30" s="306">
        <v>0</v>
      </c>
      <c r="I30" s="313">
        <v>34</v>
      </c>
      <c r="J30" s="315">
        <v>6</v>
      </c>
      <c r="K30" s="315">
        <v>14</v>
      </c>
      <c r="L30" s="315">
        <v>14</v>
      </c>
    </row>
    <row r="31" spans="1:12" x14ac:dyDescent="0.2">
      <c r="A31" s="98">
        <v>32</v>
      </c>
      <c r="B31" s="297">
        <f t="shared" si="0"/>
        <v>22</v>
      </c>
      <c r="C31" s="299">
        <v>0</v>
      </c>
      <c r="D31" s="299">
        <v>0</v>
      </c>
      <c r="E31" s="299">
        <v>0</v>
      </c>
      <c r="F31" s="301">
        <v>0</v>
      </c>
      <c r="G31" s="301">
        <v>0</v>
      </c>
      <c r="H31" s="306">
        <v>0</v>
      </c>
      <c r="I31" s="313">
        <v>22</v>
      </c>
      <c r="J31" s="315">
        <v>7</v>
      </c>
      <c r="K31" s="315">
        <v>7</v>
      </c>
      <c r="L31" s="315">
        <v>8</v>
      </c>
    </row>
    <row r="32" spans="1:12" x14ac:dyDescent="0.2">
      <c r="A32" s="98">
        <v>33</v>
      </c>
      <c r="B32" s="297">
        <f t="shared" si="0"/>
        <v>20</v>
      </c>
      <c r="C32" s="299">
        <v>0</v>
      </c>
      <c r="D32" s="299">
        <v>0</v>
      </c>
      <c r="E32" s="299">
        <v>0</v>
      </c>
      <c r="F32" s="301">
        <v>0</v>
      </c>
      <c r="G32" s="301">
        <v>0</v>
      </c>
      <c r="H32" s="306">
        <v>0</v>
      </c>
      <c r="I32" s="313">
        <v>20</v>
      </c>
      <c r="J32" s="315">
        <v>10</v>
      </c>
      <c r="K32" s="315">
        <v>7</v>
      </c>
      <c r="L32" s="315">
        <v>3</v>
      </c>
    </row>
    <row r="33" spans="1:12" x14ac:dyDescent="0.2">
      <c r="A33" s="98">
        <v>34</v>
      </c>
      <c r="B33" s="297">
        <f t="shared" si="0"/>
        <v>15</v>
      </c>
      <c r="C33" s="299">
        <v>0</v>
      </c>
      <c r="D33" s="299">
        <v>0</v>
      </c>
      <c r="E33" s="299">
        <v>0</v>
      </c>
      <c r="F33" s="301">
        <v>0</v>
      </c>
      <c r="G33" s="301">
        <v>0</v>
      </c>
      <c r="H33" s="306">
        <v>0</v>
      </c>
      <c r="I33" s="313">
        <v>15</v>
      </c>
      <c r="J33" s="315">
        <v>9</v>
      </c>
      <c r="K33" s="315">
        <v>2</v>
      </c>
      <c r="L33" s="315">
        <v>4</v>
      </c>
    </row>
    <row r="34" spans="1:12" x14ac:dyDescent="0.2">
      <c r="A34" s="98">
        <v>35</v>
      </c>
      <c r="B34" s="297">
        <f t="shared" si="0"/>
        <v>10</v>
      </c>
      <c r="C34" s="299">
        <v>0</v>
      </c>
      <c r="D34" s="299">
        <v>0</v>
      </c>
      <c r="E34" s="299">
        <v>0</v>
      </c>
      <c r="F34" s="301">
        <v>0</v>
      </c>
      <c r="G34" s="301">
        <v>0</v>
      </c>
      <c r="H34" s="306">
        <v>0</v>
      </c>
      <c r="I34" s="313">
        <v>10</v>
      </c>
      <c r="J34" s="315">
        <v>6</v>
      </c>
      <c r="K34" s="315">
        <v>2</v>
      </c>
      <c r="L34" s="315">
        <v>2</v>
      </c>
    </row>
    <row r="35" spans="1:12" x14ac:dyDescent="0.2">
      <c r="A35" s="98">
        <v>36</v>
      </c>
      <c r="B35" s="297">
        <f t="shared" si="0"/>
        <v>4</v>
      </c>
      <c r="C35" s="299">
        <v>0</v>
      </c>
      <c r="D35" s="299">
        <v>0</v>
      </c>
      <c r="E35" s="299">
        <v>0</v>
      </c>
      <c r="F35" s="301">
        <v>0</v>
      </c>
      <c r="G35" s="301">
        <v>0</v>
      </c>
      <c r="H35" s="306">
        <v>0</v>
      </c>
      <c r="I35" s="313">
        <v>4</v>
      </c>
      <c r="J35" s="315">
        <v>2</v>
      </c>
      <c r="K35" s="315">
        <v>2</v>
      </c>
      <c r="L35" s="315">
        <v>0</v>
      </c>
    </row>
    <row r="36" spans="1:12" x14ac:dyDescent="0.2">
      <c r="A36" s="98">
        <v>37</v>
      </c>
      <c r="B36" s="297">
        <f t="shared" si="0"/>
        <v>5</v>
      </c>
      <c r="C36" s="299">
        <v>0</v>
      </c>
      <c r="D36" s="299">
        <v>0</v>
      </c>
      <c r="E36" s="299">
        <v>0</v>
      </c>
      <c r="F36" s="301">
        <v>0</v>
      </c>
      <c r="G36" s="301">
        <v>0</v>
      </c>
      <c r="H36" s="306">
        <v>0</v>
      </c>
      <c r="I36" s="313">
        <v>5</v>
      </c>
      <c r="J36" s="315">
        <v>2</v>
      </c>
      <c r="K36" s="315">
        <v>2</v>
      </c>
      <c r="L36" s="315">
        <v>1</v>
      </c>
    </row>
    <row r="37" spans="1:12" x14ac:dyDescent="0.2">
      <c r="A37" s="98">
        <v>38</v>
      </c>
      <c r="B37" s="297">
        <f t="shared" si="0"/>
        <v>4</v>
      </c>
      <c r="C37" s="299">
        <v>0</v>
      </c>
      <c r="D37" s="299">
        <v>0</v>
      </c>
      <c r="E37" s="299">
        <v>0</v>
      </c>
      <c r="F37" s="301">
        <v>0</v>
      </c>
      <c r="G37" s="301">
        <v>0</v>
      </c>
      <c r="H37" s="306">
        <v>0</v>
      </c>
      <c r="I37" s="313">
        <v>4</v>
      </c>
      <c r="J37" s="315">
        <v>4</v>
      </c>
      <c r="K37" s="315">
        <v>0</v>
      </c>
      <c r="L37" s="315">
        <v>0</v>
      </c>
    </row>
    <row r="38" spans="1:12" x14ac:dyDescent="0.2">
      <c r="A38" s="98">
        <v>39</v>
      </c>
      <c r="B38" s="297">
        <f t="shared" si="0"/>
        <v>3</v>
      </c>
      <c r="C38" s="299">
        <v>0</v>
      </c>
      <c r="D38" s="299">
        <v>0</v>
      </c>
      <c r="E38" s="299">
        <v>0</v>
      </c>
      <c r="F38" s="301">
        <v>0</v>
      </c>
      <c r="G38" s="301">
        <v>0</v>
      </c>
      <c r="H38" s="306">
        <v>0</v>
      </c>
      <c r="I38" s="313">
        <v>3</v>
      </c>
      <c r="J38" s="315">
        <v>2</v>
      </c>
      <c r="K38" s="315">
        <v>1</v>
      </c>
      <c r="L38" s="315">
        <v>0</v>
      </c>
    </row>
    <row r="39" spans="1:12" x14ac:dyDescent="0.2">
      <c r="A39" s="98">
        <v>40</v>
      </c>
      <c r="B39" s="297">
        <f t="shared" si="0"/>
        <v>5</v>
      </c>
      <c r="C39" s="299">
        <v>0</v>
      </c>
      <c r="D39" s="299">
        <v>0</v>
      </c>
      <c r="E39" s="299">
        <v>0</v>
      </c>
      <c r="F39" s="301">
        <v>0</v>
      </c>
      <c r="G39" s="301">
        <v>0</v>
      </c>
      <c r="H39" s="306">
        <v>0</v>
      </c>
      <c r="I39" s="313">
        <v>5</v>
      </c>
      <c r="J39" s="315">
        <v>2</v>
      </c>
      <c r="K39" s="315">
        <v>3</v>
      </c>
      <c r="L39" s="315">
        <v>0</v>
      </c>
    </row>
    <row r="40" spans="1:12" s="142" customFormat="1" ht="21.75" customHeight="1" x14ac:dyDescent="0.2">
      <c r="A40" s="98">
        <v>41</v>
      </c>
      <c r="B40" s="297">
        <f t="shared" si="0"/>
        <v>1</v>
      </c>
      <c r="C40" s="299">
        <v>0</v>
      </c>
      <c r="D40" s="299">
        <v>0</v>
      </c>
      <c r="E40" s="299">
        <v>0</v>
      </c>
      <c r="F40" s="301">
        <v>0</v>
      </c>
      <c r="G40" s="301">
        <v>0</v>
      </c>
      <c r="H40" s="306">
        <v>0</v>
      </c>
      <c r="I40" s="313">
        <v>1</v>
      </c>
      <c r="J40" s="315">
        <v>0</v>
      </c>
      <c r="K40" s="315">
        <v>1</v>
      </c>
      <c r="L40" s="315">
        <v>0</v>
      </c>
    </row>
    <row r="41" spans="1:12" s="142" customFormat="1" x14ac:dyDescent="0.2">
      <c r="A41" s="98">
        <v>42</v>
      </c>
      <c r="B41" s="297">
        <f t="shared" si="0"/>
        <v>4</v>
      </c>
      <c r="C41" s="299">
        <v>0</v>
      </c>
      <c r="D41" s="299">
        <v>0</v>
      </c>
      <c r="E41" s="299">
        <v>0</v>
      </c>
      <c r="F41" s="301">
        <v>0</v>
      </c>
      <c r="G41" s="301">
        <v>0</v>
      </c>
      <c r="H41" s="306">
        <v>0</v>
      </c>
      <c r="I41" s="313">
        <v>4</v>
      </c>
      <c r="J41" s="315">
        <v>3</v>
      </c>
      <c r="K41" s="315">
        <v>1</v>
      </c>
      <c r="L41" s="315">
        <v>0</v>
      </c>
    </row>
    <row r="42" spans="1:12" s="142" customFormat="1" x14ac:dyDescent="0.2">
      <c r="A42" s="98">
        <v>43</v>
      </c>
      <c r="B42" s="297">
        <f t="shared" si="0"/>
        <v>1</v>
      </c>
      <c r="C42" s="299">
        <v>0</v>
      </c>
      <c r="D42" s="299">
        <v>0</v>
      </c>
      <c r="E42" s="299">
        <v>0</v>
      </c>
      <c r="F42" s="301">
        <v>0</v>
      </c>
      <c r="G42" s="301">
        <v>0</v>
      </c>
      <c r="H42" s="306">
        <v>0</v>
      </c>
      <c r="I42" s="313">
        <v>1</v>
      </c>
      <c r="J42" s="315">
        <v>1</v>
      </c>
      <c r="K42" s="315">
        <v>0</v>
      </c>
      <c r="L42" s="315">
        <v>0</v>
      </c>
    </row>
    <row r="43" spans="1:12" s="142" customFormat="1" x14ac:dyDescent="0.2">
      <c r="A43" s="98">
        <v>44</v>
      </c>
      <c r="B43" s="297">
        <f t="shared" si="0"/>
        <v>1</v>
      </c>
      <c r="C43" s="299">
        <v>0</v>
      </c>
      <c r="D43" s="299">
        <v>0</v>
      </c>
      <c r="E43" s="299">
        <v>0</v>
      </c>
      <c r="F43" s="301">
        <v>0</v>
      </c>
      <c r="G43" s="301">
        <v>0</v>
      </c>
      <c r="H43" s="306">
        <v>0</v>
      </c>
      <c r="I43" s="313">
        <v>1</v>
      </c>
      <c r="J43" s="315">
        <v>1</v>
      </c>
      <c r="K43" s="315">
        <v>0</v>
      </c>
      <c r="L43" s="315">
        <v>0</v>
      </c>
    </row>
    <row r="44" spans="1:12" s="142" customFormat="1" x14ac:dyDescent="0.2">
      <c r="A44" s="98">
        <v>45</v>
      </c>
      <c r="B44" s="297">
        <f t="shared" si="0"/>
        <v>2</v>
      </c>
      <c r="C44" s="299">
        <v>0</v>
      </c>
      <c r="D44" s="299">
        <v>0</v>
      </c>
      <c r="E44" s="299">
        <v>0</v>
      </c>
      <c r="F44" s="301">
        <v>0</v>
      </c>
      <c r="G44" s="301">
        <v>0</v>
      </c>
      <c r="H44" s="306">
        <v>0</v>
      </c>
      <c r="I44" s="313">
        <v>2</v>
      </c>
      <c r="J44" s="315">
        <v>2</v>
      </c>
      <c r="K44" s="317">
        <v>0</v>
      </c>
      <c r="L44" s="315">
        <v>0</v>
      </c>
    </row>
    <row r="45" spans="1:12" s="142" customFormat="1" x14ac:dyDescent="0.2">
      <c r="A45" s="98">
        <v>46</v>
      </c>
      <c r="B45" s="297">
        <f t="shared" si="0"/>
        <v>0</v>
      </c>
      <c r="C45" s="299">
        <v>0</v>
      </c>
      <c r="D45" s="299">
        <v>0</v>
      </c>
      <c r="E45" s="299">
        <v>0</v>
      </c>
      <c r="F45" s="301">
        <v>0</v>
      </c>
      <c r="G45" s="301">
        <v>0</v>
      </c>
      <c r="H45" s="306">
        <v>0</v>
      </c>
      <c r="I45" s="313">
        <v>0</v>
      </c>
      <c r="J45" s="315">
        <v>0</v>
      </c>
      <c r="K45" s="315">
        <v>0</v>
      </c>
      <c r="L45" s="315">
        <v>0</v>
      </c>
    </row>
    <row r="46" spans="1:12" s="142" customFormat="1" x14ac:dyDescent="0.2">
      <c r="A46" s="98">
        <v>47</v>
      </c>
      <c r="B46" s="297">
        <f t="shared" si="0"/>
        <v>4</v>
      </c>
      <c r="C46" s="299">
        <v>0</v>
      </c>
      <c r="D46" s="299">
        <v>0</v>
      </c>
      <c r="E46" s="299">
        <v>0</v>
      </c>
      <c r="F46" s="301">
        <v>0</v>
      </c>
      <c r="G46" s="301">
        <v>0</v>
      </c>
      <c r="H46" s="306">
        <v>0</v>
      </c>
      <c r="I46" s="313">
        <v>4</v>
      </c>
      <c r="J46" s="315">
        <v>1</v>
      </c>
      <c r="K46" s="315">
        <v>1</v>
      </c>
      <c r="L46" s="315">
        <v>2</v>
      </c>
    </row>
    <row r="47" spans="1:12" s="142" customFormat="1" x14ac:dyDescent="0.2">
      <c r="A47" s="98">
        <v>48</v>
      </c>
      <c r="B47" s="297">
        <f t="shared" si="0"/>
        <v>3</v>
      </c>
      <c r="C47" s="299">
        <v>0</v>
      </c>
      <c r="D47" s="299">
        <v>0</v>
      </c>
      <c r="E47" s="299">
        <v>0</v>
      </c>
      <c r="F47" s="301">
        <v>0</v>
      </c>
      <c r="G47" s="301">
        <v>0</v>
      </c>
      <c r="H47" s="306">
        <v>0</v>
      </c>
      <c r="I47" s="313">
        <v>3</v>
      </c>
      <c r="J47" s="315">
        <v>1</v>
      </c>
      <c r="K47" s="317">
        <v>2</v>
      </c>
      <c r="L47" s="315">
        <v>0</v>
      </c>
    </row>
    <row r="48" spans="1:12" s="142" customFormat="1" x14ac:dyDescent="0.2">
      <c r="A48" s="98">
        <v>49</v>
      </c>
      <c r="B48" s="297">
        <f t="shared" si="0"/>
        <v>2</v>
      </c>
      <c r="C48" s="299">
        <v>0</v>
      </c>
      <c r="D48" s="299">
        <v>0</v>
      </c>
      <c r="E48" s="299">
        <v>0</v>
      </c>
      <c r="F48" s="301">
        <v>0</v>
      </c>
      <c r="G48" s="301">
        <v>0</v>
      </c>
      <c r="H48" s="306">
        <v>0</v>
      </c>
      <c r="I48" s="313">
        <v>2</v>
      </c>
      <c r="J48" s="315">
        <v>1</v>
      </c>
      <c r="K48" s="315">
        <v>1</v>
      </c>
      <c r="L48" s="315">
        <v>0</v>
      </c>
    </row>
    <row r="49" spans="1:12" ht="12" customHeight="1" x14ac:dyDescent="0.2">
      <c r="A49" s="98">
        <v>50</v>
      </c>
      <c r="B49" s="297">
        <f t="shared" si="0"/>
        <v>0</v>
      </c>
      <c r="C49" s="299">
        <v>0</v>
      </c>
      <c r="D49" s="299">
        <v>0</v>
      </c>
      <c r="E49" s="299">
        <v>0</v>
      </c>
      <c r="F49" s="301">
        <v>0</v>
      </c>
      <c r="G49" s="301">
        <v>0</v>
      </c>
      <c r="H49" s="306">
        <v>0</v>
      </c>
      <c r="I49" s="313">
        <v>0</v>
      </c>
      <c r="J49" s="315">
        <v>0</v>
      </c>
      <c r="K49" s="315">
        <v>0</v>
      </c>
      <c r="L49" s="315">
        <v>0</v>
      </c>
    </row>
    <row r="50" spans="1:12" ht="21.75" customHeight="1" x14ac:dyDescent="0.2">
      <c r="A50" s="98" t="s">
        <v>286</v>
      </c>
      <c r="B50" s="297">
        <f t="shared" si="0"/>
        <v>3</v>
      </c>
      <c r="C50" s="299">
        <v>0</v>
      </c>
      <c r="D50" s="299">
        <v>0</v>
      </c>
      <c r="E50" s="299">
        <v>0</v>
      </c>
      <c r="F50" s="301">
        <v>0</v>
      </c>
      <c r="G50" s="301">
        <v>0</v>
      </c>
      <c r="H50" s="306">
        <v>0</v>
      </c>
      <c r="I50" s="313">
        <v>3</v>
      </c>
      <c r="J50" s="315">
        <v>0</v>
      </c>
      <c r="K50" s="315">
        <v>3</v>
      </c>
      <c r="L50" s="315">
        <v>0</v>
      </c>
    </row>
    <row r="51" spans="1:12" s="6" customFormat="1" ht="21.75" customHeight="1" x14ac:dyDescent="0.2">
      <c r="A51" s="99" t="s">
        <v>0</v>
      </c>
      <c r="B51" s="298">
        <f t="shared" si="0"/>
        <v>369007</v>
      </c>
      <c r="C51" s="298">
        <v>366790</v>
      </c>
      <c r="D51" s="298">
        <v>140208</v>
      </c>
      <c r="E51" s="298">
        <v>108410</v>
      </c>
      <c r="F51" s="303">
        <v>97214</v>
      </c>
      <c r="G51" s="303">
        <v>18919</v>
      </c>
      <c r="H51" s="307">
        <v>2039</v>
      </c>
      <c r="I51" s="314">
        <v>2217</v>
      </c>
      <c r="J51" s="316">
        <v>960</v>
      </c>
      <c r="K51" s="316">
        <v>361</v>
      </c>
      <c r="L51" s="316">
        <v>896</v>
      </c>
    </row>
  </sheetData>
  <mergeCells count="7">
    <mergeCell ref="A1:L1"/>
    <mergeCell ref="A2:A3"/>
    <mergeCell ref="B2:B3"/>
    <mergeCell ref="C2:C3"/>
    <mergeCell ref="I2:I3"/>
    <mergeCell ref="D2:H2"/>
    <mergeCell ref="J2:L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showGridLines="0" zoomScaleNormal="100" workbookViewId="0">
      <selection sqref="A1:G1"/>
    </sheetView>
  </sheetViews>
  <sheetFormatPr baseColWidth="10" defaultRowHeight="12" x14ac:dyDescent="0.2"/>
  <cols>
    <col min="1" max="1" width="21.7109375" customWidth="1"/>
    <col min="2" max="2" width="8.140625" customWidth="1"/>
    <col min="3" max="7" width="13" customWidth="1"/>
  </cols>
  <sheetData>
    <row r="1" spans="1:7" ht="45" customHeight="1" x14ac:dyDescent="0.2">
      <c r="A1" s="381" t="s">
        <v>304</v>
      </c>
      <c r="B1" s="381"/>
      <c r="C1" s="381"/>
      <c r="D1" s="381"/>
      <c r="E1" s="381"/>
      <c r="F1" s="381"/>
      <c r="G1" s="381"/>
    </row>
    <row r="2" spans="1:7" ht="13.5" customHeight="1" x14ac:dyDescent="0.2">
      <c r="A2" s="360" t="s">
        <v>153</v>
      </c>
      <c r="B2" s="366" t="s">
        <v>68</v>
      </c>
      <c r="C2" s="364" t="s">
        <v>381</v>
      </c>
      <c r="D2" s="365"/>
      <c r="E2" s="365"/>
      <c r="F2" s="365"/>
      <c r="G2" s="365"/>
    </row>
    <row r="3" spans="1:7" ht="33.75" x14ac:dyDescent="0.2">
      <c r="A3" s="361"/>
      <c r="B3" s="367"/>
      <c r="C3" s="241" t="s">
        <v>154</v>
      </c>
      <c r="D3" s="241" t="s">
        <v>269</v>
      </c>
      <c r="E3" s="241" t="s">
        <v>155</v>
      </c>
      <c r="F3" s="241" t="s">
        <v>156</v>
      </c>
      <c r="G3" s="242" t="s">
        <v>222</v>
      </c>
    </row>
    <row r="4" spans="1:7" s="245" customFormat="1" ht="24" customHeight="1" x14ac:dyDescent="0.2">
      <c r="A4" s="244" t="s">
        <v>157</v>
      </c>
      <c r="B4" s="247" t="s">
        <v>79</v>
      </c>
      <c r="C4" s="61">
        <v>17608</v>
      </c>
      <c r="D4" s="277">
        <v>0</v>
      </c>
      <c r="E4" s="278">
        <v>0</v>
      </c>
      <c r="F4" s="234">
        <v>850</v>
      </c>
      <c r="G4" s="235">
        <v>103</v>
      </c>
    </row>
    <row r="5" spans="1:7" s="88" customFormat="1" ht="15" customHeight="1" x14ac:dyDescent="0.2">
      <c r="A5" s="147"/>
      <c r="B5" s="247" t="s">
        <v>80</v>
      </c>
      <c r="C5" s="61">
        <v>17464</v>
      </c>
      <c r="D5" s="277">
        <v>0</v>
      </c>
      <c r="E5" s="278">
        <v>0</v>
      </c>
      <c r="F5" s="234">
        <v>474</v>
      </c>
      <c r="G5" s="235">
        <v>116</v>
      </c>
    </row>
    <row r="6" spans="1:7" s="6" customFormat="1" ht="15" customHeight="1" x14ac:dyDescent="0.2">
      <c r="A6" s="146"/>
      <c r="B6" s="71" t="s">
        <v>81</v>
      </c>
      <c r="C6" s="141">
        <v>35072</v>
      </c>
      <c r="D6" s="275">
        <v>0</v>
      </c>
      <c r="E6" s="189">
        <v>0</v>
      </c>
      <c r="F6" s="237">
        <v>1324</v>
      </c>
      <c r="G6" s="238">
        <v>219</v>
      </c>
    </row>
    <row r="7" spans="1:7" s="245" customFormat="1" ht="24" customHeight="1" x14ac:dyDescent="0.2">
      <c r="A7" s="90" t="s">
        <v>154</v>
      </c>
      <c r="B7" s="247" t="s">
        <v>79</v>
      </c>
      <c r="C7" s="61">
        <v>53394</v>
      </c>
      <c r="D7" s="61">
        <v>9207</v>
      </c>
      <c r="E7" s="234">
        <v>6362</v>
      </c>
      <c r="F7" s="234">
        <v>495</v>
      </c>
      <c r="G7" s="235">
        <v>18</v>
      </c>
    </row>
    <row r="8" spans="1:7" s="88" customFormat="1" ht="15" customHeight="1" x14ac:dyDescent="0.2">
      <c r="A8" s="90"/>
      <c r="B8" s="247" t="s">
        <v>80</v>
      </c>
      <c r="C8" s="61">
        <v>51245</v>
      </c>
      <c r="D8" s="61">
        <v>8596</v>
      </c>
      <c r="E8" s="234">
        <v>6875</v>
      </c>
      <c r="F8" s="234">
        <v>313</v>
      </c>
      <c r="G8" s="235">
        <v>11</v>
      </c>
    </row>
    <row r="9" spans="1:7" s="6" customFormat="1" ht="15" customHeight="1" x14ac:dyDescent="0.2">
      <c r="A9" s="89"/>
      <c r="B9" s="71" t="s">
        <v>81</v>
      </c>
      <c r="C9" s="141">
        <v>104639</v>
      </c>
      <c r="D9" s="141">
        <v>17803</v>
      </c>
      <c r="E9" s="237">
        <v>13237</v>
      </c>
      <c r="F9" s="237">
        <v>808</v>
      </c>
      <c r="G9" s="238">
        <v>29</v>
      </c>
    </row>
    <row r="10" spans="1:7" s="245" customFormat="1" ht="24" customHeight="1" x14ac:dyDescent="0.2">
      <c r="A10" s="90" t="s">
        <v>17</v>
      </c>
      <c r="B10" s="247" t="s">
        <v>79</v>
      </c>
      <c r="C10" s="232" t="s">
        <v>55</v>
      </c>
      <c r="D10" s="61">
        <v>46569</v>
      </c>
      <c r="E10" s="234">
        <v>268</v>
      </c>
      <c r="F10" s="234">
        <v>89</v>
      </c>
      <c r="G10" s="235">
        <v>12</v>
      </c>
    </row>
    <row r="11" spans="1:7" s="88" customFormat="1" ht="15" customHeight="1" x14ac:dyDescent="0.2">
      <c r="A11" s="90"/>
      <c r="B11" s="247" t="s">
        <v>80</v>
      </c>
      <c r="C11" s="232" t="s">
        <v>55</v>
      </c>
      <c r="D11" s="61">
        <v>41899</v>
      </c>
      <c r="E11" s="234">
        <v>374</v>
      </c>
      <c r="F11" s="234">
        <v>21</v>
      </c>
      <c r="G11" s="235">
        <v>6</v>
      </c>
    </row>
    <row r="12" spans="1:7" s="6" customFormat="1" ht="15" customHeight="1" x14ac:dyDescent="0.2">
      <c r="A12" s="89"/>
      <c r="B12" s="71" t="s">
        <v>81</v>
      </c>
      <c r="C12" s="143" t="s">
        <v>55</v>
      </c>
      <c r="D12" s="141">
        <v>88468</v>
      </c>
      <c r="E12" s="237">
        <v>642</v>
      </c>
      <c r="F12" s="237">
        <v>110</v>
      </c>
      <c r="G12" s="238">
        <v>18</v>
      </c>
    </row>
    <row r="13" spans="1:7" s="245" customFormat="1" ht="24" customHeight="1" x14ac:dyDescent="0.2">
      <c r="A13" s="90" t="s">
        <v>155</v>
      </c>
      <c r="B13" s="247" t="s">
        <v>79</v>
      </c>
      <c r="C13" s="232" t="s">
        <v>55</v>
      </c>
      <c r="D13" s="61">
        <v>670</v>
      </c>
      <c r="E13" s="234">
        <v>38976</v>
      </c>
      <c r="F13" s="234">
        <v>4</v>
      </c>
      <c r="G13" s="151">
        <v>1</v>
      </c>
    </row>
    <row r="14" spans="1:7" s="88" customFormat="1" ht="15" customHeight="1" x14ac:dyDescent="0.2">
      <c r="A14" s="90"/>
      <c r="B14" s="247" t="s">
        <v>80</v>
      </c>
      <c r="C14" s="232" t="s">
        <v>55</v>
      </c>
      <c r="D14" s="61">
        <v>425</v>
      </c>
      <c r="E14" s="234">
        <v>43806</v>
      </c>
      <c r="F14" s="136">
        <v>0</v>
      </c>
      <c r="G14" s="151">
        <v>0</v>
      </c>
    </row>
    <row r="15" spans="1:7" s="6" customFormat="1" ht="15" customHeight="1" x14ac:dyDescent="0.2">
      <c r="A15" s="89"/>
      <c r="B15" s="71" t="s">
        <v>81</v>
      </c>
      <c r="C15" s="143" t="s">
        <v>55</v>
      </c>
      <c r="D15" s="141">
        <v>1095</v>
      </c>
      <c r="E15" s="237">
        <v>82782</v>
      </c>
      <c r="F15" s="237">
        <v>4</v>
      </c>
      <c r="G15" s="238">
        <v>1</v>
      </c>
    </row>
    <row r="16" spans="1:7" s="88" customFormat="1" ht="24" customHeight="1" x14ac:dyDescent="0.2">
      <c r="A16" s="90" t="s">
        <v>158</v>
      </c>
      <c r="B16" s="247" t="s">
        <v>79</v>
      </c>
      <c r="C16" s="61">
        <v>62</v>
      </c>
      <c r="D16" s="61">
        <v>229</v>
      </c>
      <c r="E16" s="234">
        <v>10</v>
      </c>
      <c r="F16" s="234">
        <v>10393</v>
      </c>
      <c r="G16" s="151">
        <v>1</v>
      </c>
    </row>
    <row r="17" spans="1:7" s="88" customFormat="1" ht="15" customHeight="1" x14ac:dyDescent="0.2">
      <c r="A17" s="90"/>
      <c r="B17" s="247" t="s">
        <v>80</v>
      </c>
      <c r="C17" s="61">
        <v>27</v>
      </c>
      <c r="D17" s="61">
        <v>63</v>
      </c>
      <c r="E17" s="234">
        <v>3</v>
      </c>
      <c r="F17" s="234">
        <v>6211</v>
      </c>
      <c r="G17" s="151">
        <v>1</v>
      </c>
    </row>
    <row r="18" spans="1:7" s="6" customFormat="1" ht="15" customHeight="1" x14ac:dyDescent="0.2">
      <c r="A18" s="89"/>
      <c r="B18" s="71" t="s">
        <v>81</v>
      </c>
      <c r="C18" s="141">
        <v>89</v>
      </c>
      <c r="D18" s="141">
        <v>292</v>
      </c>
      <c r="E18" s="237">
        <v>13</v>
      </c>
      <c r="F18" s="237">
        <v>16604</v>
      </c>
      <c r="G18" s="238">
        <v>2</v>
      </c>
    </row>
    <row r="19" spans="1:7" s="88" customFormat="1" ht="24" customHeight="1" x14ac:dyDescent="0.2">
      <c r="A19" s="90" t="s">
        <v>159</v>
      </c>
      <c r="B19" s="247" t="s">
        <v>79</v>
      </c>
      <c r="C19" s="61">
        <v>1</v>
      </c>
      <c r="D19" s="61">
        <v>0</v>
      </c>
      <c r="E19" s="136">
        <v>5</v>
      </c>
      <c r="F19" s="234">
        <v>0</v>
      </c>
      <c r="G19" s="235">
        <v>832</v>
      </c>
    </row>
    <row r="20" spans="1:7" s="88" customFormat="1" ht="15" customHeight="1" x14ac:dyDescent="0.2">
      <c r="A20" s="90"/>
      <c r="B20" s="247" t="s">
        <v>80</v>
      </c>
      <c r="C20" s="61">
        <v>1</v>
      </c>
      <c r="D20" s="61">
        <v>0</v>
      </c>
      <c r="E20" s="136">
        <v>5</v>
      </c>
      <c r="F20" s="136">
        <v>0</v>
      </c>
      <c r="G20" s="235">
        <v>932</v>
      </c>
    </row>
    <row r="21" spans="1:7" s="6" customFormat="1" ht="15" customHeight="1" x14ac:dyDescent="0.2">
      <c r="A21" s="89"/>
      <c r="B21" s="71" t="s">
        <v>81</v>
      </c>
      <c r="C21" s="141">
        <v>2</v>
      </c>
      <c r="D21" s="141">
        <v>0</v>
      </c>
      <c r="E21" s="237">
        <v>10</v>
      </c>
      <c r="F21" s="237">
        <v>0</v>
      </c>
      <c r="G21" s="238">
        <v>1764</v>
      </c>
    </row>
    <row r="22" spans="1:7" s="88" customFormat="1" ht="24" customHeight="1" x14ac:dyDescent="0.2">
      <c r="A22" s="90" t="s">
        <v>160</v>
      </c>
      <c r="B22" s="247" t="s">
        <v>79</v>
      </c>
      <c r="C22" s="61">
        <v>202</v>
      </c>
      <c r="D22" s="61">
        <v>422</v>
      </c>
      <c r="E22" s="234">
        <v>258</v>
      </c>
      <c r="F22" s="234">
        <v>44</v>
      </c>
      <c r="G22" s="235">
        <v>2</v>
      </c>
    </row>
    <row r="23" spans="1:7" s="88" customFormat="1" ht="15" customHeight="1" x14ac:dyDescent="0.2">
      <c r="A23" s="90"/>
      <c r="B23" s="247" t="s">
        <v>80</v>
      </c>
      <c r="C23" s="61">
        <v>204</v>
      </c>
      <c r="D23" s="61">
        <v>330</v>
      </c>
      <c r="E23" s="234">
        <v>272</v>
      </c>
      <c r="F23" s="234">
        <v>25</v>
      </c>
      <c r="G23" s="235">
        <v>4</v>
      </c>
    </row>
    <row r="24" spans="1:7" s="6" customFormat="1" ht="15" customHeight="1" x14ac:dyDescent="0.2">
      <c r="A24" s="89"/>
      <c r="B24" s="71" t="s">
        <v>81</v>
      </c>
      <c r="C24" s="141">
        <v>406</v>
      </c>
      <c r="D24" s="141">
        <v>752</v>
      </c>
      <c r="E24" s="237">
        <v>530</v>
      </c>
      <c r="F24" s="237">
        <v>69</v>
      </c>
      <c r="G24" s="238">
        <v>6</v>
      </c>
    </row>
    <row r="25" spans="1:7" s="6" customFormat="1" ht="24.75" customHeight="1" x14ac:dyDescent="0.2">
      <c r="A25" s="54" t="s">
        <v>0</v>
      </c>
      <c r="B25" s="71" t="s">
        <v>79</v>
      </c>
      <c r="C25" s="141">
        <f>SUM(C4,C7,C10,C13,C16,C19,C22)</f>
        <v>71267</v>
      </c>
      <c r="D25" s="141">
        <f t="shared" ref="D25:G25" si="0">SUM(D4,D7,D10,D13,D16,D19,D22)</f>
        <v>57097</v>
      </c>
      <c r="E25" s="237">
        <f t="shared" si="0"/>
        <v>45879</v>
      </c>
      <c r="F25" s="237">
        <f t="shared" si="0"/>
        <v>11875</v>
      </c>
      <c r="G25" s="238">
        <f t="shared" si="0"/>
        <v>969</v>
      </c>
    </row>
    <row r="26" spans="1:7" s="6" customFormat="1" ht="15" customHeight="1" x14ac:dyDescent="0.2">
      <c r="A26" s="54"/>
      <c r="B26" s="71" t="s">
        <v>80</v>
      </c>
      <c r="C26" s="141">
        <f t="shared" ref="C26:G27" si="1">SUM(C5,C8,C11,C14,C17,C20,C23)</f>
        <v>68941</v>
      </c>
      <c r="D26" s="141">
        <f t="shared" si="1"/>
        <v>51313</v>
      </c>
      <c r="E26" s="237">
        <f t="shared" si="1"/>
        <v>51335</v>
      </c>
      <c r="F26" s="237">
        <f t="shared" si="1"/>
        <v>7044</v>
      </c>
      <c r="G26" s="238">
        <f t="shared" si="1"/>
        <v>1070</v>
      </c>
    </row>
    <row r="27" spans="1:7" s="6" customFormat="1" ht="15" customHeight="1" x14ac:dyDescent="0.2">
      <c r="A27" s="54"/>
      <c r="B27" s="71" t="s">
        <v>81</v>
      </c>
      <c r="C27" s="141">
        <f t="shared" si="1"/>
        <v>140208</v>
      </c>
      <c r="D27" s="141">
        <f t="shared" si="1"/>
        <v>108410</v>
      </c>
      <c r="E27" s="237">
        <f t="shared" si="1"/>
        <v>97214</v>
      </c>
      <c r="F27" s="237">
        <f t="shared" si="1"/>
        <v>18919</v>
      </c>
      <c r="G27" s="238">
        <f t="shared" si="1"/>
        <v>2039</v>
      </c>
    </row>
    <row r="28" spans="1:7" ht="24" customHeight="1" x14ac:dyDescent="0.2">
      <c r="A28" s="108" t="s">
        <v>13</v>
      </c>
      <c r="B28" s="107"/>
      <c r="C28" s="107"/>
      <c r="D28" s="107"/>
      <c r="E28" s="107"/>
      <c r="F28" s="107"/>
      <c r="G28" s="107"/>
    </row>
    <row r="29" spans="1:7" x14ac:dyDescent="0.2">
      <c r="A29" s="108" t="s">
        <v>161</v>
      </c>
      <c r="B29" s="107"/>
      <c r="C29" s="107"/>
      <c r="D29" s="107"/>
      <c r="E29" s="107"/>
      <c r="F29" s="107"/>
      <c r="G29" s="107"/>
    </row>
  </sheetData>
  <mergeCells count="4">
    <mergeCell ref="A2:A3"/>
    <mergeCell ref="C2:G2"/>
    <mergeCell ref="B2:B3"/>
    <mergeCell ref="A1:G1"/>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0"/>
  <sheetViews>
    <sheetView showGridLines="0" zoomScaleNormal="100" workbookViewId="0">
      <selection sqref="A1:L1"/>
    </sheetView>
  </sheetViews>
  <sheetFormatPr baseColWidth="10" defaultRowHeight="12" x14ac:dyDescent="0.2"/>
  <cols>
    <col min="1" max="1" width="14.140625" style="233" customWidth="1"/>
    <col min="2" max="2" width="8.140625" style="233" customWidth="1"/>
    <col min="3" max="3" width="7.85546875" style="233" customWidth="1"/>
    <col min="4" max="4" width="7.5703125" style="233" customWidth="1"/>
    <col min="5" max="5" width="7.85546875" style="233" customWidth="1"/>
    <col min="6" max="6" width="7.42578125" style="233" customWidth="1"/>
    <col min="7" max="12" width="7" style="233" customWidth="1"/>
    <col min="13" max="16384" width="11.42578125" style="233"/>
  </cols>
  <sheetData>
    <row r="1" spans="1:13" ht="45" customHeight="1" x14ac:dyDescent="0.2">
      <c r="A1" s="381" t="s">
        <v>303</v>
      </c>
      <c r="B1" s="381"/>
      <c r="C1" s="381"/>
      <c r="D1" s="381"/>
      <c r="E1" s="381"/>
      <c r="F1" s="381"/>
      <c r="G1" s="381"/>
      <c r="H1" s="381"/>
      <c r="I1" s="381"/>
      <c r="J1" s="381"/>
      <c r="K1" s="381"/>
      <c r="L1" s="381"/>
      <c r="M1" s="70"/>
    </row>
    <row r="2" spans="1:13" ht="12" customHeight="1" x14ac:dyDescent="0.2">
      <c r="A2" s="360" t="s">
        <v>290</v>
      </c>
      <c r="B2" s="362" t="s">
        <v>37</v>
      </c>
      <c r="C2" s="362" t="s">
        <v>35</v>
      </c>
      <c r="D2" s="364" t="s">
        <v>36</v>
      </c>
      <c r="E2" s="365"/>
      <c r="F2" s="365"/>
      <c r="G2" s="365"/>
      <c r="H2" s="360"/>
      <c r="I2" s="362" t="s">
        <v>42</v>
      </c>
      <c r="J2" s="362" t="s">
        <v>36</v>
      </c>
      <c r="K2" s="362"/>
      <c r="L2" s="364"/>
    </row>
    <row r="3" spans="1:13" ht="70.5" customHeight="1" x14ac:dyDescent="0.2">
      <c r="A3" s="361"/>
      <c r="B3" s="363"/>
      <c r="C3" s="363"/>
      <c r="D3" s="241" t="s">
        <v>282</v>
      </c>
      <c r="E3" s="239" t="s">
        <v>107</v>
      </c>
      <c r="F3" s="239" t="s">
        <v>289</v>
      </c>
      <c r="G3" s="239" t="s">
        <v>283</v>
      </c>
      <c r="H3" s="239" t="s">
        <v>41</v>
      </c>
      <c r="I3" s="363"/>
      <c r="J3" s="239" t="s">
        <v>43</v>
      </c>
      <c r="K3" s="239" t="s">
        <v>291</v>
      </c>
      <c r="L3" s="240" t="s">
        <v>292</v>
      </c>
    </row>
    <row r="4" spans="1:13" ht="24" customHeight="1" x14ac:dyDescent="0.2">
      <c r="A4" s="253" t="s">
        <v>270</v>
      </c>
      <c r="B4" s="254">
        <f>SUM(C4,I4)</f>
        <v>291392</v>
      </c>
      <c r="C4" s="157">
        <f>SUM(D4:H4)</f>
        <v>289188</v>
      </c>
      <c r="D4" s="248">
        <v>72356</v>
      </c>
      <c r="E4" s="249">
        <v>108174</v>
      </c>
      <c r="F4" s="249">
        <v>96901</v>
      </c>
      <c r="G4" s="250">
        <v>9732</v>
      </c>
      <c r="H4" s="250">
        <v>2025</v>
      </c>
      <c r="I4" s="235">
        <f>SUM(J4:L4)</f>
        <v>2204</v>
      </c>
      <c r="J4" s="252">
        <v>960</v>
      </c>
      <c r="K4" s="252">
        <v>361</v>
      </c>
      <c r="L4" s="252">
        <v>883</v>
      </c>
    </row>
    <row r="5" spans="1:13" ht="15" customHeight="1" x14ac:dyDescent="0.2">
      <c r="A5" s="253" t="s">
        <v>271</v>
      </c>
      <c r="B5" s="254">
        <f t="shared" ref="B5:B16" si="0">SUM(C5,I5)</f>
        <v>56789</v>
      </c>
      <c r="C5" s="157">
        <f t="shared" ref="C5:C16" si="1">SUM(D5:H5)</f>
        <v>56131</v>
      </c>
      <c r="D5" s="248">
        <v>3270</v>
      </c>
      <c r="E5" s="249">
        <v>13482</v>
      </c>
      <c r="F5" s="249">
        <v>39172</v>
      </c>
      <c r="G5" s="250">
        <v>19</v>
      </c>
      <c r="H5" s="250">
        <v>188</v>
      </c>
      <c r="I5" s="235">
        <f t="shared" ref="I5:I16" si="2">SUM(J5:L5)</f>
        <v>658</v>
      </c>
      <c r="J5" s="236">
        <v>0</v>
      </c>
      <c r="K5" s="252">
        <v>227</v>
      </c>
      <c r="L5" s="252">
        <v>431</v>
      </c>
    </row>
    <row r="6" spans="1:13" ht="15" customHeight="1" x14ac:dyDescent="0.2">
      <c r="A6" s="253" t="s">
        <v>272</v>
      </c>
      <c r="B6" s="254">
        <f t="shared" si="0"/>
        <v>21529</v>
      </c>
      <c r="C6" s="157">
        <f t="shared" si="1"/>
        <v>21354</v>
      </c>
      <c r="D6" s="136">
        <v>0</v>
      </c>
      <c r="E6" s="249">
        <f>5896+32</f>
        <v>5928</v>
      </c>
      <c r="F6" s="249">
        <v>13905</v>
      </c>
      <c r="G6" s="250">
        <v>7</v>
      </c>
      <c r="H6" s="250">
        <v>1514</v>
      </c>
      <c r="I6" s="235">
        <f t="shared" si="2"/>
        <v>175</v>
      </c>
      <c r="J6" s="236">
        <v>0</v>
      </c>
      <c r="K6" s="252">
        <v>25</v>
      </c>
      <c r="L6" s="252">
        <v>150</v>
      </c>
    </row>
    <row r="7" spans="1:13" ht="15" customHeight="1" x14ac:dyDescent="0.2">
      <c r="A7" s="253" t="s">
        <v>273</v>
      </c>
      <c r="B7" s="254">
        <f t="shared" si="0"/>
        <v>17210</v>
      </c>
      <c r="C7" s="157">
        <f t="shared" si="1"/>
        <v>17153</v>
      </c>
      <c r="D7" s="136">
        <v>0</v>
      </c>
      <c r="E7" s="251">
        <v>1</v>
      </c>
      <c r="F7" s="249">
        <v>17152</v>
      </c>
      <c r="G7" s="151">
        <v>0</v>
      </c>
      <c r="H7" s="151">
        <v>0</v>
      </c>
      <c r="I7" s="235">
        <f t="shared" si="2"/>
        <v>57</v>
      </c>
      <c r="J7" s="236">
        <v>0</v>
      </c>
      <c r="K7" s="252">
        <v>42</v>
      </c>
      <c r="L7" s="252">
        <v>15</v>
      </c>
    </row>
    <row r="8" spans="1:13" ht="15" customHeight="1" x14ac:dyDescent="0.2">
      <c r="A8" s="253" t="s">
        <v>274</v>
      </c>
      <c r="B8" s="254">
        <f t="shared" si="0"/>
        <v>14418</v>
      </c>
      <c r="C8" s="157">
        <f t="shared" si="1"/>
        <v>14418</v>
      </c>
      <c r="D8" s="248">
        <v>302</v>
      </c>
      <c r="E8" s="249">
        <v>2422</v>
      </c>
      <c r="F8" s="249">
        <v>11574</v>
      </c>
      <c r="G8" s="151">
        <v>0</v>
      </c>
      <c r="H8" s="250">
        <v>120</v>
      </c>
      <c r="I8" s="235">
        <f t="shared" si="2"/>
        <v>0</v>
      </c>
      <c r="J8" s="236">
        <v>0</v>
      </c>
      <c r="K8" s="236">
        <v>0</v>
      </c>
      <c r="L8" s="236">
        <v>0</v>
      </c>
    </row>
    <row r="9" spans="1:13" ht="15" customHeight="1" x14ac:dyDescent="0.2">
      <c r="A9" s="253" t="s">
        <v>275</v>
      </c>
      <c r="B9" s="254">
        <f t="shared" si="0"/>
        <v>3012</v>
      </c>
      <c r="C9" s="157">
        <f t="shared" si="1"/>
        <v>3012</v>
      </c>
      <c r="D9" s="248">
        <v>1215</v>
      </c>
      <c r="E9" s="249">
        <v>638</v>
      </c>
      <c r="F9" s="249">
        <v>1159</v>
      </c>
      <c r="G9" s="151">
        <v>0</v>
      </c>
      <c r="H9" s="151">
        <v>0</v>
      </c>
      <c r="I9" s="235">
        <f t="shared" si="2"/>
        <v>0</v>
      </c>
      <c r="J9" s="236">
        <v>0</v>
      </c>
      <c r="K9" s="236">
        <v>0</v>
      </c>
      <c r="L9" s="236">
        <v>0</v>
      </c>
    </row>
    <row r="10" spans="1:13" ht="15" customHeight="1" x14ac:dyDescent="0.2">
      <c r="A10" s="253" t="s">
        <v>276</v>
      </c>
      <c r="B10" s="254">
        <f t="shared" si="0"/>
        <v>1851</v>
      </c>
      <c r="C10" s="157">
        <f t="shared" si="1"/>
        <v>1851</v>
      </c>
      <c r="D10" s="248">
        <v>987</v>
      </c>
      <c r="E10" s="249">
        <v>260</v>
      </c>
      <c r="F10" s="249">
        <v>483</v>
      </c>
      <c r="G10" s="151">
        <v>0</v>
      </c>
      <c r="H10" s="250">
        <v>121</v>
      </c>
      <c r="I10" s="235">
        <f t="shared" si="2"/>
        <v>0</v>
      </c>
      <c r="J10" s="236">
        <v>0</v>
      </c>
      <c r="K10" s="236">
        <v>0</v>
      </c>
      <c r="L10" s="236">
        <v>0</v>
      </c>
    </row>
    <row r="11" spans="1:13" ht="15" customHeight="1" x14ac:dyDescent="0.2">
      <c r="A11" s="253" t="s">
        <v>277</v>
      </c>
      <c r="B11" s="254">
        <f t="shared" si="0"/>
        <v>852</v>
      </c>
      <c r="C11" s="157">
        <f t="shared" si="1"/>
        <v>852</v>
      </c>
      <c r="D11" s="136">
        <v>0</v>
      </c>
      <c r="E11" s="249">
        <v>22</v>
      </c>
      <c r="F11" s="249">
        <v>830</v>
      </c>
      <c r="G11" s="151">
        <v>0</v>
      </c>
      <c r="H11" s="151">
        <v>0</v>
      </c>
      <c r="I11" s="235">
        <f t="shared" si="2"/>
        <v>0</v>
      </c>
      <c r="J11" s="236">
        <v>0</v>
      </c>
      <c r="K11" s="236">
        <v>0</v>
      </c>
      <c r="L11" s="236">
        <v>0</v>
      </c>
    </row>
    <row r="12" spans="1:13" ht="15" customHeight="1" x14ac:dyDescent="0.2">
      <c r="A12" s="253" t="s">
        <v>279</v>
      </c>
      <c r="B12" s="254">
        <f>SUM(C12,I12)</f>
        <v>706</v>
      </c>
      <c r="C12" s="157">
        <f>SUM(D12:H12)</f>
        <v>706</v>
      </c>
      <c r="D12" s="248">
        <v>580</v>
      </c>
      <c r="E12" s="157">
        <v>0</v>
      </c>
      <c r="F12" s="249">
        <v>126</v>
      </c>
      <c r="G12" s="151">
        <v>0</v>
      </c>
      <c r="H12" s="151">
        <v>0</v>
      </c>
      <c r="I12" s="235">
        <f>SUM(J12:L12)</f>
        <v>0</v>
      </c>
      <c r="J12" s="236">
        <v>0</v>
      </c>
      <c r="K12" s="236">
        <v>0</v>
      </c>
      <c r="L12" s="236">
        <v>0</v>
      </c>
    </row>
    <row r="13" spans="1:13" ht="15" customHeight="1" x14ac:dyDescent="0.2">
      <c r="A13" s="253" t="s">
        <v>278</v>
      </c>
      <c r="B13" s="254">
        <f t="shared" si="0"/>
        <v>617</v>
      </c>
      <c r="C13" s="157">
        <f t="shared" si="1"/>
        <v>617</v>
      </c>
      <c r="D13" s="248">
        <v>612</v>
      </c>
      <c r="E13" s="157">
        <v>0</v>
      </c>
      <c r="F13" s="249">
        <v>5</v>
      </c>
      <c r="G13" s="151">
        <v>0</v>
      </c>
      <c r="H13" s="151">
        <v>0</v>
      </c>
      <c r="I13" s="235">
        <f t="shared" si="2"/>
        <v>0</v>
      </c>
      <c r="J13" s="236">
        <v>0</v>
      </c>
      <c r="K13" s="236">
        <v>0</v>
      </c>
      <c r="L13" s="236">
        <v>0</v>
      </c>
    </row>
    <row r="14" spans="1:13" ht="40.5" customHeight="1" x14ac:dyDescent="0.2">
      <c r="A14" s="87" t="s">
        <v>284</v>
      </c>
      <c r="B14" s="254">
        <f t="shared" si="0"/>
        <v>321</v>
      </c>
      <c r="C14" s="157">
        <f t="shared" si="1"/>
        <v>321</v>
      </c>
      <c r="D14" s="248">
        <v>138</v>
      </c>
      <c r="E14" s="157">
        <v>0</v>
      </c>
      <c r="F14" s="249">
        <v>183</v>
      </c>
      <c r="G14" s="151">
        <v>0</v>
      </c>
      <c r="H14" s="151">
        <v>0</v>
      </c>
      <c r="I14" s="235">
        <f t="shared" si="2"/>
        <v>0</v>
      </c>
      <c r="J14" s="236">
        <v>0</v>
      </c>
      <c r="K14" s="236">
        <v>0</v>
      </c>
      <c r="L14" s="236">
        <v>0</v>
      </c>
    </row>
    <row r="15" spans="1:13" ht="15" customHeight="1" x14ac:dyDescent="0.2">
      <c r="A15" s="253" t="s">
        <v>280</v>
      </c>
      <c r="B15" s="254">
        <f t="shared" si="0"/>
        <v>155</v>
      </c>
      <c r="C15" s="157">
        <f t="shared" si="1"/>
        <v>155</v>
      </c>
      <c r="D15" s="136">
        <v>0</v>
      </c>
      <c r="E15" s="157">
        <v>0</v>
      </c>
      <c r="F15" s="249">
        <v>155</v>
      </c>
      <c r="G15" s="151">
        <v>0</v>
      </c>
      <c r="H15" s="151">
        <v>0</v>
      </c>
      <c r="I15" s="235">
        <f t="shared" si="2"/>
        <v>0</v>
      </c>
      <c r="J15" s="236">
        <v>0</v>
      </c>
      <c r="K15" s="236">
        <v>0</v>
      </c>
      <c r="L15" s="236">
        <v>0</v>
      </c>
    </row>
    <row r="16" spans="1:13" ht="15" customHeight="1" x14ac:dyDescent="0.2">
      <c r="A16" s="253" t="s">
        <v>281</v>
      </c>
      <c r="B16" s="254">
        <f t="shared" si="0"/>
        <v>33</v>
      </c>
      <c r="C16" s="157">
        <f t="shared" si="1"/>
        <v>33</v>
      </c>
      <c r="D16" s="136">
        <v>0</v>
      </c>
      <c r="E16" s="157">
        <v>0</v>
      </c>
      <c r="F16" s="249">
        <v>33</v>
      </c>
      <c r="G16" s="151">
        <v>0</v>
      </c>
      <c r="H16" s="151">
        <v>0</v>
      </c>
      <c r="I16" s="235">
        <f t="shared" si="2"/>
        <v>0</v>
      </c>
      <c r="J16" s="236">
        <v>0</v>
      </c>
      <c r="K16" s="236">
        <v>0</v>
      </c>
      <c r="L16" s="236">
        <v>0</v>
      </c>
    </row>
    <row r="17" spans="1:13" ht="24" customHeight="1" x14ac:dyDescent="0.2">
      <c r="A17" s="268" t="s">
        <v>13</v>
      </c>
      <c r="B17" s="269"/>
      <c r="C17" s="270"/>
      <c r="D17" s="271"/>
      <c r="E17" s="271"/>
      <c r="F17" s="271"/>
      <c r="G17" s="271"/>
      <c r="H17" s="270"/>
      <c r="I17" s="270"/>
      <c r="J17" s="272"/>
      <c r="K17" s="272"/>
      <c r="L17" s="272"/>
      <c r="M17" s="272"/>
    </row>
    <row r="18" spans="1:13" s="129" customFormat="1" ht="12.75" customHeight="1" x14ac:dyDescent="0.2">
      <c r="A18" s="273" t="s">
        <v>287</v>
      </c>
      <c r="B18" s="273"/>
      <c r="C18" s="273"/>
      <c r="D18" s="273"/>
      <c r="E18" s="273"/>
      <c r="F18" s="273"/>
      <c r="G18" s="273"/>
      <c r="H18" s="273"/>
      <c r="I18" s="273"/>
      <c r="J18" s="273"/>
      <c r="K18" s="273"/>
      <c r="L18" s="273"/>
    </row>
    <row r="19" spans="1:13" x14ac:dyDescent="0.2">
      <c r="A19" s="391" t="s">
        <v>380</v>
      </c>
      <c r="B19" s="391"/>
      <c r="C19" s="391"/>
      <c r="D19" s="391"/>
      <c r="E19" s="391"/>
      <c r="F19" s="391"/>
      <c r="G19" s="391"/>
      <c r="H19" s="391"/>
      <c r="I19" s="391"/>
      <c r="J19" s="391"/>
      <c r="K19" s="391"/>
      <c r="L19" s="391"/>
      <c r="M19" s="129"/>
    </row>
    <row r="20" spans="1:13" x14ac:dyDescent="0.2">
      <c r="A20" s="273" t="s">
        <v>288</v>
      </c>
      <c r="B20" s="273"/>
      <c r="C20" s="273"/>
      <c r="D20" s="273"/>
      <c r="E20" s="273"/>
      <c r="F20" s="273"/>
      <c r="G20" s="273"/>
      <c r="H20" s="273"/>
      <c r="I20" s="273"/>
      <c r="J20" s="273"/>
      <c r="K20" s="273"/>
      <c r="L20" s="273"/>
      <c r="M20" s="129"/>
    </row>
  </sheetData>
  <mergeCells count="8">
    <mergeCell ref="A19:L19"/>
    <mergeCell ref="A1:L1"/>
    <mergeCell ref="A2:A3"/>
    <mergeCell ref="B2:B3"/>
    <mergeCell ref="C2:C3"/>
    <mergeCell ref="I2:I3"/>
    <mergeCell ref="J2:L2"/>
    <mergeCell ref="D2:H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
  <sheetViews>
    <sheetView showGridLines="0" zoomScaleNormal="100" workbookViewId="0">
      <selection sqref="A1:G1"/>
    </sheetView>
  </sheetViews>
  <sheetFormatPr baseColWidth="10" defaultRowHeight="12" x14ac:dyDescent="0.2"/>
  <cols>
    <col min="1" max="1" width="23.5703125" customWidth="1"/>
    <col min="2" max="2" width="8.140625" style="24" customWidth="1"/>
    <col min="3" max="7" width="12.7109375" customWidth="1"/>
  </cols>
  <sheetData>
    <row r="1" spans="1:7" ht="45" customHeight="1" x14ac:dyDescent="0.2">
      <c r="A1" s="342" t="s">
        <v>302</v>
      </c>
      <c r="B1" s="342"/>
      <c r="C1" s="342"/>
      <c r="D1" s="342"/>
      <c r="E1" s="342"/>
      <c r="F1" s="342"/>
      <c r="G1" s="342"/>
    </row>
    <row r="2" spans="1:7" x14ac:dyDescent="0.2">
      <c r="A2" s="360" t="s">
        <v>144</v>
      </c>
      <c r="B2" s="366" t="s">
        <v>68</v>
      </c>
      <c r="C2" s="362" t="s">
        <v>0</v>
      </c>
      <c r="D2" s="362" t="s">
        <v>36</v>
      </c>
      <c r="E2" s="362"/>
      <c r="F2" s="362"/>
      <c r="G2" s="364"/>
    </row>
    <row r="3" spans="1:7" ht="36" customHeight="1" x14ac:dyDescent="0.2">
      <c r="A3" s="361"/>
      <c r="B3" s="367"/>
      <c r="C3" s="363"/>
      <c r="D3" s="68" t="s">
        <v>16</v>
      </c>
      <c r="E3" s="68" t="s">
        <v>104</v>
      </c>
      <c r="F3" s="68" t="s">
        <v>19</v>
      </c>
      <c r="G3" s="69" t="s">
        <v>145</v>
      </c>
    </row>
    <row r="4" spans="1:7" s="233" customFormat="1" ht="24" customHeight="1" x14ac:dyDescent="0.2">
      <c r="A4" s="255" t="s">
        <v>100</v>
      </c>
      <c r="B4" s="27" t="s">
        <v>79</v>
      </c>
      <c r="C4" s="235">
        <f>SUM(D4:G4)</f>
        <v>361</v>
      </c>
      <c r="D4" s="235">
        <v>232</v>
      </c>
      <c r="E4" s="235">
        <v>111</v>
      </c>
      <c r="F4" s="204">
        <v>0</v>
      </c>
      <c r="G4" s="236">
        <v>18</v>
      </c>
    </row>
    <row r="5" spans="1:7" s="233" customFormat="1" ht="15" customHeight="1" x14ac:dyDescent="0.2">
      <c r="A5" s="255"/>
      <c r="B5" s="72" t="s">
        <v>80</v>
      </c>
      <c r="C5" s="235">
        <f t="shared" ref="C5:C24" si="0">SUM(D5:G5)</f>
        <v>280</v>
      </c>
      <c r="D5" s="235">
        <v>190</v>
      </c>
      <c r="E5" s="235">
        <v>80</v>
      </c>
      <c r="F5" s="204">
        <v>0</v>
      </c>
      <c r="G5" s="236">
        <v>10</v>
      </c>
    </row>
    <row r="6" spans="1:7" s="6" customFormat="1" ht="15" customHeight="1" x14ac:dyDescent="0.2">
      <c r="A6" s="256"/>
      <c r="B6" s="71" t="s">
        <v>81</v>
      </c>
      <c r="C6" s="238">
        <f t="shared" si="0"/>
        <v>641</v>
      </c>
      <c r="D6" s="238">
        <v>422</v>
      </c>
      <c r="E6" s="238">
        <v>191</v>
      </c>
      <c r="F6" s="205">
        <v>0</v>
      </c>
      <c r="G6" s="230">
        <v>28</v>
      </c>
    </row>
    <row r="7" spans="1:7" s="233" customFormat="1" ht="24" customHeight="1" x14ac:dyDescent="0.2">
      <c r="A7" s="255" t="s">
        <v>101</v>
      </c>
      <c r="B7" s="72" t="s">
        <v>79</v>
      </c>
      <c r="C7" s="235">
        <f t="shared" si="0"/>
        <v>83</v>
      </c>
      <c r="D7" s="235">
        <v>35</v>
      </c>
      <c r="E7" s="235">
        <v>23</v>
      </c>
      <c r="F7" s="236">
        <v>24</v>
      </c>
      <c r="G7" s="236">
        <v>1</v>
      </c>
    </row>
    <row r="8" spans="1:7" s="233" customFormat="1" ht="15" customHeight="1" x14ac:dyDescent="0.2">
      <c r="A8" s="255"/>
      <c r="B8" s="72" t="s">
        <v>80</v>
      </c>
      <c r="C8" s="235">
        <f t="shared" si="0"/>
        <v>55</v>
      </c>
      <c r="D8" s="235">
        <v>18</v>
      </c>
      <c r="E8" s="235">
        <v>19</v>
      </c>
      <c r="F8" s="236">
        <v>18</v>
      </c>
      <c r="G8" s="236">
        <v>0</v>
      </c>
    </row>
    <row r="9" spans="1:7" s="6" customFormat="1" ht="15" customHeight="1" x14ac:dyDescent="0.2">
      <c r="B9" s="71" t="s">
        <v>81</v>
      </c>
      <c r="C9" s="238">
        <f t="shared" si="0"/>
        <v>138</v>
      </c>
      <c r="D9" s="238">
        <v>53</v>
      </c>
      <c r="E9" s="238">
        <v>42</v>
      </c>
      <c r="F9" s="230">
        <v>42</v>
      </c>
      <c r="G9" s="230">
        <v>1</v>
      </c>
    </row>
    <row r="10" spans="1:7" s="233" customFormat="1" ht="24" customHeight="1" x14ac:dyDescent="0.2">
      <c r="A10" s="255" t="s">
        <v>102</v>
      </c>
      <c r="B10" s="72" t="s">
        <v>79</v>
      </c>
      <c r="C10" s="235">
        <f t="shared" si="0"/>
        <v>287</v>
      </c>
      <c r="D10" s="235">
        <v>88</v>
      </c>
      <c r="E10" s="235">
        <v>135</v>
      </c>
      <c r="F10" s="236">
        <v>59</v>
      </c>
      <c r="G10" s="236">
        <v>5</v>
      </c>
    </row>
    <row r="11" spans="1:7" s="233" customFormat="1" ht="15" customHeight="1" x14ac:dyDescent="0.2">
      <c r="A11" s="255"/>
      <c r="B11" s="72" t="s">
        <v>80</v>
      </c>
      <c r="C11" s="235">
        <f t="shared" si="0"/>
        <v>226</v>
      </c>
      <c r="D11" s="235">
        <v>83</v>
      </c>
      <c r="E11" s="235">
        <v>91</v>
      </c>
      <c r="F11" s="236">
        <v>50</v>
      </c>
      <c r="G11" s="236">
        <v>2</v>
      </c>
    </row>
    <row r="12" spans="1:7" s="6" customFormat="1" ht="15" customHeight="1" x14ac:dyDescent="0.2">
      <c r="B12" s="71" t="s">
        <v>81</v>
      </c>
      <c r="C12" s="238">
        <f t="shared" si="0"/>
        <v>513</v>
      </c>
      <c r="D12" s="238">
        <v>171</v>
      </c>
      <c r="E12" s="238">
        <v>226</v>
      </c>
      <c r="F12" s="230">
        <v>109</v>
      </c>
      <c r="G12" s="230">
        <v>7</v>
      </c>
    </row>
    <row r="13" spans="1:7" s="233" customFormat="1" ht="24" customHeight="1" x14ac:dyDescent="0.2">
      <c r="A13" s="255" t="s">
        <v>103</v>
      </c>
      <c r="B13" s="72" t="s">
        <v>79</v>
      </c>
      <c r="C13" s="235">
        <f t="shared" si="0"/>
        <v>1737</v>
      </c>
      <c r="D13" s="235">
        <v>1197</v>
      </c>
      <c r="E13" s="235">
        <v>494</v>
      </c>
      <c r="F13" s="236">
        <v>41</v>
      </c>
      <c r="G13" s="236">
        <v>5</v>
      </c>
    </row>
    <row r="14" spans="1:7" s="233" customFormat="1" ht="15" customHeight="1" x14ac:dyDescent="0.2">
      <c r="A14" s="255"/>
      <c r="B14" s="72" t="s">
        <v>80</v>
      </c>
      <c r="C14" s="235">
        <f t="shared" si="0"/>
        <v>913</v>
      </c>
      <c r="D14" s="235">
        <v>693</v>
      </c>
      <c r="E14" s="235">
        <v>200</v>
      </c>
      <c r="F14" s="236">
        <v>19</v>
      </c>
      <c r="G14" s="236">
        <v>1</v>
      </c>
    </row>
    <row r="15" spans="1:7" s="6" customFormat="1" ht="15" customHeight="1" x14ac:dyDescent="0.2">
      <c r="B15" s="71" t="s">
        <v>81</v>
      </c>
      <c r="C15" s="238">
        <f t="shared" si="0"/>
        <v>2650</v>
      </c>
      <c r="D15" s="238">
        <v>1890</v>
      </c>
      <c r="E15" s="238">
        <v>694</v>
      </c>
      <c r="F15" s="230">
        <v>60</v>
      </c>
      <c r="G15" s="230">
        <v>6</v>
      </c>
    </row>
    <row r="16" spans="1:7" s="233" customFormat="1" ht="24" customHeight="1" x14ac:dyDescent="0.2">
      <c r="A16" s="257" t="s">
        <v>146</v>
      </c>
      <c r="B16" s="72" t="s">
        <v>79</v>
      </c>
      <c r="C16" s="235">
        <f t="shared" si="0"/>
        <v>685</v>
      </c>
      <c r="D16" s="235">
        <v>230</v>
      </c>
      <c r="E16" s="235">
        <v>280</v>
      </c>
      <c r="F16" s="236">
        <v>168</v>
      </c>
      <c r="G16" s="236">
        <v>7</v>
      </c>
    </row>
    <row r="17" spans="1:7" s="233" customFormat="1" ht="15" customHeight="1" x14ac:dyDescent="0.2">
      <c r="A17" s="255"/>
      <c r="B17" s="72" t="s">
        <v>80</v>
      </c>
      <c r="C17" s="235">
        <f t="shared" si="0"/>
        <v>552</v>
      </c>
      <c r="D17" s="235">
        <v>178</v>
      </c>
      <c r="E17" s="235">
        <v>222</v>
      </c>
      <c r="F17" s="236">
        <v>147</v>
      </c>
      <c r="G17" s="236">
        <v>5</v>
      </c>
    </row>
    <row r="18" spans="1:7" s="6" customFormat="1" ht="15" customHeight="1" x14ac:dyDescent="0.2">
      <c r="B18" s="71" t="s">
        <v>81</v>
      </c>
      <c r="C18" s="238">
        <f t="shared" si="0"/>
        <v>1237</v>
      </c>
      <c r="D18" s="238">
        <v>408</v>
      </c>
      <c r="E18" s="238">
        <v>502</v>
      </c>
      <c r="F18" s="230">
        <v>315</v>
      </c>
      <c r="G18" s="230">
        <v>12</v>
      </c>
    </row>
    <row r="19" spans="1:7" s="233" customFormat="1" ht="24" customHeight="1" x14ac:dyDescent="0.2">
      <c r="A19" s="257" t="s">
        <v>148</v>
      </c>
      <c r="B19" s="72" t="s">
        <v>79</v>
      </c>
      <c r="C19" s="235">
        <f t="shared" si="0"/>
        <v>70</v>
      </c>
      <c r="D19" s="235">
        <v>37</v>
      </c>
      <c r="E19" s="235">
        <v>24</v>
      </c>
      <c r="F19" s="236">
        <v>4</v>
      </c>
      <c r="G19" s="236">
        <v>5</v>
      </c>
    </row>
    <row r="20" spans="1:7" s="233" customFormat="1" ht="15" customHeight="1" x14ac:dyDescent="0.2">
      <c r="A20" s="257"/>
      <c r="B20" s="72" t="s">
        <v>80</v>
      </c>
      <c r="C20" s="235">
        <f t="shared" si="0"/>
        <v>73</v>
      </c>
      <c r="D20" s="235">
        <v>41</v>
      </c>
      <c r="E20" s="235">
        <v>19</v>
      </c>
      <c r="F20" s="236">
        <v>1</v>
      </c>
      <c r="G20" s="236">
        <v>12</v>
      </c>
    </row>
    <row r="21" spans="1:7" s="6" customFormat="1" ht="15" customHeight="1" x14ac:dyDescent="0.2">
      <c r="B21" s="71" t="s">
        <v>81</v>
      </c>
      <c r="C21" s="238">
        <f t="shared" si="0"/>
        <v>143</v>
      </c>
      <c r="D21" s="238">
        <v>78</v>
      </c>
      <c r="E21" s="238">
        <v>43</v>
      </c>
      <c r="F21" s="230">
        <v>5</v>
      </c>
      <c r="G21" s="230">
        <v>17</v>
      </c>
    </row>
    <row r="22" spans="1:7" s="233" customFormat="1" ht="24" customHeight="1" x14ac:dyDescent="0.2">
      <c r="A22" s="257" t="s">
        <v>149</v>
      </c>
      <c r="B22" s="72" t="s">
        <v>79</v>
      </c>
      <c r="C22" s="235">
        <f t="shared" si="0"/>
        <v>3456</v>
      </c>
      <c r="D22" s="235">
        <v>1205</v>
      </c>
      <c r="E22" s="235">
        <v>1907</v>
      </c>
      <c r="F22" s="236">
        <v>324</v>
      </c>
      <c r="G22" s="236">
        <v>20</v>
      </c>
    </row>
    <row r="23" spans="1:7" s="233" customFormat="1" ht="15" customHeight="1" x14ac:dyDescent="0.2">
      <c r="A23" s="257"/>
      <c r="B23" s="72" t="s">
        <v>80</v>
      </c>
      <c r="C23" s="235">
        <f t="shared" si="0"/>
        <v>637</v>
      </c>
      <c r="D23" s="235">
        <v>263</v>
      </c>
      <c r="E23" s="235">
        <v>326</v>
      </c>
      <c r="F23" s="236">
        <v>38</v>
      </c>
      <c r="G23" s="236">
        <v>10</v>
      </c>
    </row>
    <row r="24" spans="1:7" s="6" customFormat="1" ht="15" customHeight="1" x14ac:dyDescent="0.2">
      <c r="B24" s="71" t="s">
        <v>81</v>
      </c>
      <c r="C24" s="238">
        <f t="shared" si="0"/>
        <v>4093</v>
      </c>
      <c r="D24" s="238">
        <v>1468</v>
      </c>
      <c r="E24" s="238">
        <v>2233</v>
      </c>
      <c r="F24" s="230">
        <v>362</v>
      </c>
      <c r="G24" s="230">
        <v>30</v>
      </c>
    </row>
    <row r="25" spans="1:7" s="6" customFormat="1" ht="24" customHeight="1" x14ac:dyDescent="0.2">
      <c r="A25" s="256" t="s">
        <v>147</v>
      </c>
      <c r="B25" s="71" t="s">
        <v>79</v>
      </c>
      <c r="C25" s="238">
        <f>SUM(C4,C7,C10,C13,C16,C19,C22)</f>
        <v>6679</v>
      </c>
      <c r="D25" s="238">
        <f t="shared" ref="D25:G25" si="1">SUM(D4,D7,D10,D13,D16,D19,D22)</f>
        <v>3024</v>
      </c>
      <c r="E25" s="238">
        <f t="shared" si="1"/>
        <v>2974</v>
      </c>
      <c r="F25" s="230">
        <f t="shared" si="1"/>
        <v>620</v>
      </c>
      <c r="G25" s="230">
        <f t="shared" si="1"/>
        <v>61</v>
      </c>
    </row>
    <row r="26" spans="1:7" s="6" customFormat="1" ht="16.5" customHeight="1" x14ac:dyDescent="0.2">
      <c r="A26" s="258"/>
      <c r="B26" s="71" t="s">
        <v>80</v>
      </c>
      <c r="C26" s="238">
        <f t="shared" ref="C26:G27" si="2">SUM(C5,C8,C11,C14,C17,C20,C23)</f>
        <v>2736</v>
      </c>
      <c r="D26" s="238">
        <f t="shared" si="2"/>
        <v>1466</v>
      </c>
      <c r="E26" s="238">
        <f t="shared" si="2"/>
        <v>957</v>
      </c>
      <c r="F26" s="230">
        <f t="shared" si="2"/>
        <v>273</v>
      </c>
      <c r="G26" s="230">
        <f t="shared" si="2"/>
        <v>40</v>
      </c>
    </row>
    <row r="27" spans="1:7" s="6" customFormat="1" ht="16.5" customHeight="1" x14ac:dyDescent="0.2">
      <c r="B27" s="71" t="s">
        <v>81</v>
      </c>
      <c r="C27" s="238">
        <f t="shared" si="2"/>
        <v>9415</v>
      </c>
      <c r="D27" s="238">
        <f t="shared" si="2"/>
        <v>4490</v>
      </c>
      <c r="E27" s="238">
        <f t="shared" si="2"/>
        <v>3931</v>
      </c>
      <c r="F27" s="230">
        <f t="shared" si="2"/>
        <v>893</v>
      </c>
      <c r="G27" s="230">
        <f t="shared" si="2"/>
        <v>101</v>
      </c>
    </row>
  </sheetData>
  <mergeCells count="5">
    <mergeCell ref="A1:G1"/>
    <mergeCell ref="A2:A3"/>
    <mergeCell ref="C2:C3"/>
    <mergeCell ref="D2:G2"/>
    <mergeCell ref="B2:B3"/>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showGridLines="0" zoomScaleNormal="100" workbookViewId="0">
      <selection sqref="A1:E1"/>
    </sheetView>
  </sheetViews>
  <sheetFormatPr baseColWidth="10" defaultRowHeight="12" x14ac:dyDescent="0.2"/>
  <cols>
    <col min="1" max="1" width="38.140625" style="142" customWidth="1"/>
    <col min="2" max="5" width="14.28515625" style="142" customWidth="1"/>
    <col min="6" max="16384" width="11.42578125" style="142"/>
  </cols>
  <sheetData>
    <row r="1" spans="1:7" ht="45" customHeight="1" x14ac:dyDescent="0.2">
      <c r="A1" s="342" t="s">
        <v>301</v>
      </c>
      <c r="B1" s="394"/>
      <c r="C1" s="394"/>
      <c r="D1" s="394"/>
      <c r="E1" s="394"/>
    </row>
    <row r="2" spans="1:7" ht="18" customHeight="1" x14ac:dyDescent="0.2">
      <c r="A2" s="360" t="s">
        <v>185</v>
      </c>
      <c r="B2" s="362" t="s">
        <v>7</v>
      </c>
      <c r="C2" s="362" t="s">
        <v>8</v>
      </c>
      <c r="D2" s="362"/>
      <c r="E2" s="364"/>
    </row>
    <row r="3" spans="1:7" ht="18" customHeight="1" x14ac:dyDescent="0.2">
      <c r="A3" s="361"/>
      <c r="B3" s="363"/>
      <c r="C3" s="158" t="s">
        <v>11</v>
      </c>
      <c r="D3" s="158" t="s">
        <v>162</v>
      </c>
      <c r="E3" s="159" t="s">
        <v>10</v>
      </c>
    </row>
    <row r="4" spans="1:7" ht="33.75" customHeight="1" x14ac:dyDescent="0.2">
      <c r="B4" s="368" t="s">
        <v>93</v>
      </c>
      <c r="C4" s="368"/>
      <c r="D4" s="368"/>
      <c r="E4" s="368"/>
    </row>
    <row r="5" spans="1:7" ht="15" customHeight="1" x14ac:dyDescent="0.2">
      <c r="A5" s="54" t="s">
        <v>163</v>
      </c>
      <c r="B5" s="205">
        <v>0</v>
      </c>
      <c r="C5" s="237">
        <f>SUM(D5:E5)</f>
        <v>42014</v>
      </c>
      <c r="D5" s="237">
        <f>SUM(D6:D13)</f>
        <v>23683</v>
      </c>
      <c r="E5" s="237">
        <f>SUM(E6:E13)</f>
        <v>18331</v>
      </c>
      <c r="F5" s="221"/>
      <c r="G5" s="221"/>
    </row>
    <row r="6" spans="1:7" ht="15" customHeight="1" x14ac:dyDescent="0.2">
      <c r="A6" s="53" t="s">
        <v>165</v>
      </c>
      <c r="B6" s="204">
        <v>289</v>
      </c>
      <c r="C6" s="136">
        <f t="shared" ref="C6:C38" si="0">SUM(D6:E6)</f>
        <v>12814</v>
      </c>
      <c r="D6" s="234">
        <v>8382</v>
      </c>
      <c r="E6" s="234">
        <v>4432</v>
      </c>
      <c r="F6" s="221"/>
      <c r="G6" s="221"/>
    </row>
    <row r="7" spans="1:7" ht="15" customHeight="1" x14ac:dyDescent="0.2">
      <c r="A7" s="53" t="s">
        <v>166</v>
      </c>
      <c r="B7" s="204">
        <v>159</v>
      </c>
      <c r="C7" s="136">
        <f t="shared" si="0"/>
        <v>3377</v>
      </c>
      <c r="D7" s="234">
        <v>2196</v>
      </c>
      <c r="E7" s="234">
        <v>1181</v>
      </c>
      <c r="F7" s="221"/>
      <c r="G7" s="221"/>
    </row>
    <row r="8" spans="1:7" ht="15" customHeight="1" x14ac:dyDescent="0.2">
      <c r="A8" s="53" t="s">
        <v>167</v>
      </c>
      <c r="B8" s="204">
        <v>284</v>
      </c>
      <c r="C8" s="136">
        <f t="shared" si="0"/>
        <v>11270</v>
      </c>
      <c r="D8" s="234">
        <v>4634</v>
      </c>
      <c r="E8" s="234">
        <v>6636</v>
      </c>
      <c r="F8" s="221"/>
      <c r="G8" s="221"/>
    </row>
    <row r="9" spans="1:7" ht="15" customHeight="1" x14ac:dyDescent="0.2">
      <c r="A9" s="53" t="s">
        <v>168</v>
      </c>
      <c r="B9" s="204">
        <v>254</v>
      </c>
      <c r="C9" s="136">
        <f t="shared" si="0"/>
        <v>7952</v>
      </c>
      <c r="D9" s="234">
        <v>5163</v>
      </c>
      <c r="E9" s="234">
        <v>2789</v>
      </c>
      <c r="F9" s="221"/>
      <c r="G9" s="221"/>
    </row>
    <row r="10" spans="1:7" ht="15" customHeight="1" x14ac:dyDescent="0.2">
      <c r="A10" s="53" t="s">
        <v>169</v>
      </c>
      <c r="B10" s="204">
        <v>124</v>
      </c>
      <c r="C10" s="136">
        <f t="shared" si="0"/>
        <v>2721</v>
      </c>
      <c r="D10" s="234">
        <v>1357</v>
      </c>
      <c r="E10" s="234">
        <v>1364</v>
      </c>
      <c r="F10" s="221"/>
      <c r="G10" s="221"/>
    </row>
    <row r="11" spans="1:7" ht="15" customHeight="1" x14ac:dyDescent="0.2">
      <c r="A11" s="53" t="s">
        <v>170</v>
      </c>
      <c r="B11" s="204">
        <v>134</v>
      </c>
      <c r="C11" s="136">
        <f t="shared" si="0"/>
        <v>2641</v>
      </c>
      <c r="D11" s="234">
        <v>1243</v>
      </c>
      <c r="E11" s="234">
        <v>1398</v>
      </c>
      <c r="F11" s="221"/>
      <c r="G11" s="221"/>
    </row>
    <row r="12" spans="1:7" ht="15" customHeight="1" x14ac:dyDescent="0.2">
      <c r="A12" s="53" t="s">
        <v>171</v>
      </c>
      <c r="B12" s="204">
        <v>55</v>
      </c>
      <c r="C12" s="136">
        <f t="shared" si="0"/>
        <v>1092</v>
      </c>
      <c r="D12" s="234">
        <v>624</v>
      </c>
      <c r="E12" s="234">
        <v>468</v>
      </c>
      <c r="F12" s="221"/>
      <c r="G12" s="221"/>
    </row>
    <row r="13" spans="1:7" ht="15" customHeight="1" x14ac:dyDescent="0.2">
      <c r="A13" s="53" t="s">
        <v>172</v>
      </c>
      <c r="B13" s="204">
        <v>7</v>
      </c>
      <c r="C13" s="136">
        <f t="shared" si="0"/>
        <v>147</v>
      </c>
      <c r="D13" s="234">
        <v>84</v>
      </c>
      <c r="E13" s="234">
        <v>63</v>
      </c>
      <c r="F13" s="221"/>
      <c r="G13" s="221"/>
    </row>
    <row r="14" spans="1:7" ht="24" customHeight="1" x14ac:dyDescent="0.2">
      <c r="A14" s="54" t="s">
        <v>164</v>
      </c>
      <c r="B14" s="205">
        <v>318</v>
      </c>
      <c r="C14" s="237">
        <f t="shared" si="0"/>
        <v>22721</v>
      </c>
      <c r="D14" s="237">
        <v>9661</v>
      </c>
      <c r="E14" s="237">
        <v>13060</v>
      </c>
      <c r="F14" s="221"/>
      <c r="G14" s="221"/>
    </row>
    <row r="15" spans="1:7" ht="33.75" customHeight="1" x14ac:dyDescent="0.2">
      <c r="B15" s="392" t="s">
        <v>19</v>
      </c>
      <c r="C15" s="393"/>
      <c r="D15" s="393"/>
      <c r="E15" s="393"/>
      <c r="F15" s="221"/>
      <c r="G15" s="221"/>
    </row>
    <row r="16" spans="1:7" ht="15" customHeight="1" x14ac:dyDescent="0.2">
      <c r="A16" s="54" t="s">
        <v>173</v>
      </c>
      <c r="B16" s="205">
        <v>0</v>
      </c>
      <c r="C16" s="237">
        <f t="shared" si="0"/>
        <v>34459</v>
      </c>
      <c r="D16" s="237">
        <v>15936</v>
      </c>
      <c r="E16" s="237">
        <v>18523</v>
      </c>
      <c r="F16" s="221"/>
      <c r="G16" s="221"/>
    </row>
    <row r="17" spans="1:7" ht="15" customHeight="1" x14ac:dyDescent="0.2">
      <c r="A17" s="53" t="s">
        <v>175</v>
      </c>
      <c r="B17" s="204">
        <v>74</v>
      </c>
      <c r="C17" s="136">
        <f t="shared" si="0"/>
        <v>6085</v>
      </c>
      <c r="D17" s="234">
        <v>2739</v>
      </c>
      <c r="E17" s="234">
        <v>3346</v>
      </c>
      <c r="F17" s="221"/>
      <c r="G17" s="221"/>
    </row>
    <row r="18" spans="1:7" ht="15" customHeight="1" x14ac:dyDescent="0.2">
      <c r="A18" s="53" t="s">
        <v>176</v>
      </c>
      <c r="B18" s="204">
        <v>65</v>
      </c>
      <c r="C18" s="136">
        <f t="shared" si="0"/>
        <v>5948</v>
      </c>
      <c r="D18" s="234">
        <v>1507</v>
      </c>
      <c r="E18" s="234">
        <v>4441</v>
      </c>
      <c r="F18" s="221"/>
      <c r="G18" s="221"/>
    </row>
    <row r="19" spans="1:7" ht="15" customHeight="1" x14ac:dyDescent="0.2">
      <c r="A19" s="53" t="s">
        <v>177</v>
      </c>
      <c r="B19" s="204">
        <v>130</v>
      </c>
      <c r="C19" s="136">
        <f t="shared" si="0"/>
        <v>14274</v>
      </c>
      <c r="D19" s="234">
        <v>8678</v>
      </c>
      <c r="E19" s="234">
        <v>5596</v>
      </c>
      <c r="F19" s="221"/>
      <c r="G19" s="221"/>
    </row>
    <row r="20" spans="1:7" ht="15" customHeight="1" x14ac:dyDescent="0.2">
      <c r="A20" s="53" t="s">
        <v>178</v>
      </c>
      <c r="B20" s="204">
        <v>79</v>
      </c>
      <c r="C20" s="136">
        <f t="shared" si="0"/>
        <v>5448</v>
      </c>
      <c r="D20" s="234">
        <v>1525</v>
      </c>
      <c r="E20" s="234">
        <v>3923</v>
      </c>
      <c r="F20" s="221"/>
      <c r="G20" s="221"/>
    </row>
    <row r="21" spans="1:7" ht="15" customHeight="1" x14ac:dyDescent="0.2">
      <c r="A21" s="53" t="s">
        <v>179</v>
      </c>
      <c r="B21" s="204">
        <v>27</v>
      </c>
      <c r="C21" s="136">
        <f t="shared" si="0"/>
        <v>2168</v>
      </c>
      <c r="D21" s="234">
        <v>1263</v>
      </c>
      <c r="E21" s="234">
        <v>905</v>
      </c>
      <c r="F21" s="221"/>
      <c r="G21" s="221"/>
    </row>
    <row r="22" spans="1:7" ht="15" customHeight="1" x14ac:dyDescent="0.2">
      <c r="A22" s="53" t="s">
        <v>180</v>
      </c>
      <c r="B22" s="204">
        <v>10</v>
      </c>
      <c r="C22" s="136">
        <f t="shared" si="0"/>
        <v>536</v>
      </c>
      <c r="D22" s="234">
        <v>224</v>
      </c>
      <c r="E22" s="234">
        <v>312</v>
      </c>
      <c r="F22" s="221"/>
      <c r="G22" s="221"/>
    </row>
    <row r="23" spans="1:7" ht="24" customHeight="1" x14ac:dyDescent="0.2">
      <c r="A23" s="54" t="s">
        <v>174</v>
      </c>
      <c r="B23" s="205">
        <v>0</v>
      </c>
      <c r="C23" s="237">
        <f t="shared" si="0"/>
        <v>6086</v>
      </c>
      <c r="D23" s="237">
        <v>3243</v>
      </c>
      <c r="E23" s="237">
        <v>2843</v>
      </c>
      <c r="F23" s="221"/>
      <c r="G23" s="221"/>
    </row>
    <row r="24" spans="1:7" ht="15" customHeight="1" x14ac:dyDescent="0.2">
      <c r="A24" s="53" t="s">
        <v>181</v>
      </c>
      <c r="B24" s="204">
        <v>6</v>
      </c>
      <c r="C24" s="136">
        <f t="shared" si="0"/>
        <v>1876</v>
      </c>
      <c r="D24" s="234">
        <v>1420</v>
      </c>
      <c r="E24" s="234">
        <v>456</v>
      </c>
      <c r="F24" s="221"/>
      <c r="G24" s="221"/>
    </row>
    <row r="25" spans="1:7" ht="15" customHeight="1" x14ac:dyDescent="0.2">
      <c r="A25" s="53" t="s">
        <v>182</v>
      </c>
      <c r="B25" s="204">
        <v>5</v>
      </c>
      <c r="C25" s="136">
        <f t="shared" si="0"/>
        <v>802</v>
      </c>
      <c r="D25" s="234">
        <v>328</v>
      </c>
      <c r="E25" s="234">
        <v>474</v>
      </c>
      <c r="F25" s="221"/>
      <c r="G25" s="221"/>
    </row>
    <row r="26" spans="1:7" ht="15" customHeight="1" x14ac:dyDescent="0.2">
      <c r="A26" s="53" t="s">
        <v>179</v>
      </c>
      <c r="B26" s="204">
        <v>6</v>
      </c>
      <c r="C26" s="136">
        <f t="shared" si="0"/>
        <v>1583</v>
      </c>
      <c r="D26" s="234">
        <v>904</v>
      </c>
      <c r="E26" s="234">
        <v>679</v>
      </c>
      <c r="F26" s="221"/>
      <c r="G26" s="221"/>
    </row>
    <row r="27" spans="1:7" ht="15" customHeight="1" x14ac:dyDescent="0.2">
      <c r="A27" s="53" t="s">
        <v>178</v>
      </c>
      <c r="B27" s="204">
        <v>7</v>
      </c>
      <c r="C27" s="136">
        <f t="shared" si="0"/>
        <v>1509</v>
      </c>
      <c r="D27" s="234">
        <v>479</v>
      </c>
      <c r="E27" s="234">
        <v>1030</v>
      </c>
      <c r="F27" s="221"/>
      <c r="G27" s="221"/>
    </row>
    <row r="28" spans="1:7" ht="15" customHeight="1" x14ac:dyDescent="0.2">
      <c r="A28" s="53" t="s">
        <v>183</v>
      </c>
      <c r="B28" s="204">
        <v>2</v>
      </c>
      <c r="C28" s="136">
        <f t="shared" si="0"/>
        <v>316</v>
      </c>
      <c r="D28" s="234">
        <v>112</v>
      </c>
      <c r="E28" s="234">
        <v>204</v>
      </c>
      <c r="F28" s="221"/>
      <c r="G28" s="221"/>
    </row>
    <row r="29" spans="1:7" ht="33.75" customHeight="1" x14ac:dyDescent="0.2">
      <c r="B29" s="392" t="s">
        <v>20</v>
      </c>
      <c r="C29" s="393"/>
      <c r="D29" s="393"/>
      <c r="E29" s="393"/>
      <c r="F29" s="221"/>
      <c r="G29" s="221"/>
    </row>
    <row r="30" spans="1:7" ht="15" customHeight="1" x14ac:dyDescent="0.2">
      <c r="A30" s="54" t="s">
        <v>163</v>
      </c>
      <c r="B30" s="205">
        <v>0</v>
      </c>
      <c r="C30" s="237">
        <f t="shared" si="0"/>
        <v>504</v>
      </c>
      <c r="D30" s="237">
        <v>382</v>
      </c>
      <c r="E30" s="237">
        <v>122</v>
      </c>
      <c r="F30" s="221"/>
      <c r="G30" s="221"/>
    </row>
    <row r="31" spans="1:7" ht="15" customHeight="1" x14ac:dyDescent="0.2">
      <c r="A31" s="53" t="s">
        <v>165</v>
      </c>
      <c r="B31" s="204">
        <v>12</v>
      </c>
      <c r="C31" s="136">
        <f t="shared" si="0"/>
        <v>116</v>
      </c>
      <c r="D31" s="234">
        <v>86</v>
      </c>
      <c r="E31" s="234">
        <v>30</v>
      </c>
      <c r="F31" s="221"/>
      <c r="G31" s="221"/>
    </row>
    <row r="32" spans="1:7" ht="15" customHeight="1" x14ac:dyDescent="0.2">
      <c r="A32" s="53" t="s">
        <v>166</v>
      </c>
      <c r="B32" s="204">
        <v>6</v>
      </c>
      <c r="C32" s="136">
        <f t="shared" si="0"/>
        <v>61</v>
      </c>
      <c r="D32" s="234">
        <v>42</v>
      </c>
      <c r="E32" s="234">
        <v>19</v>
      </c>
      <c r="F32" s="221"/>
      <c r="G32" s="221"/>
    </row>
    <row r="33" spans="1:7" ht="15" customHeight="1" x14ac:dyDescent="0.2">
      <c r="A33" s="53" t="s">
        <v>167</v>
      </c>
      <c r="B33" s="204">
        <v>15</v>
      </c>
      <c r="C33" s="136">
        <f t="shared" si="0"/>
        <v>166</v>
      </c>
      <c r="D33" s="234">
        <v>119</v>
      </c>
      <c r="E33" s="234">
        <v>47</v>
      </c>
      <c r="F33" s="221"/>
      <c r="G33" s="221"/>
    </row>
    <row r="34" spans="1:7" ht="15" customHeight="1" x14ac:dyDescent="0.2">
      <c r="A34" s="53" t="s">
        <v>184</v>
      </c>
      <c r="B34" s="204">
        <v>11</v>
      </c>
      <c r="C34" s="136">
        <f t="shared" si="0"/>
        <v>118</v>
      </c>
      <c r="D34" s="234">
        <v>104</v>
      </c>
      <c r="E34" s="234">
        <v>14</v>
      </c>
      <c r="F34" s="221"/>
      <c r="G34" s="221"/>
    </row>
    <row r="35" spans="1:7" ht="15" customHeight="1" x14ac:dyDescent="0.2">
      <c r="A35" s="53" t="s">
        <v>169</v>
      </c>
      <c r="B35" s="204">
        <v>3</v>
      </c>
      <c r="C35" s="136">
        <f t="shared" si="0"/>
        <v>24</v>
      </c>
      <c r="D35" s="234">
        <v>18</v>
      </c>
      <c r="E35" s="234">
        <v>6</v>
      </c>
      <c r="F35" s="221"/>
      <c r="G35" s="221"/>
    </row>
    <row r="36" spans="1:7" ht="15" customHeight="1" x14ac:dyDescent="0.2">
      <c r="A36" s="53" t="s">
        <v>170</v>
      </c>
      <c r="B36" s="204">
        <v>1</v>
      </c>
      <c r="C36" s="136">
        <f t="shared" si="0"/>
        <v>15</v>
      </c>
      <c r="D36" s="234">
        <v>9</v>
      </c>
      <c r="E36" s="234">
        <v>6</v>
      </c>
      <c r="F36" s="221"/>
      <c r="G36" s="221"/>
    </row>
    <row r="37" spans="1:7" ht="15" customHeight="1" x14ac:dyDescent="0.2">
      <c r="A37" s="53" t="s">
        <v>172</v>
      </c>
      <c r="B37" s="204">
        <v>1</v>
      </c>
      <c r="C37" s="136">
        <f t="shared" si="0"/>
        <v>4</v>
      </c>
      <c r="D37" s="234">
        <v>4</v>
      </c>
      <c r="E37" s="234">
        <v>0</v>
      </c>
      <c r="F37" s="221"/>
      <c r="G37" s="221"/>
    </row>
    <row r="38" spans="1:7" ht="24" customHeight="1" x14ac:dyDescent="0.2">
      <c r="A38" s="54" t="s">
        <v>164</v>
      </c>
      <c r="B38" s="205">
        <v>4</v>
      </c>
      <c r="C38" s="237">
        <f t="shared" si="0"/>
        <v>26</v>
      </c>
      <c r="D38" s="237">
        <v>14</v>
      </c>
      <c r="E38" s="237">
        <v>12</v>
      </c>
      <c r="F38" s="221"/>
      <c r="G38" s="221"/>
    </row>
  </sheetData>
  <mergeCells count="7">
    <mergeCell ref="B15:E15"/>
    <mergeCell ref="B29:E29"/>
    <mergeCell ref="A1:E1"/>
    <mergeCell ref="A2:A3"/>
    <mergeCell ref="B2:B3"/>
    <mergeCell ref="C2:E2"/>
    <mergeCell ref="B4:E4"/>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zoomScaleNormal="100" workbookViewId="0">
      <selection sqref="A1:H1"/>
    </sheetView>
  </sheetViews>
  <sheetFormatPr baseColWidth="10" defaultRowHeight="12" x14ac:dyDescent="0.2"/>
  <cols>
    <col min="1" max="1" width="19.28515625" customWidth="1"/>
    <col min="2" max="7" width="10.7109375" customWidth="1"/>
    <col min="8" max="8" width="11.7109375" customWidth="1"/>
  </cols>
  <sheetData>
    <row r="1" spans="1:8" ht="45" customHeight="1" x14ac:dyDescent="0.2">
      <c r="A1" s="342" t="s">
        <v>300</v>
      </c>
      <c r="B1" s="342"/>
      <c r="C1" s="342"/>
      <c r="D1" s="342"/>
      <c r="E1" s="342"/>
      <c r="F1" s="342"/>
      <c r="G1" s="342"/>
      <c r="H1" s="342"/>
    </row>
    <row r="2" spans="1:8" ht="15.75" customHeight="1" x14ac:dyDescent="0.2">
      <c r="A2" s="360" t="s">
        <v>115</v>
      </c>
      <c r="B2" s="362" t="s">
        <v>0</v>
      </c>
      <c r="C2" s="362" t="s">
        <v>187</v>
      </c>
      <c r="D2" s="362"/>
      <c r="E2" s="362" t="s">
        <v>192</v>
      </c>
      <c r="F2" s="362"/>
      <c r="G2" s="362"/>
      <c r="H2" s="110" t="s">
        <v>188</v>
      </c>
    </row>
    <row r="3" spans="1:8" ht="15.75" customHeight="1" x14ac:dyDescent="0.2">
      <c r="A3" s="384"/>
      <c r="B3" s="383"/>
      <c r="C3" s="383" t="s">
        <v>189</v>
      </c>
      <c r="D3" s="383"/>
      <c r="E3" s="383"/>
      <c r="F3" s="383"/>
      <c r="G3" s="383"/>
      <c r="H3" s="385"/>
    </row>
    <row r="4" spans="1:8" ht="36" customHeight="1" x14ac:dyDescent="0.2">
      <c r="A4" s="361"/>
      <c r="B4" s="363"/>
      <c r="C4" s="109" t="s">
        <v>95</v>
      </c>
      <c r="D4" s="109" t="s">
        <v>96</v>
      </c>
      <c r="E4" s="109" t="s">
        <v>190</v>
      </c>
      <c r="F4" s="109" t="s">
        <v>95</v>
      </c>
      <c r="G4" s="109" t="s">
        <v>96</v>
      </c>
      <c r="H4" s="111" t="s">
        <v>191</v>
      </c>
    </row>
    <row r="5" spans="1:8" ht="24" customHeight="1" x14ac:dyDescent="0.2">
      <c r="A5" s="86" t="s">
        <v>125</v>
      </c>
      <c r="B5" s="234">
        <v>1640</v>
      </c>
      <c r="C5" s="235">
        <v>168</v>
      </c>
      <c r="D5" s="234">
        <v>690</v>
      </c>
      <c r="E5" s="235">
        <v>75</v>
      </c>
      <c r="F5" s="236">
        <v>98</v>
      </c>
      <c r="G5" s="154">
        <v>29</v>
      </c>
      <c r="H5" s="234">
        <v>580</v>
      </c>
    </row>
    <row r="6" spans="1:8" ht="24" customHeight="1" x14ac:dyDescent="0.2">
      <c r="A6" s="86" t="s">
        <v>126</v>
      </c>
      <c r="B6" s="234">
        <v>2637</v>
      </c>
      <c r="C6" s="235">
        <v>262</v>
      </c>
      <c r="D6" s="234">
        <v>1562</v>
      </c>
      <c r="E6" s="235">
        <v>103</v>
      </c>
      <c r="F6" s="236">
        <v>11</v>
      </c>
      <c r="G6" s="154">
        <v>0</v>
      </c>
      <c r="H6" s="234">
        <v>699</v>
      </c>
    </row>
    <row r="7" spans="1:8" x14ac:dyDescent="0.2">
      <c r="A7" s="86" t="s">
        <v>127</v>
      </c>
      <c r="B7" s="234">
        <v>2464</v>
      </c>
      <c r="C7" s="235">
        <v>245</v>
      </c>
      <c r="D7" s="234">
        <v>1270</v>
      </c>
      <c r="E7" s="235">
        <v>124</v>
      </c>
      <c r="F7" s="236">
        <v>57</v>
      </c>
      <c r="G7" s="154">
        <v>0</v>
      </c>
      <c r="H7" s="234">
        <v>768</v>
      </c>
    </row>
    <row r="8" spans="1:8" x14ac:dyDescent="0.2">
      <c r="A8" s="86" t="s">
        <v>128</v>
      </c>
      <c r="B8" s="234">
        <v>1779</v>
      </c>
      <c r="C8" s="235">
        <v>161</v>
      </c>
      <c r="D8" s="234">
        <v>882</v>
      </c>
      <c r="E8" s="235">
        <v>53</v>
      </c>
      <c r="F8" s="236">
        <v>68</v>
      </c>
      <c r="G8" s="154">
        <v>0</v>
      </c>
      <c r="H8" s="234">
        <v>615</v>
      </c>
    </row>
    <row r="9" spans="1:8" x14ac:dyDescent="0.2">
      <c r="A9" s="86" t="s">
        <v>129</v>
      </c>
      <c r="B9" s="234">
        <v>2325</v>
      </c>
      <c r="C9" s="235">
        <v>150</v>
      </c>
      <c r="D9" s="234">
        <v>1187</v>
      </c>
      <c r="E9" s="235">
        <v>76</v>
      </c>
      <c r="F9" s="236">
        <v>18</v>
      </c>
      <c r="G9" s="154">
        <v>0</v>
      </c>
      <c r="H9" s="234">
        <v>894</v>
      </c>
    </row>
    <row r="10" spans="1:8" ht="24" customHeight="1" x14ac:dyDescent="0.2">
      <c r="A10" s="86" t="s">
        <v>130</v>
      </c>
      <c r="B10" s="234">
        <v>3814</v>
      </c>
      <c r="C10" s="235">
        <v>258</v>
      </c>
      <c r="D10" s="234">
        <v>1686</v>
      </c>
      <c r="E10" s="235">
        <v>127</v>
      </c>
      <c r="F10" s="236">
        <v>83</v>
      </c>
      <c r="G10" s="154">
        <v>10</v>
      </c>
      <c r="H10" s="234">
        <v>1650</v>
      </c>
    </row>
    <row r="11" spans="1:8" ht="24" customHeight="1" x14ac:dyDescent="0.2">
      <c r="A11" s="86" t="s">
        <v>131</v>
      </c>
      <c r="B11" s="234">
        <v>2556</v>
      </c>
      <c r="C11" s="235">
        <v>253</v>
      </c>
      <c r="D11" s="234">
        <v>1327</v>
      </c>
      <c r="E11" s="235">
        <v>91</v>
      </c>
      <c r="F11" s="236">
        <v>39</v>
      </c>
      <c r="G11" s="154">
        <v>0</v>
      </c>
      <c r="H11" s="234">
        <v>846</v>
      </c>
    </row>
    <row r="12" spans="1:8" x14ac:dyDescent="0.2">
      <c r="A12" s="86" t="s">
        <v>132</v>
      </c>
      <c r="B12" s="234">
        <v>1986</v>
      </c>
      <c r="C12" s="235">
        <v>221</v>
      </c>
      <c r="D12" s="234">
        <v>1041</v>
      </c>
      <c r="E12" s="235">
        <v>78</v>
      </c>
      <c r="F12" s="236">
        <v>57</v>
      </c>
      <c r="G12" s="154">
        <v>0</v>
      </c>
      <c r="H12" s="234">
        <v>589</v>
      </c>
    </row>
    <row r="13" spans="1:8" x14ac:dyDescent="0.2">
      <c r="A13" s="86" t="s">
        <v>133</v>
      </c>
      <c r="B13" s="234">
        <v>2017</v>
      </c>
      <c r="C13" s="235">
        <v>197</v>
      </c>
      <c r="D13" s="234">
        <v>1087</v>
      </c>
      <c r="E13" s="235">
        <v>40</v>
      </c>
      <c r="F13" s="236">
        <v>61</v>
      </c>
      <c r="G13" s="154">
        <v>0</v>
      </c>
      <c r="H13" s="234">
        <v>632</v>
      </c>
    </row>
    <row r="14" spans="1:8" ht="24" customHeight="1" x14ac:dyDescent="0.2">
      <c r="A14" s="87" t="s">
        <v>134</v>
      </c>
      <c r="B14" s="234">
        <v>1866</v>
      </c>
      <c r="C14" s="235">
        <v>156</v>
      </c>
      <c r="D14" s="234">
        <v>1011</v>
      </c>
      <c r="E14" s="235">
        <v>77</v>
      </c>
      <c r="F14" s="236">
        <v>46</v>
      </c>
      <c r="G14" s="154">
        <v>0</v>
      </c>
      <c r="H14" s="234">
        <v>576</v>
      </c>
    </row>
    <row r="15" spans="1:8" ht="24" customHeight="1" x14ac:dyDescent="0.2">
      <c r="A15" s="86" t="s">
        <v>135</v>
      </c>
      <c r="B15" s="234">
        <v>3804</v>
      </c>
      <c r="C15" s="235">
        <v>468</v>
      </c>
      <c r="D15" s="234">
        <v>1501</v>
      </c>
      <c r="E15" s="235">
        <v>154</v>
      </c>
      <c r="F15" s="236">
        <v>60</v>
      </c>
      <c r="G15" s="154">
        <v>19</v>
      </c>
      <c r="H15" s="234">
        <v>1602</v>
      </c>
    </row>
    <row r="16" spans="1:8" ht="24" customHeight="1" x14ac:dyDescent="0.2">
      <c r="A16" s="86" t="s">
        <v>138</v>
      </c>
      <c r="B16" s="234">
        <v>1825</v>
      </c>
      <c r="C16" s="235">
        <v>260</v>
      </c>
      <c r="D16" s="234">
        <v>902</v>
      </c>
      <c r="E16" s="235">
        <v>51</v>
      </c>
      <c r="F16" s="236">
        <v>17</v>
      </c>
      <c r="G16" s="154">
        <v>0</v>
      </c>
      <c r="H16" s="234">
        <v>595</v>
      </c>
    </row>
    <row r="17" spans="1:9" x14ac:dyDescent="0.2">
      <c r="A17" s="86" t="s">
        <v>136</v>
      </c>
      <c r="B17" s="234">
        <v>1579</v>
      </c>
      <c r="C17" s="235">
        <v>168</v>
      </c>
      <c r="D17" s="234">
        <v>800</v>
      </c>
      <c r="E17" s="235">
        <v>76</v>
      </c>
      <c r="F17" s="236">
        <v>31</v>
      </c>
      <c r="G17" s="154">
        <v>0</v>
      </c>
      <c r="H17" s="234">
        <v>504</v>
      </c>
    </row>
    <row r="18" spans="1:9" ht="24" customHeight="1" x14ac:dyDescent="0.2">
      <c r="A18" s="54" t="s">
        <v>137</v>
      </c>
      <c r="B18" s="237">
        <v>30292</v>
      </c>
      <c r="C18" s="238">
        <v>2967</v>
      </c>
      <c r="D18" s="237">
        <v>14946</v>
      </c>
      <c r="E18" s="238">
        <v>1125</v>
      </c>
      <c r="F18" s="230">
        <v>646</v>
      </c>
      <c r="G18" s="127">
        <v>58</v>
      </c>
      <c r="H18" s="237">
        <v>10550</v>
      </c>
      <c r="I18" s="6"/>
    </row>
    <row r="19" spans="1:9" ht="24" customHeight="1" x14ac:dyDescent="0.2">
      <c r="A19" s="112" t="s">
        <v>186</v>
      </c>
      <c r="B19" s="112"/>
      <c r="C19" s="112"/>
      <c r="D19" s="115"/>
      <c r="E19" s="116"/>
      <c r="F19" s="114"/>
      <c r="G19" s="117"/>
      <c r="H19" s="113"/>
    </row>
    <row r="20" spans="1:9" x14ac:dyDescent="0.2">
      <c r="A20" s="112" t="s">
        <v>193</v>
      </c>
      <c r="B20" s="112"/>
      <c r="C20" s="112"/>
      <c r="D20" s="115"/>
      <c r="E20" s="116"/>
      <c r="F20" s="114"/>
      <c r="G20" s="117"/>
      <c r="H20" s="113"/>
    </row>
    <row r="21" spans="1:9" x14ac:dyDescent="0.2">
      <c r="A21" s="112" t="s">
        <v>194</v>
      </c>
      <c r="B21" s="112"/>
      <c r="C21" s="112"/>
      <c r="D21" s="115"/>
      <c r="E21" s="116"/>
      <c r="F21" s="114"/>
      <c r="G21" s="117"/>
      <c r="H21" s="113"/>
    </row>
  </sheetData>
  <mergeCells count="6">
    <mergeCell ref="A1:H1"/>
    <mergeCell ref="A2:A4"/>
    <mergeCell ref="B2:B4"/>
    <mergeCell ref="C2:D2"/>
    <mergeCell ref="C3:H3"/>
    <mergeCell ref="E2:G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showGridLines="0" zoomScaleNormal="100" workbookViewId="0">
      <selection sqref="A1:H1"/>
    </sheetView>
  </sheetViews>
  <sheetFormatPr baseColWidth="10" defaultRowHeight="12" x14ac:dyDescent="0.2"/>
  <cols>
    <col min="1" max="1" width="12.85546875" customWidth="1"/>
    <col min="2" max="2" width="8.140625" style="233" customWidth="1"/>
    <col min="3" max="8" width="12.28515625" customWidth="1"/>
  </cols>
  <sheetData>
    <row r="1" spans="1:8" ht="45" customHeight="1" x14ac:dyDescent="0.2">
      <c r="A1" s="342" t="s">
        <v>382</v>
      </c>
      <c r="B1" s="342"/>
      <c r="C1" s="342"/>
      <c r="D1" s="342"/>
      <c r="E1" s="342"/>
      <c r="F1" s="342"/>
      <c r="G1" s="342"/>
      <c r="H1" s="342"/>
    </row>
    <row r="2" spans="1:8" x14ac:dyDescent="0.2">
      <c r="A2" s="360" t="s">
        <v>285</v>
      </c>
      <c r="B2" s="366" t="s">
        <v>68</v>
      </c>
      <c r="C2" s="362" t="s">
        <v>0</v>
      </c>
      <c r="D2" s="362" t="s">
        <v>36</v>
      </c>
      <c r="E2" s="362"/>
      <c r="F2" s="362"/>
      <c r="G2" s="362"/>
      <c r="H2" s="364"/>
    </row>
    <row r="3" spans="1:8" ht="33.75" x14ac:dyDescent="0.2">
      <c r="A3" s="361"/>
      <c r="B3" s="367"/>
      <c r="C3" s="363"/>
      <c r="D3" s="68" t="s">
        <v>16</v>
      </c>
      <c r="E3" s="68" t="s">
        <v>104</v>
      </c>
      <c r="F3" s="68" t="s">
        <v>19</v>
      </c>
      <c r="G3" s="68" t="s">
        <v>105</v>
      </c>
      <c r="H3" s="69" t="s">
        <v>145</v>
      </c>
    </row>
    <row r="4" spans="1:8" ht="21" customHeight="1" x14ac:dyDescent="0.2">
      <c r="A4" s="103" t="s">
        <v>151</v>
      </c>
      <c r="B4" s="27" t="s">
        <v>79</v>
      </c>
      <c r="C4" s="235">
        <f>SUM(D4:H4)</f>
        <v>865</v>
      </c>
      <c r="D4" s="151">
        <v>724</v>
      </c>
      <c r="E4" s="219">
        <v>0</v>
      </c>
      <c r="F4" s="219">
        <v>0</v>
      </c>
      <c r="G4" s="149">
        <v>136</v>
      </c>
      <c r="H4" s="150">
        <v>5</v>
      </c>
    </row>
    <row r="5" spans="1:8" s="233" customFormat="1" ht="13.5" customHeight="1" x14ac:dyDescent="0.2">
      <c r="A5" s="103"/>
      <c r="B5" s="72" t="s">
        <v>80</v>
      </c>
      <c r="C5" s="235">
        <f t="shared" ref="C5:C39" si="0">SUM(D5:H5)</f>
        <v>651</v>
      </c>
      <c r="D5" s="151">
        <v>584</v>
      </c>
      <c r="E5" s="219">
        <v>0</v>
      </c>
      <c r="F5" s="219">
        <v>0</v>
      </c>
      <c r="G5" s="149">
        <v>60</v>
      </c>
      <c r="H5" s="150">
        <v>7</v>
      </c>
    </row>
    <row r="6" spans="1:8" s="6" customFormat="1" ht="13.5" customHeight="1" x14ac:dyDescent="0.2">
      <c r="A6" s="104"/>
      <c r="B6" s="71" t="s">
        <v>81</v>
      </c>
      <c r="C6" s="238">
        <f t="shared" si="0"/>
        <v>1516</v>
      </c>
      <c r="D6" s="238">
        <v>1308</v>
      </c>
      <c r="E6" s="193">
        <v>0</v>
      </c>
      <c r="F6" s="193">
        <v>0</v>
      </c>
      <c r="G6" s="230">
        <v>196</v>
      </c>
      <c r="H6" s="127">
        <v>12</v>
      </c>
    </row>
    <row r="7" spans="1:8" ht="22.5" customHeight="1" x14ac:dyDescent="0.2">
      <c r="A7" s="103">
        <v>2</v>
      </c>
      <c r="B7" s="72" t="s">
        <v>79</v>
      </c>
      <c r="C7" s="235">
        <f t="shared" si="0"/>
        <v>386</v>
      </c>
      <c r="D7" s="151">
        <v>332</v>
      </c>
      <c r="E7" s="219">
        <v>0</v>
      </c>
      <c r="F7" s="219">
        <v>0</v>
      </c>
      <c r="G7" s="149">
        <v>54</v>
      </c>
      <c r="H7" s="150">
        <v>0</v>
      </c>
    </row>
    <row r="8" spans="1:8" s="233" customFormat="1" ht="13.5" customHeight="1" x14ac:dyDescent="0.2">
      <c r="A8" s="103"/>
      <c r="B8" s="72" t="s">
        <v>80</v>
      </c>
      <c r="C8" s="235">
        <f t="shared" si="0"/>
        <v>408</v>
      </c>
      <c r="D8" s="151">
        <v>380</v>
      </c>
      <c r="E8" s="219">
        <v>0</v>
      </c>
      <c r="F8" s="219">
        <v>0</v>
      </c>
      <c r="G8" s="149">
        <v>28</v>
      </c>
      <c r="H8" s="150">
        <v>0</v>
      </c>
    </row>
    <row r="9" spans="1:8" s="6" customFormat="1" ht="13.5" customHeight="1" x14ac:dyDescent="0.2">
      <c r="A9" s="104"/>
      <c r="B9" s="71" t="s">
        <v>81</v>
      </c>
      <c r="C9" s="238">
        <f t="shared" si="0"/>
        <v>794</v>
      </c>
      <c r="D9" s="238">
        <v>712</v>
      </c>
      <c r="E9" s="193">
        <v>0</v>
      </c>
      <c r="F9" s="193">
        <v>0</v>
      </c>
      <c r="G9" s="230">
        <v>82</v>
      </c>
      <c r="H9" s="127">
        <v>0</v>
      </c>
    </row>
    <row r="10" spans="1:8" ht="22.5" customHeight="1" x14ac:dyDescent="0.2">
      <c r="A10" s="103">
        <v>3</v>
      </c>
      <c r="B10" s="72" t="s">
        <v>79</v>
      </c>
      <c r="C10" s="235">
        <f t="shared" si="0"/>
        <v>351</v>
      </c>
      <c r="D10" s="151">
        <v>283</v>
      </c>
      <c r="E10" s="219">
        <v>0</v>
      </c>
      <c r="F10" s="219">
        <v>0</v>
      </c>
      <c r="G10" s="149">
        <v>68</v>
      </c>
      <c r="H10" s="150">
        <v>0</v>
      </c>
    </row>
    <row r="11" spans="1:8" s="233" customFormat="1" ht="13.5" customHeight="1" x14ac:dyDescent="0.2">
      <c r="A11" s="103"/>
      <c r="B11" s="72" t="s">
        <v>80</v>
      </c>
      <c r="C11" s="235">
        <f t="shared" si="0"/>
        <v>267</v>
      </c>
      <c r="D11" s="151">
        <v>243</v>
      </c>
      <c r="E11" s="219">
        <v>0</v>
      </c>
      <c r="F11" s="219">
        <v>0</v>
      </c>
      <c r="G11" s="149">
        <v>24</v>
      </c>
      <c r="H11" s="150">
        <v>0</v>
      </c>
    </row>
    <row r="12" spans="1:8" s="6" customFormat="1" ht="13.5" customHeight="1" x14ac:dyDescent="0.2">
      <c r="A12" s="104"/>
      <c r="B12" s="71" t="s">
        <v>81</v>
      </c>
      <c r="C12" s="238">
        <f t="shared" si="0"/>
        <v>618</v>
      </c>
      <c r="D12" s="238">
        <v>526</v>
      </c>
      <c r="E12" s="193">
        <v>0</v>
      </c>
      <c r="F12" s="193">
        <v>0</v>
      </c>
      <c r="G12" s="230">
        <v>92</v>
      </c>
      <c r="H12" s="127">
        <v>0</v>
      </c>
    </row>
    <row r="13" spans="1:8" ht="22.5" customHeight="1" x14ac:dyDescent="0.2">
      <c r="A13" s="103">
        <v>4</v>
      </c>
      <c r="B13" s="72" t="s">
        <v>79</v>
      </c>
      <c r="C13" s="235">
        <f t="shared" si="0"/>
        <v>163</v>
      </c>
      <c r="D13" s="151">
        <v>120</v>
      </c>
      <c r="E13" s="219">
        <v>0</v>
      </c>
      <c r="F13" s="219">
        <v>0</v>
      </c>
      <c r="G13" s="149">
        <v>43</v>
      </c>
      <c r="H13" s="150">
        <v>0</v>
      </c>
    </row>
    <row r="14" spans="1:8" s="233" customFormat="1" ht="13.5" customHeight="1" x14ac:dyDescent="0.2">
      <c r="A14" s="103"/>
      <c r="B14" s="72" t="s">
        <v>80</v>
      </c>
      <c r="C14" s="235">
        <f t="shared" si="0"/>
        <v>145</v>
      </c>
      <c r="D14" s="151">
        <v>115</v>
      </c>
      <c r="E14" s="219">
        <v>0</v>
      </c>
      <c r="F14" s="219">
        <v>0</v>
      </c>
      <c r="G14" s="149">
        <v>30</v>
      </c>
      <c r="H14" s="150">
        <v>0</v>
      </c>
    </row>
    <row r="15" spans="1:8" s="6" customFormat="1" ht="13.5" customHeight="1" x14ac:dyDescent="0.2">
      <c r="A15" s="104"/>
      <c r="B15" s="71" t="s">
        <v>81</v>
      </c>
      <c r="C15" s="238">
        <f t="shared" si="0"/>
        <v>308</v>
      </c>
      <c r="D15" s="238">
        <v>235</v>
      </c>
      <c r="E15" s="193">
        <v>0</v>
      </c>
      <c r="F15" s="193">
        <v>0</v>
      </c>
      <c r="G15" s="230">
        <v>73</v>
      </c>
      <c r="H15" s="127">
        <v>0</v>
      </c>
    </row>
    <row r="16" spans="1:8" ht="22.5" customHeight="1" x14ac:dyDescent="0.2">
      <c r="A16" s="103">
        <v>5</v>
      </c>
      <c r="B16" s="72" t="s">
        <v>79</v>
      </c>
      <c r="C16" s="235">
        <f t="shared" si="0"/>
        <v>435</v>
      </c>
      <c r="D16" s="219">
        <v>0</v>
      </c>
      <c r="E16" s="151">
        <v>372</v>
      </c>
      <c r="F16" s="151">
        <v>31</v>
      </c>
      <c r="G16" s="149">
        <v>32</v>
      </c>
      <c r="H16" s="150">
        <v>0</v>
      </c>
    </row>
    <row r="17" spans="1:8" s="233" customFormat="1" ht="13.5" customHeight="1" x14ac:dyDescent="0.2">
      <c r="A17" s="103"/>
      <c r="B17" s="72" t="s">
        <v>80</v>
      </c>
      <c r="C17" s="235">
        <f t="shared" si="0"/>
        <v>232</v>
      </c>
      <c r="D17" s="219">
        <v>0</v>
      </c>
      <c r="E17" s="151">
        <v>205</v>
      </c>
      <c r="F17" s="151">
        <v>20</v>
      </c>
      <c r="G17" s="149">
        <v>7</v>
      </c>
      <c r="H17" s="150">
        <v>0</v>
      </c>
    </row>
    <row r="18" spans="1:8" s="6" customFormat="1" ht="13.5" customHeight="1" x14ac:dyDescent="0.2">
      <c r="A18" s="104"/>
      <c r="B18" s="71" t="s">
        <v>81</v>
      </c>
      <c r="C18" s="238">
        <f t="shared" si="0"/>
        <v>667</v>
      </c>
      <c r="D18" s="193">
        <v>0</v>
      </c>
      <c r="E18" s="238">
        <v>577</v>
      </c>
      <c r="F18" s="238">
        <v>51</v>
      </c>
      <c r="G18" s="230">
        <v>39</v>
      </c>
      <c r="H18" s="127">
        <v>0</v>
      </c>
    </row>
    <row r="19" spans="1:8" ht="22.5" customHeight="1" x14ac:dyDescent="0.2">
      <c r="A19" s="103">
        <v>6</v>
      </c>
      <c r="B19" s="72" t="s">
        <v>79</v>
      </c>
      <c r="C19" s="235">
        <f t="shared" si="0"/>
        <v>474</v>
      </c>
      <c r="D19" s="219">
        <v>0</v>
      </c>
      <c r="E19" s="151">
        <v>378</v>
      </c>
      <c r="F19" s="151">
        <v>67</v>
      </c>
      <c r="G19" s="149">
        <v>29</v>
      </c>
      <c r="H19" s="150">
        <v>0</v>
      </c>
    </row>
    <row r="20" spans="1:8" s="233" customFormat="1" ht="13.5" customHeight="1" x14ac:dyDescent="0.2">
      <c r="A20" s="103"/>
      <c r="B20" s="72" t="s">
        <v>80</v>
      </c>
      <c r="C20" s="235">
        <f t="shared" si="0"/>
        <v>220</v>
      </c>
      <c r="D20" s="219">
        <v>0</v>
      </c>
      <c r="E20" s="151">
        <v>185</v>
      </c>
      <c r="F20" s="151">
        <v>25</v>
      </c>
      <c r="G20" s="149">
        <v>10</v>
      </c>
      <c r="H20" s="150">
        <v>0</v>
      </c>
    </row>
    <row r="21" spans="1:8" s="6" customFormat="1" ht="13.5" customHeight="1" x14ac:dyDescent="0.2">
      <c r="A21" s="104"/>
      <c r="B21" s="71" t="s">
        <v>81</v>
      </c>
      <c r="C21" s="238">
        <f t="shared" si="0"/>
        <v>694</v>
      </c>
      <c r="D21" s="193">
        <v>0</v>
      </c>
      <c r="E21" s="238">
        <v>563</v>
      </c>
      <c r="F21" s="238">
        <v>92</v>
      </c>
      <c r="G21" s="230">
        <v>39</v>
      </c>
      <c r="H21" s="127">
        <v>0</v>
      </c>
    </row>
    <row r="22" spans="1:8" ht="22.5" customHeight="1" x14ac:dyDescent="0.2">
      <c r="A22" s="103">
        <v>7</v>
      </c>
      <c r="B22" s="72" t="s">
        <v>79</v>
      </c>
      <c r="C22" s="235">
        <f t="shared" si="0"/>
        <v>378</v>
      </c>
      <c r="D22" s="219">
        <v>0</v>
      </c>
      <c r="E22" s="151">
        <v>277</v>
      </c>
      <c r="F22" s="151">
        <v>78</v>
      </c>
      <c r="G22" s="149">
        <v>23</v>
      </c>
      <c r="H22" s="150">
        <v>0</v>
      </c>
    </row>
    <row r="23" spans="1:8" s="233" customFormat="1" ht="13.5" customHeight="1" x14ac:dyDescent="0.2">
      <c r="A23" s="103"/>
      <c r="B23" s="72" t="s">
        <v>80</v>
      </c>
      <c r="C23" s="235">
        <f t="shared" si="0"/>
        <v>229</v>
      </c>
      <c r="D23" s="219">
        <v>0</v>
      </c>
      <c r="E23" s="151">
        <v>198</v>
      </c>
      <c r="F23" s="151">
        <v>23</v>
      </c>
      <c r="G23" s="149">
        <v>8</v>
      </c>
      <c r="H23" s="150">
        <v>0</v>
      </c>
    </row>
    <row r="24" spans="1:8" s="6" customFormat="1" ht="13.5" customHeight="1" x14ac:dyDescent="0.2">
      <c r="A24" s="104"/>
      <c r="B24" s="71" t="s">
        <v>81</v>
      </c>
      <c r="C24" s="238">
        <f t="shared" si="0"/>
        <v>607</v>
      </c>
      <c r="D24" s="193">
        <v>0</v>
      </c>
      <c r="E24" s="238">
        <v>475</v>
      </c>
      <c r="F24" s="238">
        <v>101</v>
      </c>
      <c r="G24" s="230">
        <v>31</v>
      </c>
      <c r="H24" s="127">
        <v>0</v>
      </c>
    </row>
    <row r="25" spans="1:8" ht="22.5" customHeight="1" x14ac:dyDescent="0.2">
      <c r="A25" s="103">
        <v>8</v>
      </c>
      <c r="B25" s="72" t="s">
        <v>79</v>
      </c>
      <c r="C25" s="235">
        <f t="shared" si="0"/>
        <v>511</v>
      </c>
      <c r="D25" s="219">
        <v>0</v>
      </c>
      <c r="E25" s="151">
        <v>391</v>
      </c>
      <c r="F25" s="151">
        <v>104</v>
      </c>
      <c r="G25" s="149">
        <v>16</v>
      </c>
      <c r="H25" s="150">
        <v>0</v>
      </c>
    </row>
    <row r="26" spans="1:8" s="233" customFormat="1" ht="13.5" customHeight="1" x14ac:dyDescent="0.2">
      <c r="A26" s="103"/>
      <c r="B26" s="72" t="s">
        <v>80</v>
      </c>
      <c r="C26" s="235">
        <f t="shared" si="0"/>
        <v>298</v>
      </c>
      <c r="D26" s="219">
        <v>0</v>
      </c>
      <c r="E26" s="151">
        <v>242</v>
      </c>
      <c r="F26" s="151">
        <v>50</v>
      </c>
      <c r="G26" s="149">
        <v>6</v>
      </c>
      <c r="H26" s="150">
        <v>0</v>
      </c>
    </row>
    <row r="27" spans="1:8" s="6" customFormat="1" ht="13.5" customHeight="1" x14ac:dyDescent="0.2">
      <c r="A27" s="104"/>
      <c r="B27" s="71" t="s">
        <v>81</v>
      </c>
      <c r="C27" s="238">
        <f t="shared" si="0"/>
        <v>809</v>
      </c>
      <c r="D27" s="193">
        <v>0</v>
      </c>
      <c r="E27" s="238">
        <v>633</v>
      </c>
      <c r="F27" s="238">
        <v>154</v>
      </c>
      <c r="G27" s="230">
        <v>22</v>
      </c>
      <c r="H27" s="127">
        <v>0</v>
      </c>
    </row>
    <row r="28" spans="1:8" ht="22.5" customHeight="1" x14ac:dyDescent="0.2">
      <c r="A28" s="103">
        <v>9</v>
      </c>
      <c r="B28" s="72" t="s">
        <v>79</v>
      </c>
      <c r="C28" s="235">
        <f t="shared" si="0"/>
        <v>477</v>
      </c>
      <c r="D28" s="219">
        <v>0</v>
      </c>
      <c r="E28" s="151">
        <v>391</v>
      </c>
      <c r="F28" s="151">
        <v>78</v>
      </c>
      <c r="G28" s="149">
        <v>8</v>
      </c>
      <c r="H28" s="150">
        <v>0</v>
      </c>
    </row>
    <row r="29" spans="1:8" s="233" customFormat="1" ht="13.5" customHeight="1" x14ac:dyDescent="0.2">
      <c r="A29" s="103"/>
      <c r="B29" s="72" t="s">
        <v>80</v>
      </c>
      <c r="C29" s="235">
        <f t="shared" si="0"/>
        <v>351</v>
      </c>
      <c r="D29" s="219">
        <v>0</v>
      </c>
      <c r="E29" s="151">
        <v>297</v>
      </c>
      <c r="F29" s="151">
        <v>47</v>
      </c>
      <c r="G29" s="149">
        <v>7</v>
      </c>
      <c r="H29" s="150">
        <v>0</v>
      </c>
    </row>
    <row r="30" spans="1:8" s="6" customFormat="1" ht="13.5" customHeight="1" x14ac:dyDescent="0.2">
      <c r="A30" s="104"/>
      <c r="B30" s="71" t="s">
        <v>81</v>
      </c>
      <c r="C30" s="238">
        <f t="shared" si="0"/>
        <v>828</v>
      </c>
      <c r="D30" s="193">
        <v>0</v>
      </c>
      <c r="E30" s="238">
        <v>688</v>
      </c>
      <c r="F30" s="238">
        <v>125</v>
      </c>
      <c r="G30" s="230">
        <v>15</v>
      </c>
      <c r="H30" s="127">
        <v>0</v>
      </c>
    </row>
    <row r="31" spans="1:8" ht="22.5" customHeight="1" x14ac:dyDescent="0.2">
      <c r="A31" s="103">
        <v>10</v>
      </c>
      <c r="B31" s="72" t="s">
        <v>79</v>
      </c>
      <c r="C31" s="235">
        <f t="shared" si="0"/>
        <v>263</v>
      </c>
      <c r="D31" s="219">
        <v>0</v>
      </c>
      <c r="E31" s="151">
        <v>150</v>
      </c>
      <c r="F31" s="151">
        <v>112</v>
      </c>
      <c r="G31" s="149">
        <v>1</v>
      </c>
      <c r="H31" s="150">
        <v>0</v>
      </c>
    </row>
    <row r="32" spans="1:8" s="233" customFormat="1" ht="13.5" customHeight="1" x14ac:dyDescent="0.2">
      <c r="A32" s="103"/>
      <c r="B32" s="72" t="s">
        <v>80</v>
      </c>
      <c r="C32" s="235">
        <f t="shared" si="0"/>
        <v>151</v>
      </c>
      <c r="D32" s="219">
        <v>0</v>
      </c>
      <c r="E32" s="151">
        <v>88</v>
      </c>
      <c r="F32" s="151">
        <v>63</v>
      </c>
      <c r="G32" s="149">
        <v>0</v>
      </c>
      <c r="H32" s="150">
        <v>0</v>
      </c>
    </row>
    <row r="33" spans="1:8" s="6" customFormat="1" ht="13.5" customHeight="1" x14ac:dyDescent="0.2">
      <c r="A33" s="104"/>
      <c r="B33" s="71" t="s">
        <v>81</v>
      </c>
      <c r="C33" s="238">
        <f t="shared" si="0"/>
        <v>414</v>
      </c>
      <c r="D33" s="193">
        <v>0</v>
      </c>
      <c r="E33" s="238">
        <v>238</v>
      </c>
      <c r="F33" s="238">
        <v>175</v>
      </c>
      <c r="G33" s="230">
        <v>1</v>
      </c>
      <c r="H33" s="127">
        <v>0</v>
      </c>
    </row>
    <row r="34" spans="1:8" ht="22.5" customHeight="1" x14ac:dyDescent="0.2">
      <c r="A34" s="103">
        <v>11</v>
      </c>
      <c r="B34" s="72" t="s">
        <v>79</v>
      </c>
      <c r="C34" s="235">
        <f t="shared" si="0"/>
        <v>243</v>
      </c>
      <c r="D34" s="219">
        <v>0</v>
      </c>
      <c r="E34" s="219">
        <v>0</v>
      </c>
      <c r="F34" s="151">
        <v>243</v>
      </c>
      <c r="G34" s="149">
        <v>0</v>
      </c>
      <c r="H34" s="150">
        <v>0</v>
      </c>
    </row>
    <row r="35" spans="1:8" s="233" customFormat="1" ht="13.5" customHeight="1" x14ac:dyDescent="0.2">
      <c r="A35" s="103"/>
      <c r="B35" s="72" t="s">
        <v>80</v>
      </c>
      <c r="C35" s="235">
        <f t="shared" si="0"/>
        <v>159</v>
      </c>
      <c r="D35" s="219">
        <v>0</v>
      </c>
      <c r="E35" s="219">
        <v>0</v>
      </c>
      <c r="F35" s="151">
        <v>159</v>
      </c>
      <c r="G35" s="149">
        <v>0</v>
      </c>
      <c r="H35" s="150">
        <v>0</v>
      </c>
    </row>
    <row r="36" spans="1:8" s="6" customFormat="1" ht="13.5" customHeight="1" x14ac:dyDescent="0.2">
      <c r="A36" s="104"/>
      <c r="B36" s="71" t="s">
        <v>81</v>
      </c>
      <c r="C36" s="238">
        <f t="shared" si="0"/>
        <v>402</v>
      </c>
      <c r="D36" s="193">
        <v>0</v>
      </c>
      <c r="E36" s="193">
        <v>0</v>
      </c>
      <c r="F36" s="238">
        <v>402</v>
      </c>
      <c r="G36" s="230">
        <v>0</v>
      </c>
      <c r="H36" s="127">
        <v>0</v>
      </c>
    </row>
    <row r="37" spans="1:8" ht="22.5" customHeight="1" x14ac:dyDescent="0.2">
      <c r="A37" s="103">
        <v>12</v>
      </c>
      <c r="B37" s="72" t="s">
        <v>79</v>
      </c>
      <c r="C37" s="235">
        <f t="shared" si="0"/>
        <v>98</v>
      </c>
      <c r="D37" s="219">
        <v>0</v>
      </c>
      <c r="E37" s="219">
        <v>0</v>
      </c>
      <c r="F37" s="151">
        <v>97</v>
      </c>
      <c r="G37" s="220">
        <v>0</v>
      </c>
      <c r="H37" s="150">
        <v>1</v>
      </c>
    </row>
    <row r="38" spans="1:8" s="233" customFormat="1" ht="13.5" customHeight="1" x14ac:dyDescent="0.2">
      <c r="A38" s="103"/>
      <c r="B38" s="72" t="s">
        <v>80</v>
      </c>
      <c r="C38" s="235">
        <f t="shared" si="0"/>
        <v>65</v>
      </c>
      <c r="D38" s="219">
        <v>0</v>
      </c>
      <c r="E38" s="219">
        <v>0</v>
      </c>
      <c r="F38" s="151">
        <v>64</v>
      </c>
      <c r="G38" s="220">
        <v>0</v>
      </c>
      <c r="H38" s="150">
        <v>1</v>
      </c>
    </row>
    <row r="39" spans="1:8" s="6" customFormat="1" ht="13.5" customHeight="1" x14ac:dyDescent="0.2">
      <c r="A39" s="104"/>
      <c r="B39" s="71" t="s">
        <v>81</v>
      </c>
      <c r="C39" s="238">
        <f t="shared" si="0"/>
        <v>163</v>
      </c>
      <c r="D39" s="193">
        <v>0</v>
      </c>
      <c r="E39" s="193">
        <v>0</v>
      </c>
      <c r="F39" s="238">
        <v>161</v>
      </c>
      <c r="G39" s="205">
        <v>0</v>
      </c>
      <c r="H39" s="127">
        <v>2</v>
      </c>
    </row>
    <row r="40" spans="1:8" ht="22.5" customHeight="1" x14ac:dyDescent="0.2">
      <c r="A40" s="104" t="s">
        <v>0</v>
      </c>
      <c r="B40" s="71" t="s">
        <v>79</v>
      </c>
      <c r="C40" s="238">
        <f>SUM(C37,C34,C31,C28,C25,C22,C19,C16,C13,C10,C7,C4)</f>
        <v>4644</v>
      </c>
      <c r="D40" s="238">
        <f t="shared" ref="D40:H40" si="1">SUM(D37,D34,D31,D28,D25,D22,D19,D16,D13,D10,D7,D4)</f>
        <v>1459</v>
      </c>
      <c r="E40" s="238">
        <f t="shared" si="1"/>
        <v>1959</v>
      </c>
      <c r="F40" s="238">
        <f t="shared" si="1"/>
        <v>810</v>
      </c>
      <c r="G40" s="238">
        <f t="shared" si="1"/>
        <v>410</v>
      </c>
      <c r="H40" s="127">
        <f t="shared" si="1"/>
        <v>6</v>
      </c>
    </row>
    <row r="41" spans="1:8" s="233" customFormat="1" ht="13.5" customHeight="1" x14ac:dyDescent="0.2">
      <c r="A41" s="104"/>
      <c r="B41" s="71" t="s">
        <v>80</v>
      </c>
      <c r="C41" s="238">
        <f t="shared" ref="C41:H42" si="2">SUM(C38,C35,C32,C29,C26,C23,C20,C17,C14,C11,C8,C5)</f>
        <v>3176</v>
      </c>
      <c r="D41" s="238">
        <f t="shared" si="2"/>
        <v>1322</v>
      </c>
      <c r="E41" s="238">
        <f t="shared" si="2"/>
        <v>1215</v>
      </c>
      <c r="F41" s="238">
        <f t="shared" si="2"/>
        <v>451</v>
      </c>
      <c r="G41" s="238">
        <f t="shared" si="2"/>
        <v>180</v>
      </c>
      <c r="H41" s="127">
        <f t="shared" si="2"/>
        <v>8</v>
      </c>
    </row>
    <row r="42" spans="1:8" s="233" customFormat="1" ht="13.5" customHeight="1" x14ac:dyDescent="0.2">
      <c r="A42" s="104"/>
      <c r="B42" s="71" t="s">
        <v>81</v>
      </c>
      <c r="C42" s="238">
        <f t="shared" si="2"/>
        <v>7820</v>
      </c>
      <c r="D42" s="238">
        <f t="shared" si="2"/>
        <v>2781</v>
      </c>
      <c r="E42" s="238">
        <f t="shared" si="2"/>
        <v>3174</v>
      </c>
      <c r="F42" s="238">
        <f t="shared" si="2"/>
        <v>1261</v>
      </c>
      <c r="G42" s="238">
        <f t="shared" si="2"/>
        <v>590</v>
      </c>
      <c r="H42" s="127">
        <f t="shared" si="2"/>
        <v>14</v>
      </c>
    </row>
    <row r="43" spans="1:8" ht="24" customHeight="1" x14ac:dyDescent="0.2">
      <c r="A43" s="106" t="s">
        <v>13</v>
      </c>
      <c r="B43" s="119"/>
      <c r="C43" s="105"/>
      <c r="D43" s="105"/>
      <c r="E43" s="105"/>
      <c r="F43" s="105"/>
      <c r="G43" s="105"/>
      <c r="H43" s="105"/>
    </row>
    <row r="44" spans="1:8" x14ac:dyDescent="0.2">
      <c r="A44" s="106" t="s">
        <v>152</v>
      </c>
      <c r="B44" s="119"/>
      <c r="C44" s="105"/>
      <c r="D44" s="105"/>
      <c r="E44" s="105"/>
      <c r="F44" s="105"/>
      <c r="G44" s="105"/>
      <c r="H44" s="105"/>
    </row>
  </sheetData>
  <mergeCells count="5">
    <mergeCell ref="A1:H1"/>
    <mergeCell ref="A2:A3"/>
    <mergeCell ref="C2:C3"/>
    <mergeCell ref="D2:H2"/>
    <mergeCell ref="B2:B3"/>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zoomScaleNormal="100" workbookViewId="0"/>
  </sheetViews>
  <sheetFormatPr baseColWidth="10" defaultRowHeight="12" x14ac:dyDescent="0.2"/>
  <cols>
    <col min="1" max="1" width="5.7109375" style="225" customWidth="1"/>
    <col min="2" max="2" width="83" style="222" customWidth="1"/>
    <col min="3" max="16384" width="11.42578125" style="222"/>
  </cols>
  <sheetData>
    <row r="1" spans="1:2" ht="12.75" x14ac:dyDescent="0.2">
      <c r="A1" s="339" t="s">
        <v>395</v>
      </c>
    </row>
    <row r="2" spans="1:2" ht="12.75" x14ac:dyDescent="0.2">
      <c r="A2" s="339" t="s">
        <v>394</v>
      </c>
    </row>
    <row r="5" spans="1:2" ht="12.75" x14ac:dyDescent="0.2">
      <c r="A5" s="227" t="s">
        <v>235</v>
      </c>
    </row>
    <row r="8" spans="1:2" x14ac:dyDescent="0.2">
      <c r="A8" s="228" t="s">
        <v>236</v>
      </c>
    </row>
    <row r="10" spans="1:2" x14ac:dyDescent="0.2">
      <c r="A10" s="340" t="s">
        <v>237</v>
      </c>
      <c r="B10" s="340"/>
    </row>
    <row r="12" spans="1:2" ht="24" x14ac:dyDescent="0.2">
      <c r="A12" s="223" t="s">
        <v>238</v>
      </c>
      <c r="B12" s="336" t="s">
        <v>347</v>
      </c>
    </row>
    <row r="14" spans="1:2" x14ac:dyDescent="0.2">
      <c r="A14" s="223" t="s">
        <v>239</v>
      </c>
      <c r="B14" s="336" t="s">
        <v>348</v>
      </c>
    </row>
    <row r="16" spans="1:2" ht="24" x14ac:dyDescent="0.2">
      <c r="A16" s="223" t="s">
        <v>240</v>
      </c>
      <c r="B16" s="336" t="s">
        <v>349</v>
      </c>
    </row>
    <row r="18" spans="1:2" ht="36" x14ac:dyDescent="0.2">
      <c r="A18" s="223" t="s">
        <v>241</v>
      </c>
      <c r="B18" s="336" t="s">
        <v>331</v>
      </c>
    </row>
    <row r="20" spans="1:2" ht="24" x14ac:dyDescent="0.2">
      <c r="A20" s="223" t="s">
        <v>242</v>
      </c>
      <c r="B20" s="336" t="s">
        <v>332</v>
      </c>
    </row>
    <row r="22" spans="1:2" ht="24" x14ac:dyDescent="0.2">
      <c r="A22" s="223" t="s">
        <v>243</v>
      </c>
      <c r="B22" s="336" t="s">
        <v>333</v>
      </c>
    </row>
    <row r="24" spans="1:2" x14ac:dyDescent="0.2">
      <c r="A24" s="340" t="s">
        <v>334</v>
      </c>
      <c r="B24" s="340"/>
    </row>
    <row r="26" spans="1:2" ht="24" x14ac:dyDescent="0.2">
      <c r="A26" s="223" t="s">
        <v>244</v>
      </c>
      <c r="B26" s="336" t="s">
        <v>388</v>
      </c>
    </row>
    <row r="28" spans="1:2" ht="24" x14ac:dyDescent="0.2">
      <c r="A28" s="226" t="s">
        <v>245</v>
      </c>
      <c r="B28" s="336" t="s">
        <v>335</v>
      </c>
    </row>
    <row r="30" spans="1:2" ht="24" x14ac:dyDescent="0.2">
      <c r="A30" s="226" t="s">
        <v>246</v>
      </c>
      <c r="B30" s="336" t="s">
        <v>389</v>
      </c>
    </row>
    <row r="32" spans="1:2" ht="24" x14ac:dyDescent="0.2">
      <c r="A32" s="223" t="s">
        <v>247</v>
      </c>
      <c r="B32" s="336" t="s">
        <v>336</v>
      </c>
    </row>
    <row r="34" spans="1:2" ht="24" x14ac:dyDescent="0.2">
      <c r="A34" s="223" t="s">
        <v>248</v>
      </c>
      <c r="B34" s="336" t="s">
        <v>337</v>
      </c>
    </row>
    <row r="36" spans="1:2" ht="24" x14ac:dyDescent="0.2">
      <c r="A36" s="226" t="s">
        <v>293</v>
      </c>
      <c r="B36" s="336" t="s">
        <v>338</v>
      </c>
    </row>
    <row r="38" spans="1:2" ht="24" x14ac:dyDescent="0.2">
      <c r="A38" s="226" t="s">
        <v>294</v>
      </c>
      <c r="B38" s="336" t="s">
        <v>339</v>
      </c>
    </row>
    <row r="40" spans="1:2" ht="24" x14ac:dyDescent="0.2">
      <c r="A40" s="226" t="s">
        <v>249</v>
      </c>
      <c r="B40" s="336" t="s">
        <v>390</v>
      </c>
    </row>
    <row r="42" spans="1:2" ht="24" x14ac:dyDescent="0.2">
      <c r="A42" s="226" t="s">
        <v>250</v>
      </c>
      <c r="B42" s="336" t="s">
        <v>340</v>
      </c>
    </row>
    <row r="44" spans="1:2" ht="24" x14ac:dyDescent="0.2">
      <c r="A44" s="226" t="s">
        <v>251</v>
      </c>
      <c r="B44" s="336" t="s">
        <v>341</v>
      </c>
    </row>
    <row r="46" spans="1:2" ht="24" x14ac:dyDescent="0.2">
      <c r="A46" s="226" t="s">
        <v>252</v>
      </c>
      <c r="B46" s="336" t="s">
        <v>342</v>
      </c>
    </row>
    <row r="48" spans="1:2" ht="24" x14ac:dyDescent="0.2">
      <c r="A48" s="226" t="s">
        <v>253</v>
      </c>
      <c r="B48" s="336" t="s">
        <v>324</v>
      </c>
    </row>
    <row r="50" spans="1:2" ht="24" x14ac:dyDescent="0.2">
      <c r="A50" s="226" t="s">
        <v>254</v>
      </c>
      <c r="B50" s="336" t="s">
        <v>325</v>
      </c>
    </row>
    <row r="52" spans="1:2" ht="24" x14ac:dyDescent="0.2">
      <c r="A52" s="226" t="s">
        <v>255</v>
      </c>
      <c r="B52" s="336" t="s">
        <v>391</v>
      </c>
    </row>
    <row r="54" spans="1:2" ht="24" x14ac:dyDescent="0.2">
      <c r="A54" s="226" t="s">
        <v>256</v>
      </c>
      <c r="B54" s="336" t="s">
        <v>392</v>
      </c>
    </row>
    <row r="56" spans="1:2" ht="24" x14ac:dyDescent="0.2">
      <c r="A56" s="226" t="s">
        <v>257</v>
      </c>
      <c r="B56" s="336" t="s">
        <v>326</v>
      </c>
    </row>
    <row r="57" spans="1:2" x14ac:dyDescent="0.2">
      <c r="A57" s="222"/>
    </row>
    <row r="58" spans="1:2" ht="24" x14ac:dyDescent="0.2">
      <c r="A58" s="226" t="s">
        <v>258</v>
      </c>
      <c r="B58" s="336" t="s">
        <v>327</v>
      </c>
    </row>
    <row r="59" spans="1:2" x14ac:dyDescent="0.2">
      <c r="A59" s="226"/>
      <c r="B59" s="224"/>
    </row>
    <row r="60" spans="1:2" ht="24" x14ac:dyDescent="0.2">
      <c r="A60" s="226" t="s">
        <v>259</v>
      </c>
      <c r="B60" s="336" t="s">
        <v>393</v>
      </c>
    </row>
    <row r="62" spans="1:2" ht="36" x14ac:dyDescent="0.2">
      <c r="A62" s="226" t="s">
        <v>260</v>
      </c>
      <c r="B62" s="336" t="s">
        <v>328</v>
      </c>
    </row>
    <row r="63" spans="1:2" x14ac:dyDescent="0.2">
      <c r="A63" s="226"/>
      <c r="B63" s="224"/>
    </row>
    <row r="64" spans="1:2" ht="36" x14ac:dyDescent="0.2">
      <c r="A64" s="226" t="s">
        <v>261</v>
      </c>
      <c r="B64" s="336" t="s">
        <v>329</v>
      </c>
    </row>
    <row r="66" spans="1:2" ht="36" x14ac:dyDescent="0.2">
      <c r="A66" s="226" t="s">
        <v>262</v>
      </c>
      <c r="B66" s="336" t="s">
        <v>330</v>
      </c>
    </row>
  </sheetData>
  <mergeCells count="2">
    <mergeCell ref="A10:B10"/>
    <mergeCell ref="A24:B24"/>
  </mergeCells>
  <hyperlinks>
    <hyperlink ref="B12" location="'1'!A1" display="'1'!A1"/>
    <hyperlink ref="B14" location="'2'!A1" display="Schulanfänger an allgemeinbildenden Schulen 2005, 2010 und 2013 bis 2017 nach Schularten"/>
    <hyperlink ref="B16" location="'3'!A1" display="'3'!A1"/>
    <hyperlink ref="B18" location="'4'!A1" display="'4'!A1"/>
    <hyperlink ref="B20" location="'5'!A1" display="'5'!A1"/>
    <hyperlink ref="B22" location="'6'!A1" display="'6'!A1"/>
    <hyperlink ref="B26" location="'7'!A1" display="'7'!A1"/>
    <hyperlink ref="B28" location="'7.1'!A1" display="'7.1'!A1"/>
    <hyperlink ref="B30" location="'7.2'!A1" display="'7.2'!A1"/>
    <hyperlink ref="B32" location="'8'!A1" display="'8'!A1"/>
    <hyperlink ref="B34" location="'9'!A1" display="'9'!A1"/>
    <hyperlink ref="B36" location="'9.1'!A1" display="'9.1'!A1"/>
    <hyperlink ref="B38" location="'9.2'!A1" display="'9.2'!A1"/>
    <hyperlink ref="B40" location="'10'!A1" display="'10'!A1"/>
    <hyperlink ref="B42" location="'11'!A1" display="'11'!A1"/>
    <hyperlink ref="B44" location="'11.1'!A1" display="'11.1'!A1"/>
    <hyperlink ref="B46" location="'11.2'!A1" display="'11.2'!A1"/>
    <hyperlink ref="B48" location="'12'!A1" display="'12'!A1"/>
    <hyperlink ref="B50" location="'13'!A1" display="'13'!A1"/>
    <hyperlink ref="B52" location="'14'!A1" display="Schüler im Fremdsprachenunterricht an allgemeinbildenden Schulen und Schulen des zweiten Bildungsweges im Schuljahr 2017/18 nach Fremdsprachen und Schularten "/>
    <hyperlink ref="B54" location="'15'!A1" display="'15'!A1"/>
    <hyperlink ref="B56" location="'16'!A1" display="'16'!A1"/>
    <hyperlink ref="B58" location="'17'!A1" display="'17'!A1"/>
    <hyperlink ref="B60" location="'18'!A1" display="'18'!A1"/>
    <hyperlink ref="B62" location="'19'!A1" display="'19'!A1"/>
    <hyperlink ref="B64" location="'19.1'!A1" display="'19.1'!A1"/>
    <hyperlink ref="B66" location="'19.2'!A1" display="'19.2'!A1"/>
  </hyperlink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zoomScaleNormal="100" workbookViewId="0">
      <selection sqref="A1:L1"/>
    </sheetView>
  </sheetViews>
  <sheetFormatPr baseColWidth="10" defaultRowHeight="12" x14ac:dyDescent="0.2"/>
  <cols>
    <col min="1" max="1" width="20.85546875" customWidth="1"/>
    <col min="2" max="4" width="6.7109375" customWidth="1"/>
    <col min="5" max="5" width="7.140625" customWidth="1"/>
    <col min="6" max="12" width="6.7109375" customWidth="1"/>
  </cols>
  <sheetData>
    <row r="1" spans="1:12" ht="45" customHeight="1" x14ac:dyDescent="0.2">
      <c r="A1" s="342" t="s">
        <v>299</v>
      </c>
      <c r="B1" s="342"/>
      <c r="C1" s="342"/>
      <c r="D1" s="342"/>
      <c r="E1" s="342"/>
      <c r="F1" s="342"/>
      <c r="G1" s="342"/>
      <c r="H1" s="342"/>
      <c r="I1" s="342"/>
      <c r="J1" s="342"/>
      <c r="K1" s="342"/>
      <c r="L1" s="342"/>
    </row>
    <row r="2" spans="1:12" x14ac:dyDescent="0.2">
      <c r="A2" s="360" t="s">
        <v>195</v>
      </c>
      <c r="B2" s="362" t="s">
        <v>37</v>
      </c>
      <c r="C2" s="362" t="s">
        <v>196</v>
      </c>
      <c r="D2" s="362" t="s">
        <v>36</v>
      </c>
      <c r="E2" s="362"/>
      <c r="F2" s="362"/>
      <c r="G2" s="362"/>
      <c r="H2" s="362"/>
      <c r="I2" s="362" t="s">
        <v>198</v>
      </c>
      <c r="J2" s="362" t="s">
        <v>36</v>
      </c>
      <c r="K2" s="362"/>
      <c r="L2" s="364"/>
    </row>
    <row r="3" spans="1:12" ht="72" customHeight="1" x14ac:dyDescent="0.2">
      <c r="A3" s="361"/>
      <c r="B3" s="363"/>
      <c r="C3" s="363"/>
      <c r="D3" s="109" t="s">
        <v>38</v>
      </c>
      <c r="E3" s="109" t="s">
        <v>197</v>
      </c>
      <c r="F3" s="109" t="s">
        <v>108</v>
      </c>
      <c r="G3" s="109" t="s">
        <v>199</v>
      </c>
      <c r="H3" s="109" t="s">
        <v>200</v>
      </c>
      <c r="I3" s="363"/>
      <c r="J3" s="109" t="s">
        <v>43</v>
      </c>
      <c r="K3" s="109" t="s">
        <v>263</v>
      </c>
      <c r="L3" s="111" t="s">
        <v>24</v>
      </c>
    </row>
    <row r="4" spans="1:12" ht="36" customHeight="1" x14ac:dyDescent="0.2">
      <c r="B4" s="368" t="s">
        <v>0</v>
      </c>
      <c r="C4" s="368"/>
      <c r="D4" s="368"/>
      <c r="E4" s="368"/>
      <c r="F4" s="368"/>
      <c r="G4" s="368"/>
      <c r="H4" s="368"/>
      <c r="I4" s="368"/>
      <c r="J4" s="368"/>
      <c r="K4" s="368"/>
      <c r="L4" s="368"/>
    </row>
    <row r="5" spans="1:12" s="6" customFormat="1" ht="24" customHeight="1" x14ac:dyDescent="0.2">
      <c r="A5" s="89" t="s">
        <v>201</v>
      </c>
      <c r="B5" s="237">
        <f>'19.1'!B5+'19.2'!B5</f>
        <v>30259</v>
      </c>
      <c r="C5" s="237">
        <f>'19.1'!C5+'19.2'!C5</f>
        <v>30102</v>
      </c>
      <c r="D5" s="237">
        <f>'19.1'!D5+'19.2'!D5</f>
        <v>9039</v>
      </c>
      <c r="E5" s="237">
        <f>'19.1'!E5+'19.2'!E5</f>
        <v>9092</v>
      </c>
      <c r="F5" s="237">
        <f>'19.1'!F5+'19.2'!F5</f>
        <v>8423</v>
      </c>
      <c r="G5" s="237">
        <f>'19.1'!G5+'19.2'!G5</f>
        <v>3381</v>
      </c>
      <c r="H5" s="237">
        <f>'19.1'!H5+'19.2'!H5</f>
        <v>167</v>
      </c>
      <c r="I5" s="237">
        <f>'19.1'!I5+'19.2'!I5</f>
        <v>157</v>
      </c>
      <c r="J5" s="237">
        <f>'19.1'!J5+'19.2'!J5</f>
        <v>26</v>
      </c>
      <c r="K5" s="237">
        <f>'19.1'!K5+'19.2'!K5</f>
        <v>46</v>
      </c>
      <c r="L5" s="237">
        <f>'19.1'!L5+'19.2'!L5</f>
        <v>85</v>
      </c>
    </row>
    <row r="6" spans="1:12" s="6" customFormat="1" ht="13.5" x14ac:dyDescent="0.2">
      <c r="A6" s="54" t="s">
        <v>210</v>
      </c>
      <c r="B6" s="237">
        <f>'19.1'!B6+'19.2'!B6</f>
        <v>18809</v>
      </c>
      <c r="C6" s="237">
        <f>'19.1'!C6+'19.2'!C6</f>
        <v>18703</v>
      </c>
      <c r="D6" s="237">
        <f>'19.1'!D6+'19.2'!D6</f>
        <v>5489</v>
      </c>
      <c r="E6" s="237">
        <f>'19.1'!E6+'19.2'!E6</f>
        <v>5472</v>
      </c>
      <c r="F6" s="237">
        <f>'19.1'!F6+'19.2'!F6</f>
        <v>4890</v>
      </c>
      <c r="G6" s="237">
        <f>'19.1'!G6+'19.2'!G6</f>
        <v>2770</v>
      </c>
      <c r="H6" s="237">
        <f>'19.1'!H6+'19.2'!H6</f>
        <v>82</v>
      </c>
      <c r="I6" s="237">
        <f>'19.1'!I6+'19.2'!I6</f>
        <v>106</v>
      </c>
      <c r="J6" s="237">
        <f>'19.1'!J6+'19.2'!J6</f>
        <v>14</v>
      </c>
      <c r="K6" s="237">
        <f>'19.1'!K6+'19.2'!K6</f>
        <v>35</v>
      </c>
      <c r="L6" s="237">
        <f>'19.1'!L6+'19.2'!L6</f>
        <v>57</v>
      </c>
    </row>
    <row r="7" spans="1:12" s="6" customFormat="1" ht="13.5" x14ac:dyDescent="0.2">
      <c r="A7" s="54" t="s">
        <v>211</v>
      </c>
      <c r="B7" s="237">
        <f>'19.1'!B7+'19.2'!B7</f>
        <v>11450</v>
      </c>
      <c r="C7" s="237">
        <f>'19.1'!C7+'19.2'!C7</f>
        <v>11399</v>
      </c>
      <c r="D7" s="237">
        <f>'19.1'!D7+'19.2'!D7</f>
        <v>3550</v>
      </c>
      <c r="E7" s="237">
        <f>'19.1'!E7+'19.2'!E7</f>
        <v>3620</v>
      </c>
      <c r="F7" s="237">
        <f>'19.1'!F7+'19.2'!F7</f>
        <v>3533</v>
      </c>
      <c r="G7" s="237">
        <f>'19.1'!G7+'19.2'!G7</f>
        <v>611</v>
      </c>
      <c r="H7" s="237">
        <f>'19.1'!H7+'19.2'!H7</f>
        <v>85</v>
      </c>
      <c r="I7" s="237">
        <f>'19.1'!I7+'19.2'!I7</f>
        <v>51</v>
      </c>
      <c r="J7" s="237">
        <f>'19.1'!J7+'19.2'!J7</f>
        <v>12</v>
      </c>
      <c r="K7" s="237">
        <f>'19.1'!K7+'19.2'!K7</f>
        <v>11</v>
      </c>
      <c r="L7" s="237">
        <f>'19.1'!L7+'19.2'!L7</f>
        <v>28</v>
      </c>
    </row>
    <row r="8" spans="1:12" s="6" customFormat="1" ht="13.5" customHeight="1" x14ac:dyDescent="0.2">
      <c r="A8" s="54" t="s">
        <v>204</v>
      </c>
      <c r="B8" s="237">
        <f>'19.1'!B8+'19.2'!B8</f>
        <v>29</v>
      </c>
      <c r="C8" s="237">
        <f>'19.1'!C8+'19.2'!C8</f>
        <v>28</v>
      </c>
      <c r="D8" s="237">
        <f>'19.1'!D8+'19.2'!D8</f>
        <v>5</v>
      </c>
      <c r="E8" s="237">
        <f>'19.1'!E8+'19.2'!E8</f>
        <v>12</v>
      </c>
      <c r="F8" s="237">
        <f>'19.1'!F8+'19.2'!F8</f>
        <v>11</v>
      </c>
      <c r="G8" s="237">
        <f>'19.1'!G8+'19.2'!G8</f>
        <v>0</v>
      </c>
      <c r="H8" s="237">
        <f>'19.1'!H8+'19.2'!H8</f>
        <v>0</v>
      </c>
      <c r="I8" s="237">
        <f>'19.1'!I8+'19.2'!I8</f>
        <v>1</v>
      </c>
      <c r="J8" s="237">
        <f>'19.1'!J8+'19.2'!J8</f>
        <v>1</v>
      </c>
      <c r="K8" s="237">
        <f>'19.1'!K8+'19.2'!K8</f>
        <v>0</v>
      </c>
      <c r="L8" s="237">
        <f>'19.1'!L8+'19.2'!L8</f>
        <v>0</v>
      </c>
    </row>
    <row r="9" spans="1:12" s="6" customFormat="1" ht="24" x14ac:dyDescent="0.2">
      <c r="A9" s="89" t="s">
        <v>223</v>
      </c>
      <c r="B9" s="237">
        <f>'19.1'!B9+'19.2'!B9</f>
        <v>23</v>
      </c>
      <c r="C9" s="237">
        <f>'19.1'!C9+'19.2'!C9</f>
        <v>22</v>
      </c>
      <c r="D9" s="237">
        <f>'19.1'!D9+'19.2'!D9</f>
        <v>4</v>
      </c>
      <c r="E9" s="237">
        <f>'19.1'!E9+'19.2'!E9</f>
        <v>10</v>
      </c>
      <c r="F9" s="237">
        <f>'19.1'!F9+'19.2'!F9</f>
        <v>8</v>
      </c>
      <c r="G9" s="237">
        <f>'19.1'!G9+'19.2'!G9</f>
        <v>0</v>
      </c>
      <c r="H9" s="237">
        <f>'19.1'!H9+'19.2'!H9</f>
        <v>0</v>
      </c>
      <c r="I9" s="237">
        <f>'19.1'!I9+'19.2'!I9</f>
        <v>1</v>
      </c>
      <c r="J9" s="237">
        <f>'19.1'!J9+'19.2'!J9</f>
        <v>1</v>
      </c>
      <c r="K9" s="237">
        <f>'19.1'!K9+'19.2'!K9</f>
        <v>0</v>
      </c>
      <c r="L9" s="237">
        <f>'19.1'!L9+'19.2'!L9</f>
        <v>0</v>
      </c>
    </row>
    <row r="10" spans="1:12" s="6" customFormat="1" ht="25.5" x14ac:dyDescent="0.2">
      <c r="A10" s="89" t="s">
        <v>212</v>
      </c>
      <c r="B10" s="237">
        <f>'19.1'!B10+'19.2'!B10</f>
        <v>1784</v>
      </c>
      <c r="C10" s="237">
        <f>'19.1'!C10+'19.2'!C10</f>
        <v>1776</v>
      </c>
      <c r="D10" s="237">
        <f>'19.1'!D10+'19.2'!D10</f>
        <v>881</v>
      </c>
      <c r="E10" s="237">
        <f>'19.1'!E10+'19.2'!E10</f>
        <v>417</v>
      </c>
      <c r="F10" s="237">
        <f>'19.1'!F10+'19.2'!F10</f>
        <v>371</v>
      </c>
      <c r="G10" s="237">
        <f>'19.1'!G10+'19.2'!G10</f>
        <v>77</v>
      </c>
      <c r="H10" s="237">
        <f>'19.1'!H10+'19.2'!H10</f>
        <v>30</v>
      </c>
      <c r="I10" s="237">
        <f>'19.1'!I10+'19.2'!I10</f>
        <v>8</v>
      </c>
      <c r="J10" s="237">
        <f>'19.1'!J10+'19.2'!J10</f>
        <v>2</v>
      </c>
      <c r="K10" s="237">
        <f>'19.1'!K10+'19.2'!K10</f>
        <v>1</v>
      </c>
      <c r="L10" s="237">
        <f>'19.1'!L10+'19.2'!L10</f>
        <v>5</v>
      </c>
    </row>
    <row r="11" spans="1:12" s="6" customFormat="1" ht="24" x14ac:dyDescent="0.2">
      <c r="A11" s="89" t="s">
        <v>206</v>
      </c>
      <c r="B11" s="237">
        <f>'19.1'!B11+'19.2'!B11</f>
        <v>5023</v>
      </c>
      <c r="C11" s="237">
        <f>'19.1'!C11+'19.2'!C11</f>
        <v>4983</v>
      </c>
      <c r="D11" s="237">
        <f>'19.1'!D11+'19.2'!D11</f>
        <v>3081</v>
      </c>
      <c r="E11" s="237">
        <f>'19.1'!E11+'19.2'!E11</f>
        <v>1115</v>
      </c>
      <c r="F11" s="237">
        <f>'19.1'!F11+'19.2'!F11</f>
        <v>499</v>
      </c>
      <c r="G11" s="237">
        <f>'19.1'!G11+'19.2'!G11</f>
        <v>286</v>
      </c>
      <c r="H11" s="237">
        <f>'19.1'!H11+'19.2'!H11</f>
        <v>2</v>
      </c>
      <c r="I11" s="237">
        <f>'19.1'!I11+'19.2'!I11</f>
        <v>40</v>
      </c>
      <c r="J11" s="237">
        <f>'19.1'!J11+'19.2'!J11</f>
        <v>23</v>
      </c>
      <c r="K11" s="237">
        <f>'19.1'!K11+'19.2'!K11</f>
        <v>4</v>
      </c>
      <c r="L11" s="237">
        <f>'19.1'!L11+'19.2'!L11</f>
        <v>13</v>
      </c>
    </row>
    <row r="12" spans="1:12" ht="36" customHeight="1" x14ac:dyDescent="0.2">
      <c r="B12" s="386" t="s">
        <v>9</v>
      </c>
      <c r="C12" s="386"/>
      <c r="D12" s="388"/>
      <c r="E12" s="388"/>
      <c r="F12" s="388"/>
      <c r="G12" s="388"/>
      <c r="H12" s="390"/>
      <c r="I12" s="390"/>
      <c r="J12" s="387"/>
      <c r="K12" s="387"/>
      <c r="L12" s="387"/>
    </row>
    <row r="13" spans="1:12" s="88" customFormat="1" ht="24" customHeight="1" x14ac:dyDescent="0.2">
      <c r="A13" s="90" t="s">
        <v>201</v>
      </c>
      <c r="B13" s="136">
        <f>'19.1'!B13+'19.2'!B13</f>
        <v>6561</v>
      </c>
      <c r="C13" s="136">
        <f>'19.1'!C13+'19.2'!C13</f>
        <v>6513</v>
      </c>
      <c r="D13" s="136">
        <f>'19.1'!D13+'19.2'!D13</f>
        <v>775</v>
      </c>
      <c r="E13" s="136">
        <f>'19.1'!E13+'19.2'!E13</f>
        <v>2562</v>
      </c>
      <c r="F13" s="136">
        <f>'19.1'!F13+'19.2'!F13</f>
        <v>2573</v>
      </c>
      <c r="G13" s="136">
        <f>'19.1'!G13+'19.2'!G13</f>
        <v>548</v>
      </c>
      <c r="H13" s="136">
        <f>'19.1'!H13+'19.2'!H13</f>
        <v>55</v>
      </c>
      <c r="I13" s="136">
        <f>'19.1'!I13+'19.2'!I13</f>
        <v>48</v>
      </c>
      <c r="J13" s="136">
        <f>'19.1'!J13+'19.2'!J13</f>
        <v>5</v>
      </c>
      <c r="K13" s="136">
        <f>'19.1'!K13+'19.2'!K13</f>
        <v>18</v>
      </c>
      <c r="L13" s="136">
        <f>'19.1'!L13+'19.2'!L13</f>
        <v>25</v>
      </c>
    </row>
    <row r="14" spans="1:12" s="88" customFormat="1" ht="13.5" x14ac:dyDescent="0.2">
      <c r="A14" s="53" t="s">
        <v>202</v>
      </c>
      <c r="B14" s="136">
        <f>'19.1'!B14+'19.2'!B14</f>
        <v>4950</v>
      </c>
      <c r="C14" s="136">
        <f>'19.1'!C14+'19.2'!C14</f>
        <v>4908</v>
      </c>
      <c r="D14" s="136">
        <f>'19.1'!D14+'19.2'!D14</f>
        <v>573</v>
      </c>
      <c r="E14" s="136">
        <f>'19.1'!E14+'19.2'!E14</f>
        <v>1896</v>
      </c>
      <c r="F14" s="136">
        <f>'19.1'!F14+'19.2'!F14</f>
        <v>1920</v>
      </c>
      <c r="G14" s="136">
        <f>'19.1'!G14+'19.2'!G14</f>
        <v>491</v>
      </c>
      <c r="H14" s="136">
        <f>'19.1'!H14+'19.2'!H14</f>
        <v>28</v>
      </c>
      <c r="I14" s="136">
        <f>'19.1'!I14+'19.2'!I14</f>
        <v>42</v>
      </c>
      <c r="J14" s="136">
        <f>'19.1'!J14+'19.2'!J14</f>
        <v>5</v>
      </c>
      <c r="K14" s="136">
        <f>'19.1'!K14+'19.2'!K14</f>
        <v>17</v>
      </c>
      <c r="L14" s="136">
        <f>'19.1'!L14+'19.2'!L14</f>
        <v>20</v>
      </c>
    </row>
    <row r="15" spans="1:12" s="88" customFormat="1" ht="13.5" x14ac:dyDescent="0.2">
      <c r="A15" s="53" t="s">
        <v>203</v>
      </c>
      <c r="B15" s="136">
        <f>'19.1'!B15+'19.2'!B15</f>
        <v>1611</v>
      </c>
      <c r="C15" s="136">
        <f>'19.1'!C15+'19.2'!C15</f>
        <v>1605</v>
      </c>
      <c r="D15" s="136">
        <f>'19.1'!D15+'19.2'!D15</f>
        <v>202</v>
      </c>
      <c r="E15" s="136">
        <f>'19.1'!E15+'19.2'!E15</f>
        <v>666</v>
      </c>
      <c r="F15" s="136">
        <f>'19.1'!F15+'19.2'!F15</f>
        <v>653</v>
      </c>
      <c r="G15" s="136">
        <f>'19.1'!G15+'19.2'!G15</f>
        <v>57</v>
      </c>
      <c r="H15" s="136">
        <f>'19.1'!H15+'19.2'!H15</f>
        <v>27</v>
      </c>
      <c r="I15" s="136">
        <f>'19.1'!I15+'19.2'!I15</f>
        <v>6</v>
      </c>
      <c r="J15" s="136">
        <f>'19.1'!J15+'19.2'!J15</f>
        <v>0</v>
      </c>
      <c r="K15" s="136">
        <f>'19.1'!K15+'19.2'!K15</f>
        <v>1</v>
      </c>
      <c r="L15" s="136">
        <f>'19.1'!L15+'19.2'!L15</f>
        <v>5</v>
      </c>
    </row>
    <row r="16" spans="1:12" s="88" customFormat="1" ht="13.5" customHeight="1" x14ac:dyDescent="0.2">
      <c r="A16" s="53" t="s">
        <v>204</v>
      </c>
      <c r="B16" s="136">
        <f>'19.1'!B16+'19.2'!B16</f>
        <v>9</v>
      </c>
      <c r="C16" s="136">
        <f>'19.1'!C16+'19.2'!C16</f>
        <v>9</v>
      </c>
      <c r="D16" s="136">
        <f>'19.1'!D16+'19.2'!D16</f>
        <v>0</v>
      </c>
      <c r="E16" s="136">
        <f>'19.1'!E16+'19.2'!E16</f>
        <v>4</v>
      </c>
      <c r="F16" s="136">
        <f>'19.1'!F16+'19.2'!F16</f>
        <v>5</v>
      </c>
      <c r="G16" s="136">
        <f>'19.1'!G16+'19.2'!G16</f>
        <v>0</v>
      </c>
      <c r="H16" s="136">
        <f>'19.1'!H16+'19.2'!H16</f>
        <v>0</v>
      </c>
      <c r="I16" s="136">
        <f>'19.1'!I16+'19.2'!I16</f>
        <v>0</v>
      </c>
      <c r="J16" s="136">
        <f>'19.1'!J16+'19.2'!J16</f>
        <v>0</v>
      </c>
      <c r="K16" s="136">
        <f>'19.1'!K16+'19.2'!K16</f>
        <v>0</v>
      </c>
      <c r="L16" s="136">
        <f>'19.1'!L16+'19.2'!L16</f>
        <v>0</v>
      </c>
    </row>
    <row r="17" spans="1:16" s="88" customFormat="1" ht="24" x14ac:dyDescent="0.2">
      <c r="A17" s="90" t="s">
        <v>223</v>
      </c>
      <c r="B17" s="136">
        <f>'19.1'!B17+'19.2'!B17</f>
        <v>7</v>
      </c>
      <c r="C17" s="136">
        <f>'19.1'!C17+'19.2'!C17</f>
        <v>7</v>
      </c>
      <c r="D17" s="136">
        <f>'19.1'!D17+'19.2'!D17</f>
        <v>0</v>
      </c>
      <c r="E17" s="136">
        <f>'19.1'!E17+'19.2'!E17</f>
        <v>3</v>
      </c>
      <c r="F17" s="136">
        <f>'19.1'!F17+'19.2'!F17</f>
        <v>4</v>
      </c>
      <c r="G17" s="136">
        <f>'19.1'!G17+'19.2'!G17</f>
        <v>0</v>
      </c>
      <c r="H17" s="136">
        <f>'19.1'!H17+'19.2'!H17</f>
        <v>0</v>
      </c>
      <c r="I17" s="136">
        <f>'19.1'!I17+'19.2'!I17</f>
        <v>0</v>
      </c>
      <c r="J17" s="136">
        <f>'19.1'!J17+'19.2'!J17</f>
        <v>0</v>
      </c>
      <c r="K17" s="136">
        <f>'19.1'!K17+'19.2'!K17</f>
        <v>0</v>
      </c>
      <c r="L17" s="136">
        <f>'19.1'!L17+'19.2'!L17</f>
        <v>0</v>
      </c>
    </row>
    <row r="18" spans="1:16" s="88" customFormat="1" ht="25.5" x14ac:dyDescent="0.2">
      <c r="A18" s="90" t="s">
        <v>205</v>
      </c>
      <c r="B18" s="136">
        <f>'19.1'!B18+'19.2'!B18</f>
        <v>582</v>
      </c>
      <c r="C18" s="136">
        <f>'19.1'!C18+'19.2'!C18</f>
        <v>577</v>
      </c>
      <c r="D18" s="136">
        <f>'19.1'!D18+'19.2'!D18</f>
        <v>199</v>
      </c>
      <c r="E18" s="136">
        <f>'19.1'!E18+'19.2'!E18</f>
        <v>170</v>
      </c>
      <c r="F18" s="136">
        <f>'19.1'!F18+'19.2'!F18</f>
        <v>181</v>
      </c>
      <c r="G18" s="136">
        <f>'19.1'!G18+'19.2'!G18</f>
        <v>16</v>
      </c>
      <c r="H18" s="136">
        <f>'19.1'!H18+'19.2'!H18</f>
        <v>11</v>
      </c>
      <c r="I18" s="136">
        <f>'19.1'!I18+'19.2'!I18</f>
        <v>5</v>
      </c>
      <c r="J18" s="136">
        <f>'19.1'!J18+'19.2'!J18</f>
        <v>1</v>
      </c>
      <c r="K18" s="136">
        <f>'19.1'!K18+'19.2'!K18</f>
        <v>1</v>
      </c>
      <c r="L18" s="136">
        <f>'19.1'!L18+'19.2'!L18</f>
        <v>3</v>
      </c>
    </row>
    <row r="19" spans="1:16" s="88" customFormat="1" ht="24" x14ac:dyDescent="0.2">
      <c r="A19" s="90" t="s">
        <v>206</v>
      </c>
      <c r="B19" s="136">
        <f>'19.1'!B19+'19.2'!B19</f>
        <v>1155</v>
      </c>
      <c r="C19" s="136">
        <f>'19.1'!C19+'19.2'!C19</f>
        <v>1138</v>
      </c>
      <c r="D19" s="136">
        <f>'19.1'!D19+'19.2'!D19</f>
        <v>590</v>
      </c>
      <c r="E19" s="136">
        <f>'19.1'!E19+'19.2'!E19</f>
        <v>295</v>
      </c>
      <c r="F19" s="136">
        <f>'19.1'!F19+'19.2'!F19</f>
        <v>161</v>
      </c>
      <c r="G19" s="136">
        <f>'19.1'!G19+'19.2'!G19</f>
        <v>91</v>
      </c>
      <c r="H19" s="136">
        <f>'19.1'!H19+'19.2'!H19</f>
        <v>1</v>
      </c>
      <c r="I19" s="136">
        <f>'19.1'!I19+'19.2'!I19</f>
        <v>17</v>
      </c>
      <c r="J19" s="136">
        <f>'19.1'!J19+'19.2'!J19</f>
        <v>9</v>
      </c>
      <c r="K19" s="136">
        <f>'19.1'!K19+'19.2'!K19</f>
        <v>1</v>
      </c>
      <c r="L19" s="136">
        <f>'19.1'!L19+'19.2'!L19</f>
        <v>7</v>
      </c>
    </row>
    <row r="20" spans="1:16" ht="36" customHeight="1" x14ac:dyDescent="0.2">
      <c r="B20" s="386" t="s">
        <v>10</v>
      </c>
      <c r="C20" s="386"/>
      <c r="D20" s="388"/>
      <c r="E20" s="388"/>
      <c r="F20" s="388"/>
      <c r="G20" s="388"/>
      <c r="H20" s="390"/>
      <c r="I20" s="390"/>
      <c r="J20" s="387"/>
      <c r="K20" s="387"/>
      <c r="L20" s="387"/>
    </row>
    <row r="21" spans="1:16" s="88" customFormat="1" ht="24" customHeight="1" x14ac:dyDescent="0.2">
      <c r="A21" s="90" t="s">
        <v>201</v>
      </c>
      <c r="B21" s="136">
        <f>'19.1'!B21+'19.2'!B21</f>
        <v>23698</v>
      </c>
      <c r="C21" s="136">
        <f>'19.1'!C21+'19.2'!C21</f>
        <v>23589</v>
      </c>
      <c r="D21" s="136">
        <f>'19.1'!D21+'19.2'!D21</f>
        <v>8264</v>
      </c>
      <c r="E21" s="136">
        <f>'19.1'!E21+'19.2'!E21</f>
        <v>6530</v>
      </c>
      <c r="F21" s="136">
        <f>'19.1'!F21+'19.2'!F21</f>
        <v>5850</v>
      </c>
      <c r="G21" s="136">
        <f>'19.1'!G21+'19.2'!G21</f>
        <v>2833</v>
      </c>
      <c r="H21" s="136">
        <f>'19.1'!H21+'19.2'!H21</f>
        <v>112</v>
      </c>
      <c r="I21" s="136">
        <f>'19.1'!I21+'19.2'!I21</f>
        <v>109</v>
      </c>
      <c r="J21" s="136">
        <f>'19.1'!J21+'19.2'!J21</f>
        <v>21</v>
      </c>
      <c r="K21" s="136">
        <f>'19.1'!K21+'19.2'!K21</f>
        <v>28</v>
      </c>
      <c r="L21" s="136">
        <f>'19.1'!L21+'19.2'!L21</f>
        <v>60</v>
      </c>
    </row>
    <row r="22" spans="1:16" s="88" customFormat="1" ht="13.5" x14ac:dyDescent="0.2">
      <c r="A22" s="53" t="s">
        <v>202</v>
      </c>
      <c r="B22" s="136">
        <f>'19.1'!B22+'19.2'!B22</f>
        <v>13859</v>
      </c>
      <c r="C22" s="136">
        <f>'19.1'!C22+'19.2'!C22</f>
        <v>13795</v>
      </c>
      <c r="D22" s="136">
        <f>'19.1'!D22+'19.2'!D22</f>
        <v>4916</v>
      </c>
      <c r="E22" s="136">
        <f>'19.1'!E22+'19.2'!E22</f>
        <v>3576</v>
      </c>
      <c r="F22" s="136">
        <f>'19.1'!F22+'19.2'!F22</f>
        <v>2970</v>
      </c>
      <c r="G22" s="136">
        <f>'19.1'!G22+'19.2'!G22</f>
        <v>2279</v>
      </c>
      <c r="H22" s="136">
        <f>'19.1'!H22+'19.2'!H22</f>
        <v>54</v>
      </c>
      <c r="I22" s="136">
        <f>'19.1'!I22+'19.2'!I22</f>
        <v>64</v>
      </c>
      <c r="J22" s="136">
        <f>'19.1'!J22+'19.2'!J22</f>
        <v>9</v>
      </c>
      <c r="K22" s="136">
        <f>'19.1'!K22+'19.2'!K22</f>
        <v>18</v>
      </c>
      <c r="L22" s="136">
        <f>'19.1'!L22+'19.2'!L22</f>
        <v>37</v>
      </c>
    </row>
    <row r="23" spans="1:16" s="88" customFormat="1" ht="13.5" x14ac:dyDescent="0.2">
      <c r="A23" s="53" t="s">
        <v>203</v>
      </c>
      <c r="B23" s="136">
        <f>'19.1'!B23+'19.2'!B23</f>
        <v>9839</v>
      </c>
      <c r="C23" s="136">
        <f>'19.1'!C23+'19.2'!C23</f>
        <v>9794</v>
      </c>
      <c r="D23" s="136">
        <f>'19.1'!D23+'19.2'!D23</f>
        <v>3348</v>
      </c>
      <c r="E23" s="136">
        <f>'19.1'!E23+'19.2'!E23</f>
        <v>2954</v>
      </c>
      <c r="F23" s="136">
        <f>'19.1'!F23+'19.2'!F23</f>
        <v>2880</v>
      </c>
      <c r="G23" s="136">
        <f>'19.1'!G23+'19.2'!G23</f>
        <v>554</v>
      </c>
      <c r="H23" s="136">
        <f>'19.1'!H23+'19.2'!H23</f>
        <v>58</v>
      </c>
      <c r="I23" s="136">
        <f>'19.1'!I23+'19.2'!I23</f>
        <v>45</v>
      </c>
      <c r="J23" s="136">
        <f>'19.1'!J23+'19.2'!J23</f>
        <v>12</v>
      </c>
      <c r="K23" s="136">
        <f>'19.1'!K23+'19.2'!K23</f>
        <v>10</v>
      </c>
      <c r="L23" s="136">
        <f>'19.1'!L23+'19.2'!L23</f>
        <v>23</v>
      </c>
    </row>
    <row r="24" spans="1:16" s="88" customFormat="1" ht="13.5" customHeight="1" x14ac:dyDescent="0.2">
      <c r="A24" s="53" t="s">
        <v>204</v>
      </c>
      <c r="B24" s="136">
        <f>'19.1'!B24+'19.2'!B24</f>
        <v>20</v>
      </c>
      <c r="C24" s="136">
        <f>'19.1'!C24+'19.2'!C24</f>
        <v>19</v>
      </c>
      <c r="D24" s="136">
        <f>'19.1'!D24+'19.2'!D24</f>
        <v>5</v>
      </c>
      <c r="E24" s="136">
        <f>'19.1'!E24+'19.2'!E24</f>
        <v>8</v>
      </c>
      <c r="F24" s="136">
        <f>'19.1'!F24+'19.2'!F24</f>
        <v>6</v>
      </c>
      <c r="G24" s="136">
        <f>'19.1'!G24+'19.2'!G24</f>
        <v>0</v>
      </c>
      <c r="H24" s="136">
        <f>'19.1'!H24+'19.2'!H24</f>
        <v>0</v>
      </c>
      <c r="I24" s="136">
        <f>'19.1'!I24+'19.2'!I24</f>
        <v>1</v>
      </c>
      <c r="J24" s="136">
        <f>'19.1'!J24+'19.2'!J24</f>
        <v>1</v>
      </c>
      <c r="K24" s="136">
        <f>'19.1'!K24+'19.2'!K24</f>
        <v>0</v>
      </c>
      <c r="L24" s="136">
        <f>'19.1'!L24+'19.2'!L24</f>
        <v>0</v>
      </c>
    </row>
    <row r="25" spans="1:16" s="88" customFormat="1" ht="24" x14ac:dyDescent="0.2">
      <c r="A25" s="90" t="s">
        <v>223</v>
      </c>
      <c r="B25" s="136">
        <f>'19.1'!B25+'19.2'!B25</f>
        <v>16</v>
      </c>
      <c r="C25" s="136">
        <f>'19.1'!C25+'19.2'!C25</f>
        <v>15</v>
      </c>
      <c r="D25" s="136">
        <f>'19.1'!D25+'19.2'!D25</f>
        <v>4</v>
      </c>
      <c r="E25" s="136">
        <f>'19.1'!E25+'19.2'!E25</f>
        <v>7</v>
      </c>
      <c r="F25" s="136">
        <f>'19.1'!F25+'19.2'!F25</f>
        <v>4</v>
      </c>
      <c r="G25" s="136">
        <f>'19.1'!G25+'19.2'!G25</f>
        <v>0</v>
      </c>
      <c r="H25" s="136">
        <f>'19.1'!H25+'19.2'!H25</f>
        <v>0</v>
      </c>
      <c r="I25" s="136">
        <f>'19.1'!I25+'19.2'!I25</f>
        <v>1</v>
      </c>
      <c r="J25" s="136">
        <f>'19.1'!J25+'19.2'!J25</f>
        <v>1</v>
      </c>
      <c r="K25" s="136">
        <f>'19.1'!K25+'19.2'!K25</f>
        <v>0</v>
      </c>
      <c r="L25" s="136">
        <f>'19.1'!L25+'19.2'!L25</f>
        <v>0</v>
      </c>
    </row>
    <row r="26" spans="1:16" s="88" customFormat="1" ht="25.5" x14ac:dyDescent="0.2">
      <c r="A26" s="90" t="s">
        <v>205</v>
      </c>
      <c r="B26" s="136">
        <f>'19.1'!B26+'19.2'!B26</f>
        <v>1202</v>
      </c>
      <c r="C26" s="136">
        <f>'19.1'!C26+'19.2'!C26</f>
        <v>1199</v>
      </c>
      <c r="D26" s="136">
        <f>'19.1'!D26+'19.2'!D26</f>
        <v>682</v>
      </c>
      <c r="E26" s="136">
        <f>'19.1'!E26+'19.2'!E26</f>
        <v>247</v>
      </c>
      <c r="F26" s="136">
        <f>'19.1'!F26+'19.2'!F26</f>
        <v>190</v>
      </c>
      <c r="G26" s="136">
        <f>'19.1'!G26+'19.2'!G26</f>
        <v>61</v>
      </c>
      <c r="H26" s="136">
        <f>'19.1'!H26+'19.2'!H26</f>
        <v>19</v>
      </c>
      <c r="I26" s="136">
        <f>'19.1'!I26+'19.2'!I26</f>
        <v>3</v>
      </c>
      <c r="J26" s="136">
        <f>'19.1'!J26+'19.2'!J26</f>
        <v>1</v>
      </c>
      <c r="K26" s="136">
        <f>'19.1'!K26+'19.2'!K26</f>
        <v>0</v>
      </c>
      <c r="L26" s="136">
        <f>'19.1'!L26+'19.2'!L26</f>
        <v>2</v>
      </c>
    </row>
    <row r="27" spans="1:16" s="88" customFormat="1" ht="24" x14ac:dyDescent="0.2">
      <c r="A27" s="90" t="s">
        <v>206</v>
      </c>
      <c r="B27" s="136">
        <f>'19.1'!B27+'19.2'!B27</f>
        <v>3868</v>
      </c>
      <c r="C27" s="136">
        <f>'19.1'!C27+'19.2'!C27</f>
        <v>3845</v>
      </c>
      <c r="D27" s="136">
        <f>'19.1'!D27+'19.2'!D27</f>
        <v>2491</v>
      </c>
      <c r="E27" s="136">
        <f>'19.1'!E27+'19.2'!E27</f>
        <v>820</v>
      </c>
      <c r="F27" s="136">
        <f>'19.1'!F27+'19.2'!F27</f>
        <v>338</v>
      </c>
      <c r="G27" s="136">
        <f>'19.1'!G27+'19.2'!G27</f>
        <v>195</v>
      </c>
      <c r="H27" s="136">
        <f>'19.1'!H27+'19.2'!H27</f>
        <v>1</v>
      </c>
      <c r="I27" s="136">
        <f>'19.1'!I27+'19.2'!I27</f>
        <v>23</v>
      </c>
      <c r="J27" s="136">
        <f>'19.1'!J27+'19.2'!J27</f>
        <v>14</v>
      </c>
      <c r="K27" s="136">
        <f>'19.1'!K27+'19.2'!K27</f>
        <v>3</v>
      </c>
      <c r="L27" s="136">
        <f>'19.1'!L27+'19.2'!L27</f>
        <v>6</v>
      </c>
    </row>
    <row r="28" spans="1:16" ht="24" customHeight="1" x14ac:dyDescent="0.2">
      <c r="A28" s="122" t="s">
        <v>186</v>
      </c>
      <c r="B28" s="123"/>
      <c r="C28" s="123"/>
      <c r="D28" s="123"/>
      <c r="E28" s="123"/>
      <c r="F28" s="123"/>
      <c r="G28" s="123"/>
      <c r="H28" s="123"/>
      <c r="I28" s="119"/>
      <c r="J28" s="118"/>
      <c r="K28" s="118"/>
      <c r="L28" s="118"/>
      <c r="M28" s="118"/>
      <c r="N28" s="124"/>
      <c r="O28" s="118"/>
      <c r="P28" s="118"/>
    </row>
    <row r="29" spans="1:16" x14ac:dyDescent="0.2">
      <c r="A29" s="121" t="s">
        <v>88</v>
      </c>
      <c r="B29" s="120"/>
      <c r="C29" s="120"/>
      <c r="D29" s="120"/>
      <c r="E29" s="120"/>
      <c r="F29" s="120"/>
      <c r="G29" s="120"/>
      <c r="H29" s="120"/>
      <c r="I29" s="118"/>
      <c r="J29" s="118"/>
      <c r="K29" s="118"/>
      <c r="L29" s="118"/>
      <c r="M29" s="118"/>
      <c r="N29" s="118"/>
      <c r="O29" s="118"/>
      <c r="P29" s="118"/>
    </row>
    <row r="30" spans="1:16" x14ac:dyDescent="0.2">
      <c r="A30" s="121" t="s">
        <v>89</v>
      </c>
      <c r="B30" s="120"/>
      <c r="C30" s="120"/>
      <c r="D30" s="120"/>
      <c r="E30" s="120"/>
      <c r="F30" s="120"/>
      <c r="G30" s="120"/>
      <c r="H30" s="120"/>
      <c r="I30" s="118"/>
      <c r="J30" s="118"/>
      <c r="K30" s="118"/>
      <c r="L30" s="118"/>
      <c r="M30" s="118"/>
      <c r="N30" s="118"/>
      <c r="O30" s="118"/>
      <c r="P30" s="118"/>
    </row>
    <row r="31" spans="1:16" x14ac:dyDescent="0.2">
      <c r="A31" s="121" t="s">
        <v>207</v>
      </c>
      <c r="B31" s="120"/>
      <c r="C31" s="120"/>
      <c r="D31" s="120"/>
      <c r="E31" s="120"/>
      <c r="F31" s="120"/>
      <c r="G31" s="120"/>
      <c r="H31" s="118"/>
      <c r="I31" s="118"/>
      <c r="J31" s="118"/>
      <c r="K31" s="118"/>
      <c r="L31" s="118"/>
      <c r="M31" s="118"/>
      <c r="N31" s="118"/>
      <c r="O31" s="118"/>
      <c r="P31" s="118"/>
    </row>
    <row r="32" spans="1:16" x14ac:dyDescent="0.2">
      <c r="A32" s="121" t="s">
        <v>208</v>
      </c>
      <c r="B32" s="120"/>
      <c r="C32" s="120"/>
      <c r="D32" s="120"/>
      <c r="E32" s="120"/>
      <c r="F32" s="120"/>
      <c r="G32" s="120"/>
      <c r="H32" s="120"/>
      <c r="I32" s="118"/>
      <c r="J32" s="118"/>
      <c r="K32" s="118"/>
      <c r="L32" s="118"/>
      <c r="M32" s="118"/>
      <c r="N32" s="118"/>
      <c r="O32" s="118"/>
      <c r="P32" s="118"/>
    </row>
    <row r="33" spans="1:8" x14ac:dyDescent="0.2">
      <c r="A33" s="121" t="s">
        <v>209</v>
      </c>
      <c r="B33" s="120"/>
      <c r="C33" s="120"/>
      <c r="D33" s="120"/>
      <c r="E33" s="120"/>
      <c r="F33" s="120"/>
      <c r="G33" s="120"/>
      <c r="H33" s="120"/>
    </row>
  </sheetData>
  <mergeCells count="10">
    <mergeCell ref="B4:L4"/>
    <mergeCell ref="B12:L12"/>
    <mergeCell ref="B20:L20"/>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zoomScaleNormal="100" workbookViewId="0">
      <selection sqref="A1:L1"/>
    </sheetView>
  </sheetViews>
  <sheetFormatPr baseColWidth="10" defaultRowHeight="12" x14ac:dyDescent="0.2"/>
  <cols>
    <col min="1" max="1" width="21.140625" customWidth="1"/>
    <col min="2" max="12" width="6.7109375" customWidth="1"/>
  </cols>
  <sheetData>
    <row r="1" spans="1:12" ht="45" customHeight="1" x14ac:dyDescent="0.2">
      <c r="A1" s="342" t="s">
        <v>298</v>
      </c>
      <c r="B1" s="342"/>
      <c r="C1" s="342"/>
      <c r="D1" s="342"/>
      <c r="E1" s="342"/>
      <c r="F1" s="342"/>
      <c r="G1" s="342"/>
      <c r="H1" s="342"/>
      <c r="I1" s="342"/>
      <c r="J1" s="342"/>
      <c r="K1" s="342"/>
      <c r="L1" s="342"/>
    </row>
    <row r="2" spans="1:12" x14ac:dyDescent="0.2">
      <c r="A2" s="360" t="s">
        <v>195</v>
      </c>
      <c r="B2" s="362" t="s">
        <v>37</v>
      </c>
      <c r="C2" s="362" t="s">
        <v>196</v>
      </c>
      <c r="D2" s="362" t="s">
        <v>36</v>
      </c>
      <c r="E2" s="362"/>
      <c r="F2" s="362"/>
      <c r="G2" s="362"/>
      <c r="H2" s="362"/>
      <c r="I2" s="362" t="s">
        <v>198</v>
      </c>
      <c r="J2" s="362" t="s">
        <v>36</v>
      </c>
      <c r="K2" s="362"/>
      <c r="L2" s="364"/>
    </row>
    <row r="3" spans="1:12" ht="72" customHeight="1" x14ac:dyDescent="0.2">
      <c r="A3" s="361"/>
      <c r="B3" s="363"/>
      <c r="C3" s="363"/>
      <c r="D3" s="109" t="s">
        <v>38</v>
      </c>
      <c r="E3" s="109" t="s">
        <v>197</v>
      </c>
      <c r="F3" s="109" t="s">
        <v>108</v>
      </c>
      <c r="G3" s="109" t="s">
        <v>199</v>
      </c>
      <c r="H3" s="109" t="s">
        <v>200</v>
      </c>
      <c r="I3" s="363"/>
      <c r="J3" s="109" t="s">
        <v>43</v>
      </c>
      <c r="K3" s="109" t="s">
        <v>263</v>
      </c>
      <c r="L3" s="111" t="s">
        <v>24</v>
      </c>
    </row>
    <row r="4" spans="1:12" ht="36" customHeight="1" x14ac:dyDescent="0.2">
      <c r="B4" s="368" t="s">
        <v>0</v>
      </c>
      <c r="C4" s="368"/>
      <c r="D4" s="368"/>
      <c r="E4" s="368"/>
      <c r="F4" s="368"/>
      <c r="G4" s="368"/>
      <c r="H4" s="368"/>
      <c r="I4" s="368"/>
      <c r="J4" s="368"/>
      <c r="K4" s="368"/>
      <c r="L4" s="368"/>
    </row>
    <row r="5" spans="1:12" s="6" customFormat="1" ht="24" customHeight="1" x14ac:dyDescent="0.2">
      <c r="A5" s="89" t="s">
        <v>201</v>
      </c>
      <c r="B5" s="237">
        <v>26593</v>
      </c>
      <c r="C5" s="237">
        <v>26441</v>
      </c>
      <c r="D5" s="238">
        <v>8250</v>
      </c>
      <c r="E5" s="238">
        <v>7987</v>
      </c>
      <c r="F5" s="238">
        <v>7106</v>
      </c>
      <c r="G5" s="238">
        <v>3098</v>
      </c>
      <c r="H5" s="274">
        <v>0</v>
      </c>
      <c r="I5" s="230">
        <v>152</v>
      </c>
      <c r="J5" s="127">
        <v>26</v>
      </c>
      <c r="K5" s="127">
        <v>46</v>
      </c>
      <c r="L5" s="127">
        <v>80</v>
      </c>
    </row>
    <row r="6" spans="1:12" s="6" customFormat="1" ht="13.5" x14ac:dyDescent="0.2">
      <c r="A6" s="54" t="s">
        <v>210</v>
      </c>
      <c r="B6" s="237">
        <v>16965</v>
      </c>
      <c r="C6" s="237">
        <v>16864</v>
      </c>
      <c r="D6" s="238">
        <v>5117</v>
      </c>
      <c r="E6" s="238">
        <v>4949</v>
      </c>
      <c r="F6" s="238">
        <v>4231</v>
      </c>
      <c r="G6" s="238">
        <v>2567</v>
      </c>
      <c r="H6" s="274">
        <v>0</v>
      </c>
      <c r="I6" s="230">
        <v>101</v>
      </c>
      <c r="J6" s="127">
        <v>14</v>
      </c>
      <c r="K6" s="127">
        <v>35</v>
      </c>
      <c r="L6" s="127">
        <v>52</v>
      </c>
    </row>
    <row r="7" spans="1:12" s="6" customFormat="1" ht="13.5" x14ac:dyDescent="0.2">
      <c r="A7" s="54" t="s">
        <v>211</v>
      </c>
      <c r="B7" s="237">
        <v>9628</v>
      </c>
      <c r="C7" s="237">
        <v>9577</v>
      </c>
      <c r="D7" s="238">
        <v>3133</v>
      </c>
      <c r="E7" s="238">
        <v>3038</v>
      </c>
      <c r="F7" s="238">
        <v>2875</v>
      </c>
      <c r="G7" s="238">
        <v>531</v>
      </c>
      <c r="H7" s="274">
        <v>0</v>
      </c>
      <c r="I7" s="230">
        <v>51</v>
      </c>
      <c r="J7" s="127">
        <v>12</v>
      </c>
      <c r="K7" s="127">
        <v>11</v>
      </c>
      <c r="L7" s="127">
        <v>28</v>
      </c>
    </row>
    <row r="8" spans="1:12" s="6" customFormat="1" ht="13.5" customHeight="1" x14ac:dyDescent="0.2">
      <c r="A8" s="54" t="s">
        <v>204</v>
      </c>
      <c r="B8" s="237">
        <v>22</v>
      </c>
      <c r="C8" s="237">
        <v>21</v>
      </c>
      <c r="D8" s="238">
        <v>4</v>
      </c>
      <c r="E8" s="238">
        <v>10</v>
      </c>
      <c r="F8" s="238">
        <v>7</v>
      </c>
      <c r="G8" s="238">
        <v>0</v>
      </c>
      <c r="H8" s="274">
        <v>0</v>
      </c>
      <c r="I8" s="230">
        <v>1</v>
      </c>
      <c r="J8" s="127">
        <v>1</v>
      </c>
      <c r="K8" s="127">
        <v>0</v>
      </c>
      <c r="L8" s="127">
        <v>0</v>
      </c>
    </row>
    <row r="9" spans="1:12" s="6" customFormat="1" ht="24" x14ac:dyDescent="0.2">
      <c r="A9" s="89" t="s">
        <v>223</v>
      </c>
      <c r="B9" s="237">
        <v>21</v>
      </c>
      <c r="C9" s="237">
        <v>20</v>
      </c>
      <c r="D9" s="238">
        <v>4</v>
      </c>
      <c r="E9" s="238">
        <v>9</v>
      </c>
      <c r="F9" s="238">
        <v>7</v>
      </c>
      <c r="G9" s="238">
        <v>0</v>
      </c>
      <c r="H9" s="274">
        <v>0</v>
      </c>
      <c r="I9" s="230">
        <v>1</v>
      </c>
      <c r="J9" s="127">
        <v>1</v>
      </c>
      <c r="K9" s="127">
        <v>0</v>
      </c>
      <c r="L9" s="127">
        <v>0</v>
      </c>
    </row>
    <row r="10" spans="1:12" s="6" customFormat="1" ht="25.5" x14ac:dyDescent="0.2">
      <c r="A10" s="89" t="s">
        <v>212</v>
      </c>
      <c r="B10" s="237">
        <v>1372</v>
      </c>
      <c r="C10" s="237">
        <v>1368</v>
      </c>
      <c r="D10" s="238">
        <v>762</v>
      </c>
      <c r="E10" s="238">
        <v>255</v>
      </c>
      <c r="F10" s="238">
        <v>284</v>
      </c>
      <c r="G10" s="238">
        <v>67</v>
      </c>
      <c r="H10" s="274">
        <v>0</v>
      </c>
      <c r="I10" s="230">
        <v>4</v>
      </c>
      <c r="J10" s="127">
        <v>2</v>
      </c>
      <c r="K10" s="127">
        <v>1</v>
      </c>
      <c r="L10" s="127">
        <v>1</v>
      </c>
    </row>
    <row r="11" spans="1:12" s="6" customFormat="1" ht="24" x14ac:dyDescent="0.2">
      <c r="A11" s="89" t="s">
        <v>206</v>
      </c>
      <c r="B11" s="237">
        <v>4783</v>
      </c>
      <c r="C11" s="237">
        <v>4753</v>
      </c>
      <c r="D11" s="238">
        <v>3046</v>
      </c>
      <c r="E11" s="238">
        <v>982</v>
      </c>
      <c r="F11" s="238">
        <v>449</v>
      </c>
      <c r="G11" s="238">
        <v>276</v>
      </c>
      <c r="H11" s="274">
        <v>0</v>
      </c>
      <c r="I11" s="230">
        <v>30</v>
      </c>
      <c r="J11" s="127">
        <v>23</v>
      </c>
      <c r="K11" s="127">
        <v>4</v>
      </c>
      <c r="L11" s="127">
        <v>3</v>
      </c>
    </row>
    <row r="12" spans="1:12" ht="36" customHeight="1" x14ac:dyDescent="0.2">
      <c r="B12" s="386" t="s">
        <v>9</v>
      </c>
      <c r="C12" s="386"/>
      <c r="D12" s="388"/>
      <c r="E12" s="388"/>
      <c r="F12" s="388"/>
      <c r="G12" s="388"/>
      <c r="H12" s="395"/>
      <c r="I12" s="390"/>
      <c r="J12" s="387"/>
      <c r="K12" s="387"/>
      <c r="L12" s="387"/>
    </row>
    <row r="13" spans="1:12" s="88" customFormat="1" ht="24" customHeight="1" x14ac:dyDescent="0.2">
      <c r="A13" s="90" t="s">
        <v>201</v>
      </c>
      <c r="B13" s="136">
        <v>5396</v>
      </c>
      <c r="C13" s="136">
        <v>5350</v>
      </c>
      <c r="D13" s="151">
        <v>649</v>
      </c>
      <c r="E13" s="151">
        <v>2138</v>
      </c>
      <c r="F13" s="151">
        <v>2071</v>
      </c>
      <c r="G13" s="151">
        <v>492</v>
      </c>
      <c r="H13" s="319">
        <v>0</v>
      </c>
      <c r="I13" s="149">
        <v>46</v>
      </c>
      <c r="J13" s="150">
        <v>5</v>
      </c>
      <c r="K13" s="150">
        <v>18</v>
      </c>
      <c r="L13" s="150">
        <v>23</v>
      </c>
    </row>
    <row r="14" spans="1:12" s="88" customFormat="1" ht="13.5" x14ac:dyDescent="0.2">
      <c r="A14" s="53" t="s">
        <v>202</v>
      </c>
      <c r="B14" s="136">
        <v>4296</v>
      </c>
      <c r="C14" s="136">
        <v>4256</v>
      </c>
      <c r="D14" s="151">
        <v>500</v>
      </c>
      <c r="E14" s="151">
        <v>1683</v>
      </c>
      <c r="F14" s="151">
        <v>1627</v>
      </c>
      <c r="G14" s="151">
        <v>446</v>
      </c>
      <c r="H14" s="319">
        <v>0</v>
      </c>
      <c r="I14" s="149">
        <v>40</v>
      </c>
      <c r="J14" s="150">
        <v>5</v>
      </c>
      <c r="K14" s="150">
        <v>17</v>
      </c>
      <c r="L14" s="150">
        <v>18</v>
      </c>
    </row>
    <row r="15" spans="1:12" s="88" customFormat="1" ht="13.5" x14ac:dyDescent="0.2">
      <c r="A15" s="53" t="s">
        <v>203</v>
      </c>
      <c r="B15" s="136">
        <v>1100</v>
      </c>
      <c r="C15" s="136">
        <v>1094</v>
      </c>
      <c r="D15" s="151">
        <v>149</v>
      </c>
      <c r="E15" s="151">
        <v>455</v>
      </c>
      <c r="F15" s="151">
        <v>444</v>
      </c>
      <c r="G15" s="151">
        <v>46</v>
      </c>
      <c r="H15" s="319">
        <v>0</v>
      </c>
      <c r="I15" s="149">
        <v>6</v>
      </c>
      <c r="J15" s="150">
        <v>0</v>
      </c>
      <c r="K15" s="150">
        <v>1</v>
      </c>
      <c r="L15" s="150">
        <v>5</v>
      </c>
    </row>
    <row r="16" spans="1:12" s="88" customFormat="1" ht="13.5" customHeight="1" x14ac:dyDescent="0.2">
      <c r="A16" s="53" t="s">
        <v>204</v>
      </c>
      <c r="B16" s="136">
        <v>7</v>
      </c>
      <c r="C16" s="136">
        <v>7</v>
      </c>
      <c r="D16" s="151">
        <v>0</v>
      </c>
      <c r="E16" s="151">
        <v>3</v>
      </c>
      <c r="F16" s="151">
        <v>4</v>
      </c>
      <c r="G16" s="151">
        <v>0</v>
      </c>
      <c r="H16" s="319">
        <v>0</v>
      </c>
      <c r="I16" s="149">
        <v>0</v>
      </c>
      <c r="J16" s="150">
        <v>0</v>
      </c>
      <c r="K16" s="150">
        <v>0</v>
      </c>
      <c r="L16" s="150">
        <v>0</v>
      </c>
    </row>
    <row r="17" spans="1:16" s="88" customFormat="1" ht="24" x14ac:dyDescent="0.2">
      <c r="A17" s="90" t="s">
        <v>223</v>
      </c>
      <c r="B17" s="136">
        <v>7</v>
      </c>
      <c r="C17" s="136">
        <v>7</v>
      </c>
      <c r="D17" s="151">
        <v>0</v>
      </c>
      <c r="E17" s="151">
        <v>3</v>
      </c>
      <c r="F17" s="151">
        <v>4</v>
      </c>
      <c r="G17" s="151">
        <v>0</v>
      </c>
      <c r="H17" s="319">
        <v>0</v>
      </c>
      <c r="I17" s="149">
        <v>0</v>
      </c>
      <c r="J17" s="150">
        <v>0</v>
      </c>
      <c r="K17" s="150">
        <v>0</v>
      </c>
      <c r="L17" s="150">
        <v>0</v>
      </c>
    </row>
    <row r="18" spans="1:16" s="88" customFormat="1" ht="25.5" x14ac:dyDescent="0.2">
      <c r="A18" s="90" t="s">
        <v>205</v>
      </c>
      <c r="B18" s="136">
        <v>438</v>
      </c>
      <c r="C18" s="136">
        <v>435</v>
      </c>
      <c r="D18" s="235">
        <v>170</v>
      </c>
      <c r="E18" s="235">
        <v>105</v>
      </c>
      <c r="F18" s="235">
        <v>148</v>
      </c>
      <c r="G18" s="235">
        <v>12</v>
      </c>
      <c r="H18" s="319">
        <v>0</v>
      </c>
      <c r="I18" s="149">
        <v>3</v>
      </c>
      <c r="J18" s="150">
        <v>1</v>
      </c>
      <c r="K18" s="150">
        <v>1</v>
      </c>
      <c r="L18" s="150">
        <v>1</v>
      </c>
    </row>
    <row r="19" spans="1:16" s="88" customFormat="1" ht="24" x14ac:dyDescent="0.2">
      <c r="A19" s="90" t="s">
        <v>206</v>
      </c>
      <c r="B19" s="136">
        <v>1047</v>
      </c>
      <c r="C19" s="136">
        <v>1036</v>
      </c>
      <c r="D19" s="235">
        <v>580</v>
      </c>
      <c r="E19" s="235">
        <v>235</v>
      </c>
      <c r="F19" s="235">
        <v>133</v>
      </c>
      <c r="G19" s="235">
        <v>88</v>
      </c>
      <c r="H19" s="319">
        <v>0</v>
      </c>
      <c r="I19" s="149">
        <v>11</v>
      </c>
      <c r="J19" s="150">
        <v>9</v>
      </c>
      <c r="K19" s="150">
        <v>1</v>
      </c>
      <c r="L19" s="150">
        <v>1</v>
      </c>
    </row>
    <row r="20" spans="1:16" ht="36" customHeight="1" x14ac:dyDescent="0.2">
      <c r="B20" s="386" t="s">
        <v>10</v>
      </c>
      <c r="C20" s="386"/>
      <c r="D20" s="388"/>
      <c r="E20" s="388"/>
      <c r="F20" s="388"/>
      <c r="G20" s="388"/>
      <c r="H20" s="395"/>
      <c r="I20" s="390"/>
      <c r="J20" s="387"/>
      <c r="K20" s="387"/>
      <c r="L20" s="387"/>
    </row>
    <row r="21" spans="1:16" s="88" customFormat="1" ht="24" customHeight="1" x14ac:dyDescent="0.2">
      <c r="A21" s="90" t="s">
        <v>201</v>
      </c>
      <c r="B21" s="136">
        <v>21197</v>
      </c>
      <c r="C21" s="136">
        <v>21091</v>
      </c>
      <c r="D21" s="151">
        <v>7601</v>
      </c>
      <c r="E21" s="151">
        <v>5849</v>
      </c>
      <c r="F21" s="151">
        <v>5035</v>
      </c>
      <c r="G21" s="151">
        <v>2606</v>
      </c>
      <c r="H21" s="319">
        <v>0</v>
      </c>
      <c r="I21" s="149">
        <v>106</v>
      </c>
      <c r="J21" s="150">
        <v>21</v>
      </c>
      <c r="K21" s="150">
        <v>28</v>
      </c>
      <c r="L21" s="150">
        <v>57</v>
      </c>
    </row>
    <row r="22" spans="1:16" s="88" customFormat="1" ht="13.5" x14ac:dyDescent="0.2">
      <c r="A22" s="53" t="s">
        <v>202</v>
      </c>
      <c r="B22" s="136">
        <v>12669</v>
      </c>
      <c r="C22" s="136">
        <v>12608</v>
      </c>
      <c r="D22" s="151">
        <v>4617</v>
      </c>
      <c r="E22" s="151">
        <v>3266</v>
      </c>
      <c r="F22" s="151">
        <v>2604</v>
      </c>
      <c r="G22" s="151">
        <v>2121</v>
      </c>
      <c r="H22" s="319">
        <v>0</v>
      </c>
      <c r="I22" s="149">
        <v>61</v>
      </c>
      <c r="J22" s="150">
        <v>9</v>
      </c>
      <c r="K22" s="150">
        <v>18</v>
      </c>
      <c r="L22" s="150">
        <v>34</v>
      </c>
    </row>
    <row r="23" spans="1:16" s="88" customFormat="1" ht="13.5" x14ac:dyDescent="0.2">
      <c r="A23" s="53" t="s">
        <v>203</v>
      </c>
      <c r="B23" s="136">
        <v>8528</v>
      </c>
      <c r="C23" s="136">
        <v>8483</v>
      </c>
      <c r="D23" s="151">
        <v>2984</v>
      </c>
      <c r="E23" s="151">
        <v>2583</v>
      </c>
      <c r="F23" s="151">
        <v>2431</v>
      </c>
      <c r="G23" s="151">
        <v>485</v>
      </c>
      <c r="H23" s="319">
        <v>0</v>
      </c>
      <c r="I23" s="149">
        <v>45</v>
      </c>
      <c r="J23" s="150">
        <v>12</v>
      </c>
      <c r="K23" s="150">
        <v>10</v>
      </c>
      <c r="L23" s="150">
        <v>23</v>
      </c>
    </row>
    <row r="24" spans="1:16" s="88" customFormat="1" ht="13.5" customHeight="1" x14ac:dyDescent="0.2">
      <c r="A24" s="53" t="s">
        <v>204</v>
      </c>
      <c r="B24" s="136">
        <v>15</v>
      </c>
      <c r="C24" s="136">
        <v>14</v>
      </c>
      <c r="D24" s="151">
        <v>4</v>
      </c>
      <c r="E24" s="151">
        <v>7</v>
      </c>
      <c r="F24" s="151">
        <v>3</v>
      </c>
      <c r="G24" s="151">
        <v>0</v>
      </c>
      <c r="H24" s="319">
        <v>0</v>
      </c>
      <c r="I24" s="149">
        <v>1</v>
      </c>
      <c r="J24" s="150">
        <v>1</v>
      </c>
      <c r="K24" s="150">
        <v>0</v>
      </c>
      <c r="L24" s="150">
        <v>0</v>
      </c>
    </row>
    <row r="25" spans="1:16" s="88" customFormat="1" ht="24" x14ac:dyDescent="0.2">
      <c r="A25" s="90" t="s">
        <v>223</v>
      </c>
      <c r="B25" s="136">
        <v>14</v>
      </c>
      <c r="C25" s="136">
        <v>13</v>
      </c>
      <c r="D25" s="151">
        <v>4</v>
      </c>
      <c r="E25" s="151">
        <v>6</v>
      </c>
      <c r="F25" s="151">
        <v>3</v>
      </c>
      <c r="G25" s="151">
        <v>0</v>
      </c>
      <c r="H25" s="319">
        <v>0</v>
      </c>
      <c r="I25" s="149">
        <v>1</v>
      </c>
      <c r="J25" s="150">
        <v>1</v>
      </c>
      <c r="K25" s="150">
        <v>0</v>
      </c>
      <c r="L25" s="150">
        <v>0</v>
      </c>
    </row>
    <row r="26" spans="1:16" s="88" customFormat="1" ht="25.5" x14ac:dyDescent="0.2">
      <c r="A26" s="90" t="s">
        <v>205</v>
      </c>
      <c r="B26" s="136">
        <v>934</v>
      </c>
      <c r="C26" s="136">
        <v>933</v>
      </c>
      <c r="D26" s="151">
        <v>592</v>
      </c>
      <c r="E26" s="151">
        <v>150</v>
      </c>
      <c r="F26" s="151">
        <v>136</v>
      </c>
      <c r="G26" s="151">
        <v>55</v>
      </c>
      <c r="H26" s="319">
        <v>0</v>
      </c>
      <c r="I26" s="149">
        <v>1</v>
      </c>
      <c r="J26" s="150">
        <v>1</v>
      </c>
      <c r="K26" s="150">
        <v>0</v>
      </c>
      <c r="L26" s="150">
        <v>0</v>
      </c>
    </row>
    <row r="27" spans="1:16" s="88" customFormat="1" ht="24" x14ac:dyDescent="0.2">
      <c r="A27" s="90" t="s">
        <v>206</v>
      </c>
      <c r="B27" s="136">
        <v>3736</v>
      </c>
      <c r="C27" s="136">
        <v>3717</v>
      </c>
      <c r="D27" s="151">
        <v>2466</v>
      </c>
      <c r="E27" s="151">
        <v>747</v>
      </c>
      <c r="F27" s="151">
        <v>316</v>
      </c>
      <c r="G27" s="151">
        <v>188</v>
      </c>
      <c r="H27" s="319">
        <v>0</v>
      </c>
      <c r="I27" s="149">
        <v>19</v>
      </c>
      <c r="J27" s="150">
        <v>14</v>
      </c>
      <c r="K27" s="150">
        <v>3</v>
      </c>
      <c r="L27" s="150">
        <v>2</v>
      </c>
    </row>
    <row r="28" spans="1:16" ht="24" customHeight="1" x14ac:dyDescent="0.2">
      <c r="A28" s="122" t="s">
        <v>186</v>
      </c>
      <c r="B28" s="123"/>
      <c r="C28" s="123"/>
      <c r="D28" s="123"/>
      <c r="E28" s="123"/>
      <c r="F28" s="123"/>
      <c r="G28" s="123"/>
      <c r="H28" s="123"/>
      <c r="I28" s="119"/>
      <c r="J28" s="118"/>
      <c r="K28" s="118"/>
      <c r="L28" s="118"/>
      <c r="M28" s="118"/>
      <c r="N28" s="124"/>
      <c r="O28" s="118"/>
      <c r="P28" s="118"/>
    </row>
    <row r="29" spans="1:16" x14ac:dyDescent="0.2">
      <c r="A29" s="121" t="s">
        <v>88</v>
      </c>
      <c r="B29" s="120"/>
      <c r="C29" s="120"/>
      <c r="D29" s="120"/>
      <c r="E29" s="120"/>
      <c r="F29" s="120"/>
      <c r="G29" s="120"/>
      <c r="H29" s="120"/>
      <c r="I29" s="118"/>
      <c r="J29" s="118"/>
      <c r="K29" s="118"/>
      <c r="L29" s="118"/>
      <c r="M29" s="118"/>
      <c r="N29" s="118"/>
      <c r="O29" s="118"/>
      <c r="P29" s="118"/>
    </row>
    <row r="30" spans="1:16" x14ac:dyDescent="0.2">
      <c r="A30" s="121" t="s">
        <v>89</v>
      </c>
      <c r="B30" s="120"/>
      <c r="C30" s="120"/>
      <c r="D30" s="120"/>
      <c r="E30" s="120"/>
      <c r="F30" s="120"/>
      <c r="G30" s="120"/>
      <c r="H30" s="120"/>
      <c r="I30" s="118"/>
      <c r="J30" s="118"/>
      <c r="K30" s="118"/>
      <c r="L30" s="118"/>
      <c r="M30" s="118"/>
      <c r="N30" s="118"/>
      <c r="O30" s="118"/>
      <c r="P30" s="118"/>
    </row>
    <row r="31" spans="1:16" x14ac:dyDescent="0.2">
      <c r="A31" s="121" t="s">
        <v>207</v>
      </c>
      <c r="B31" s="120"/>
      <c r="C31" s="120"/>
      <c r="D31" s="120"/>
      <c r="E31" s="120"/>
      <c r="F31" s="120"/>
      <c r="G31" s="120"/>
      <c r="H31" s="118"/>
      <c r="I31" s="118"/>
      <c r="J31" s="118"/>
      <c r="K31" s="118"/>
      <c r="L31" s="118"/>
      <c r="M31" s="118"/>
      <c r="N31" s="118"/>
      <c r="O31" s="118"/>
      <c r="P31" s="118"/>
    </row>
    <row r="32" spans="1:16" x14ac:dyDescent="0.2">
      <c r="A32" s="121" t="s">
        <v>208</v>
      </c>
      <c r="B32" s="120"/>
      <c r="C32" s="120"/>
      <c r="D32" s="120"/>
      <c r="E32" s="120"/>
      <c r="F32" s="120"/>
      <c r="G32" s="120"/>
      <c r="H32" s="120"/>
      <c r="I32" s="118"/>
      <c r="J32" s="118"/>
      <c r="K32" s="118"/>
      <c r="L32" s="118"/>
      <c r="M32" s="118"/>
      <c r="N32" s="118"/>
      <c r="O32" s="118"/>
      <c r="P32" s="118"/>
    </row>
    <row r="33" spans="1:8" x14ac:dyDescent="0.2">
      <c r="A33" s="121" t="s">
        <v>209</v>
      </c>
      <c r="B33" s="120"/>
      <c r="C33" s="120"/>
      <c r="D33" s="120"/>
      <c r="E33" s="120"/>
      <c r="F33" s="120"/>
      <c r="G33" s="120"/>
      <c r="H33" s="120"/>
    </row>
  </sheetData>
  <mergeCells count="10">
    <mergeCell ref="B4:L4"/>
    <mergeCell ref="B12:L12"/>
    <mergeCell ref="B20:L20"/>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3"/>
  <sheetViews>
    <sheetView showGridLines="0" zoomScaleNormal="100" workbookViewId="0">
      <selection sqref="A1:L1"/>
    </sheetView>
  </sheetViews>
  <sheetFormatPr baseColWidth="10" defaultRowHeight="12" x14ac:dyDescent="0.2"/>
  <cols>
    <col min="1" max="1" width="20.85546875" customWidth="1"/>
    <col min="2" max="4" width="6.7109375" customWidth="1"/>
    <col min="5" max="5" width="7.140625" customWidth="1"/>
    <col min="6" max="12" width="6.7109375" customWidth="1"/>
  </cols>
  <sheetData>
    <row r="1" spans="1:12" ht="45" customHeight="1" x14ac:dyDescent="0.2">
      <c r="A1" s="342" t="s">
        <v>297</v>
      </c>
      <c r="B1" s="342"/>
      <c r="C1" s="342"/>
      <c r="D1" s="342"/>
      <c r="E1" s="342"/>
      <c r="F1" s="342"/>
      <c r="G1" s="342"/>
      <c r="H1" s="342"/>
      <c r="I1" s="342"/>
      <c r="J1" s="342"/>
      <c r="K1" s="342"/>
      <c r="L1" s="342"/>
    </row>
    <row r="2" spans="1:12" x14ac:dyDescent="0.2">
      <c r="A2" s="360" t="s">
        <v>195</v>
      </c>
      <c r="B2" s="362" t="s">
        <v>37</v>
      </c>
      <c r="C2" s="362" t="s">
        <v>196</v>
      </c>
      <c r="D2" s="362" t="s">
        <v>36</v>
      </c>
      <c r="E2" s="362"/>
      <c r="F2" s="362"/>
      <c r="G2" s="362"/>
      <c r="H2" s="362"/>
      <c r="I2" s="362" t="s">
        <v>198</v>
      </c>
      <c r="J2" s="362" t="s">
        <v>36</v>
      </c>
      <c r="K2" s="362"/>
      <c r="L2" s="364"/>
    </row>
    <row r="3" spans="1:12" ht="72" customHeight="1" x14ac:dyDescent="0.2">
      <c r="A3" s="361"/>
      <c r="B3" s="363"/>
      <c r="C3" s="363"/>
      <c r="D3" s="109" t="s">
        <v>38</v>
      </c>
      <c r="E3" s="109" t="s">
        <v>197</v>
      </c>
      <c r="F3" s="109" t="s">
        <v>108</v>
      </c>
      <c r="G3" s="109" t="s">
        <v>199</v>
      </c>
      <c r="H3" s="109" t="s">
        <v>200</v>
      </c>
      <c r="I3" s="363"/>
      <c r="J3" s="109" t="s">
        <v>43</v>
      </c>
      <c r="K3" s="109" t="s">
        <v>263</v>
      </c>
      <c r="L3" s="111" t="s">
        <v>24</v>
      </c>
    </row>
    <row r="4" spans="1:12" ht="36" customHeight="1" x14ac:dyDescent="0.2">
      <c r="B4" s="368" t="s">
        <v>0</v>
      </c>
      <c r="C4" s="368"/>
      <c r="D4" s="368"/>
      <c r="E4" s="368"/>
      <c r="F4" s="368"/>
      <c r="G4" s="368"/>
      <c r="H4" s="368"/>
      <c r="I4" s="368"/>
      <c r="J4" s="368"/>
      <c r="K4" s="368"/>
      <c r="L4" s="368"/>
    </row>
    <row r="5" spans="1:12" s="6" customFormat="1" ht="24" customHeight="1" x14ac:dyDescent="0.2">
      <c r="A5" s="89" t="s">
        <v>201</v>
      </c>
      <c r="B5" s="238">
        <v>3666</v>
      </c>
      <c r="C5" s="238">
        <v>3661</v>
      </c>
      <c r="D5" s="230">
        <v>789</v>
      </c>
      <c r="E5" s="238">
        <v>1105</v>
      </c>
      <c r="F5" s="238">
        <v>1317</v>
      </c>
      <c r="G5" s="230">
        <v>283</v>
      </c>
      <c r="H5" s="230">
        <v>167</v>
      </c>
      <c r="I5" s="127">
        <v>5</v>
      </c>
      <c r="J5" s="97">
        <v>0</v>
      </c>
      <c r="K5" s="97">
        <v>0</v>
      </c>
      <c r="L5" s="127">
        <v>5</v>
      </c>
    </row>
    <row r="6" spans="1:12" s="6" customFormat="1" ht="13.5" x14ac:dyDescent="0.2">
      <c r="A6" s="54" t="s">
        <v>210</v>
      </c>
      <c r="B6" s="238">
        <v>1844</v>
      </c>
      <c r="C6" s="238">
        <v>1839</v>
      </c>
      <c r="D6" s="230">
        <v>372</v>
      </c>
      <c r="E6" s="238">
        <v>523</v>
      </c>
      <c r="F6" s="238">
        <v>659</v>
      </c>
      <c r="G6" s="230">
        <v>203</v>
      </c>
      <c r="H6" s="230">
        <v>82</v>
      </c>
      <c r="I6" s="127">
        <v>5</v>
      </c>
      <c r="J6" s="97">
        <v>0</v>
      </c>
      <c r="K6" s="97">
        <v>0</v>
      </c>
      <c r="L6" s="127">
        <v>5</v>
      </c>
    </row>
    <row r="7" spans="1:12" s="6" customFormat="1" ht="13.5" x14ac:dyDescent="0.2">
      <c r="A7" s="54" t="s">
        <v>211</v>
      </c>
      <c r="B7" s="238">
        <v>1822</v>
      </c>
      <c r="C7" s="238">
        <v>1822</v>
      </c>
      <c r="D7" s="230">
        <v>417</v>
      </c>
      <c r="E7" s="238">
        <v>582</v>
      </c>
      <c r="F7" s="238">
        <v>658</v>
      </c>
      <c r="G7" s="230">
        <v>80</v>
      </c>
      <c r="H7" s="230">
        <v>85</v>
      </c>
      <c r="I7" s="127">
        <v>0</v>
      </c>
      <c r="J7" s="97">
        <v>0</v>
      </c>
      <c r="K7" s="97">
        <v>0</v>
      </c>
      <c r="L7" s="127">
        <v>0</v>
      </c>
    </row>
    <row r="8" spans="1:12" s="6" customFormat="1" ht="13.5" customHeight="1" x14ac:dyDescent="0.2">
      <c r="A8" s="54" t="s">
        <v>204</v>
      </c>
      <c r="B8" s="238">
        <v>7</v>
      </c>
      <c r="C8" s="238">
        <v>7</v>
      </c>
      <c r="D8" s="230">
        <v>1</v>
      </c>
      <c r="E8" s="238">
        <v>2</v>
      </c>
      <c r="F8" s="238">
        <v>4</v>
      </c>
      <c r="G8" s="230">
        <v>0</v>
      </c>
      <c r="H8" s="230">
        <v>0</v>
      </c>
      <c r="I8" s="127">
        <v>0</v>
      </c>
      <c r="J8" s="97">
        <v>0</v>
      </c>
      <c r="K8" s="97">
        <v>0</v>
      </c>
      <c r="L8" s="127">
        <v>0</v>
      </c>
    </row>
    <row r="9" spans="1:12" s="6" customFormat="1" ht="24" x14ac:dyDescent="0.2">
      <c r="A9" s="89" t="s">
        <v>223</v>
      </c>
      <c r="B9" s="238">
        <v>2</v>
      </c>
      <c r="C9" s="238">
        <v>2</v>
      </c>
      <c r="D9" s="230">
        <v>0</v>
      </c>
      <c r="E9" s="238">
        <v>1</v>
      </c>
      <c r="F9" s="238">
        <v>1</v>
      </c>
      <c r="G9" s="230">
        <v>0</v>
      </c>
      <c r="H9" s="230">
        <v>0</v>
      </c>
      <c r="I9" s="127">
        <v>0</v>
      </c>
      <c r="J9" s="97">
        <v>0</v>
      </c>
      <c r="K9" s="97">
        <v>0</v>
      </c>
      <c r="L9" s="127">
        <v>0</v>
      </c>
    </row>
    <row r="10" spans="1:12" s="6" customFormat="1" ht="25.5" x14ac:dyDescent="0.2">
      <c r="A10" s="89" t="s">
        <v>212</v>
      </c>
      <c r="B10" s="238">
        <v>412</v>
      </c>
      <c r="C10" s="238">
        <v>408</v>
      </c>
      <c r="D10" s="230">
        <v>119</v>
      </c>
      <c r="E10" s="238">
        <v>162</v>
      </c>
      <c r="F10" s="238">
        <v>87</v>
      </c>
      <c r="G10" s="230">
        <v>10</v>
      </c>
      <c r="H10" s="230">
        <v>30</v>
      </c>
      <c r="I10" s="127">
        <v>4</v>
      </c>
      <c r="J10" s="97">
        <v>0</v>
      </c>
      <c r="K10" s="97">
        <v>0</v>
      </c>
      <c r="L10" s="127">
        <v>4</v>
      </c>
    </row>
    <row r="11" spans="1:12" s="6" customFormat="1" ht="24" x14ac:dyDescent="0.2">
      <c r="A11" s="89" t="s">
        <v>206</v>
      </c>
      <c r="B11" s="238">
        <v>240</v>
      </c>
      <c r="C11" s="238">
        <v>230</v>
      </c>
      <c r="D11" s="230">
        <v>35</v>
      </c>
      <c r="E11" s="238">
        <v>133</v>
      </c>
      <c r="F11" s="238">
        <v>50</v>
      </c>
      <c r="G11" s="230">
        <v>10</v>
      </c>
      <c r="H11" s="230">
        <v>2</v>
      </c>
      <c r="I11" s="127">
        <v>10</v>
      </c>
      <c r="J11" s="97">
        <v>0</v>
      </c>
      <c r="K11" s="97">
        <v>0</v>
      </c>
      <c r="L11" s="127">
        <v>10</v>
      </c>
    </row>
    <row r="12" spans="1:12" ht="36" customHeight="1" x14ac:dyDescent="0.2">
      <c r="B12" s="388" t="s">
        <v>9</v>
      </c>
      <c r="C12" s="388"/>
      <c r="D12" s="390"/>
      <c r="E12" s="388"/>
      <c r="F12" s="388"/>
      <c r="G12" s="390"/>
      <c r="H12" s="390"/>
      <c r="I12" s="387"/>
      <c r="J12" s="395"/>
      <c r="K12" s="395"/>
      <c r="L12" s="387"/>
    </row>
    <row r="13" spans="1:12" s="88" customFormat="1" ht="24" customHeight="1" x14ac:dyDescent="0.2">
      <c r="A13" s="90" t="s">
        <v>201</v>
      </c>
      <c r="B13" s="151">
        <v>1165</v>
      </c>
      <c r="C13" s="151">
        <v>1163</v>
      </c>
      <c r="D13" s="149">
        <v>126</v>
      </c>
      <c r="E13" s="151">
        <v>424</v>
      </c>
      <c r="F13" s="151">
        <v>502</v>
      </c>
      <c r="G13" s="149">
        <v>56</v>
      </c>
      <c r="H13" s="149">
        <v>55</v>
      </c>
      <c r="I13" s="150">
        <v>2</v>
      </c>
      <c r="J13" s="318">
        <v>0</v>
      </c>
      <c r="K13" s="318">
        <v>0</v>
      </c>
      <c r="L13" s="150">
        <v>2</v>
      </c>
    </row>
    <row r="14" spans="1:12" s="88" customFormat="1" ht="13.5" x14ac:dyDescent="0.2">
      <c r="A14" s="53" t="s">
        <v>202</v>
      </c>
      <c r="B14" s="151">
        <v>654</v>
      </c>
      <c r="C14" s="151">
        <v>652</v>
      </c>
      <c r="D14" s="149">
        <v>73</v>
      </c>
      <c r="E14" s="151">
        <v>213</v>
      </c>
      <c r="F14" s="151">
        <v>293</v>
      </c>
      <c r="G14" s="149">
        <v>45</v>
      </c>
      <c r="H14" s="295">
        <v>28</v>
      </c>
      <c r="I14" s="150">
        <v>2</v>
      </c>
      <c r="J14" s="318">
        <v>0</v>
      </c>
      <c r="K14" s="318">
        <v>0</v>
      </c>
      <c r="L14" s="150">
        <v>2</v>
      </c>
    </row>
    <row r="15" spans="1:12" s="88" customFormat="1" ht="13.5" x14ac:dyDescent="0.2">
      <c r="A15" s="53" t="s">
        <v>203</v>
      </c>
      <c r="B15" s="151">
        <v>511</v>
      </c>
      <c r="C15" s="151">
        <v>511</v>
      </c>
      <c r="D15" s="149">
        <v>53</v>
      </c>
      <c r="E15" s="151">
        <v>211</v>
      </c>
      <c r="F15" s="151">
        <v>209</v>
      </c>
      <c r="G15" s="149">
        <v>11</v>
      </c>
      <c r="H15" s="295">
        <v>27</v>
      </c>
      <c r="I15" s="150">
        <v>0</v>
      </c>
      <c r="J15" s="318">
        <v>0</v>
      </c>
      <c r="K15" s="318">
        <v>0</v>
      </c>
      <c r="L15" s="150">
        <v>0</v>
      </c>
    </row>
    <row r="16" spans="1:12" s="88" customFormat="1" ht="13.5" customHeight="1" x14ac:dyDescent="0.2">
      <c r="A16" s="53" t="s">
        <v>204</v>
      </c>
      <c r="B16" s="151">
        <v>2</v>
      </c>
      <c r="C16" s="151">
        <v>2</v>
      </c>
      <c r="D16" s="149">
        <v>0</v>
      </c>
      <c r="E16" s="151">
        <v>1</v>
      </c>
      <c r="F16" s="151">
        <v>1</v>
      </c>
      <c r="G16" s="149">
        <v>0</v>
      </c>
      <c r="H16" s="295">
        <v>0</v>
      </c>
      <c r="I16" s="150">
        <v>0</v>
      </c>
      <c r="J16" s="318">
        <v>0</v>
      </c>
      <c r="K16" s="318">
        <v>0</v>
      </c>
      <c r="L16" s="150">
        <v>0</v>
      </c>
    </row>
    <row r="17" spans="1:16" s="88" customFormat="1" ht="24" x14ac:dyDescent="0.2">
      <c r="A17" s="90" t="s">
        <v>223</v>
      </c>
      <c r="B17" s="151">
        <v>0</v>
      </c>
      <c r="C17" s="151">
        <v>0</v>
      </c>
      <c r="D17" s="149">
        <v>0</v>
      </c>
      <c r="E17" s="151">
        <v>0</v>
      </c>
      <c r="F17" s="151">
        <v>0</v>
      </c>
      <c r="G17" s="149">
        <v>0</v>
      </c>
      <c r="H17" s="295">
        <v>0</v>
      </c>
      <c r="I17" s="150">
        <v>0</v>
      </c>
      <c r="J17" s="318">
        <v>0</v>
      </c>
      <c r="K17" s="318">
        <v>0</v>
      </c>
      <c r="L17" s="150">
        <v>0</v>
      </c>
    </row>
    <row r="18" spans="1:16" s="88" customFormat="1" ht="25.5" x14ac:dyDescent="0.2">
      <c r="A18" s="90" t="s">
        <v>205</v>
      </c>
      <c r="B18" s="151">
        <v>144</v>
      </c>
      <c r="C18" s="151">
        <v>142</v>
      </c>
      <c r="D18" s="149">
        <v>29</v>
      </c>
      <c r="E18" s="151">
        <v>65</v>
      </c>
      <c r="F18" s="151">
        <v>33</v>
      </c>
      <c r="G18" s="149">
        <v>4</v>
      </c>
      <c r="H18" s="295">
        <v>11</v>
      </c>
      <c r="I18" s="150">
        <v>2</v>
      </c>
      <c r="J18" s="318">
        <v>0</v>
      </c>
      <c r="K18" s="318">
        <v>0</v>
      </c>
      <c r="L18" s="150">
        <v>2</v>
      </c>
    </row>
    <row r="19" spans="1:16" s="88" customFormat="1" ht="24" x14ac:dyDescent="0.2">
      <c r="A19" s="90" t="s">
        <v>206</v>
      </c>
      <c r="B19" s="151">
        <v>108</v>
      </c>
      <c r="C19" s="151">
        <v>102</v>
      </c>
      <c r="D19" s="149">
        <v>10</v>
      </c>
      <c r="E19" s="151">
        <v>60</v>
      </c>
      <c r="F19" s="151">
        <v>28</v>
      </c>
      <c r="G19" s="149">
        <v>3</v>
      </c>
      <c r="H19" s="295">
        <v>1</v>
      </c>
      <c r="I19" s="150">
        <v>6</v>
      </c>
      <c r="J19" s="318">
        <v>0</v>
      </c>
      <c r="K19" s="318">
        <v>0</v>
      </c>
      <c r="L19" s="150">
        <v>6</v>
      </c>
    </row>
    <row r="20" spans="1:16" ht="36" customHeight="1" x14ac:dyDescent="0.2">
      <c r="B20" s="388" t="s">
        <v>10</v>
      </c>
      <c r="C20" s="388"/>
      <c r="D20" s="390"/>
      <c r="E20" s="388"/>
      <c r="F20" s="388"/>
      <c r="G20" s="390"/>
      <c r="H20" s="390"/>
      <c r="I20" s="387"/>
      <c r="J20" s="395"/>
      <c r="K20" s="395"/>
      <c r="L20" s="387"/>
    </row>
    <row r="21" spans="1:16" s="88" customFormat="1" ht="24" customHeight="1" x14ac:dyDescent="0.2">
      <c r="A21" s="90" t="s">
        <v>201</v>
      </c>
      <c r="B21" s="151">
        <v>2501</v>
      </c>
      <c r="C21" s="151">
        <v>2498</v>
      </c>
      <c r="D21" s="149">
        <v>663</v>
      </c>
      <c r="E21" s="151">
        <v>681</v>
      </c>
      <c r="F21" s="151">
        <v>815</v>
      </c>
      <c r="G21" s="149">
        <v>227</v>
      </c>
      <c r="H21" s="149">
        <v>112</v>
      </c>
      <c r="I21" s="150">
        <v>3</v>
      </c>
      <c r="J21" s="318">
        <v>0</v>
      </c>
      <c r="K21" s="318">
        <v>0</v>
      </c>
      <c r="L21" s="150">
        <v>3</v>
      </c>
    </row>
    <row r="22" spans="1:16" s="88" customFormat="1" ht="13.5" x14ac:dyDescent="0.2">
      <c r="A22" s="53" t="s">
        <v>202</v>
      </c>
      <c r="B22" s="151">
        <v>1190</v>
      </c>
      <c r="C22" s="151">
        <v>1187</v>
      </c>
      <c r="D22" s="149">
        <v>299</v>
      </c>
      <c r="E22" s="151">
        <v>310</v>
      </c>
      <c r="F22" s="151">
        <v>366</v>
      </c>
      <c r="G22" s="149">
        <v>158</v>
      </c>
      <c r="H22" s="295">
        <v>54</v>
      </c>
      <c r="I22" s="150">
        <v>3</v>
      </c>
      <c r="J22" s="318">
        <v>0</v>
      </c>
      <c r="K22" s="318">
        <v>0</v>
      </c>
      <c r="L22" s="150">
        <v>3</v>
      </c>
    </row>
    <row r="23" spans="1:16" s="88" customFormat="1" ht="13.5" x14ac:dyDescent="0.2">
      <c r="A23" s="53" t="s">
        <v>203</v>
      </c>
      <c r="B23" s="151">
        <v>1311</v>
      </c>
      <c r="C23" s="151">
        <v>1311</v>
      </c>
      <c r="D23" s="149">
        <v>364</v>
      </c>
      <c r="E23" s="151">
        <v>371</v>
      </c>
      <c r="F23" s="151">
        <v>449</v>
      </c>
      <c r="G23" s="149">
        <v>69</v>
      </c>
      <c r="H23" s="295">
        <v>58</v>
      </c>
      <c r="I23" s="150">
        <v>0</v>
      </c>
      <c r="J23" s="318">
        <v>0</v>
      </c>
      <c r="K23" s="318">
        <v>0</v>
      </c>
      <c r="L23" s="150">
        <v>0</v>
      </c>
    </row>
    <row r="24" spans="1:16" s="88" customFormat="1" ht="13.5" customHeight="1" x14ac:dyDescent="0.2">
      <c r="A24" s="53" t="s">
        <v>204</v>
      </c>
      <c r="B24" s="151">
        <v>5</v>
      </c>
      <c r="C24" s="151">
        <v>5</v>
      </c>
      <c r="D24" s="149">
        <v>1</v>
      </c>
      <c r="E24" s="151">
        <v>1</v>
      </c>
      <c r="F24" s="151">
        <v>3</v>
      </c>
      <c r="G24" s="149">
        <v>0</v>
      </c>
      <c r="H24" s="295">
        <v>0</v>
      </c>
      <c r="I24" s="150">
        <v>0</v>
      </c>
      <c r="J24" s="318">
        <v>0</v>
      </c>
      <c r="K24" s="318">
        <v>0</v>
      </c>
      <c r="L24" s="150">
        <v>0</v>
      </c>
    </row>
    <row r="25" spans="1:16" s="88" customFormat="1" ht="24" x14ac:dyDescent="0.2">
      <c r="A25" s="90" t="s">
        <v>223</v>
      </c>
      <c r="B25" s="151">
        <v>2</v>
      </c>
      <c r="C25" s="151">
        <v>2</v>
      </c>
      <c r="D25" s="149">
        <v>0</v>
      </c>
      <c r="E25" s="151">
        <v>1</v>
      </c>
      <c r="F25" s="151">
        <v>1</v>
      </c>
      <c r="G25" s="149">
        <v>0</v>
      </c>
      <c r="H25" s="295">
        <v>0</v>
      </c>
      <c r="I25" s="150">
        <v>0</v>
      </c>
      <c r="J25" s="318">
        <v>0</v>
      </c>
      <c r="K25" s="318">
        <v>0</v>
      </c>
      <c r="L25" s="150">
        <v>0</v>
      </c>
    </row>
    <row r="26" spans="1:16" s="88" customFormat="1" ht="25.5" x14ac:dyDescent="0.2">
      <c r="A26" s="90" t="s">
        <v>205</v>
      </c>
      <c r="B26" s="151">
        <v>268</v>
      </c>
      <c r="C26" s="151">
        <v>266</v>
      </c>
      <c r="D26" s="149">
        <v>90</v>
      </c>
      <c r="E26" s="151">
        <v>97</v>
      </c>
      <c r="F26" s="151">
        <v>54</v>
      </c>
      <c r="G26" s="149">
        <v>6</v>
      </c>
      <c r="H26" s="295">
        <v>19</v>
      </c>
      <c r="I26" s="150">
        <v>2</v>
      </c>
      <c r="J26" s="318">
        <v>0</v>
      </c>
      <c r="K26" s="318">
        <v>0</v>
      </c>
      <c r="L26" s="150">
        <v>2</v>
      </c>
    </row>
    <row r="27" spans="1:16" s="88" customFormat="1" ht="24" x14ac:dyDescent="0.2">
      <c r="A27" s="90" t="s">
        <v>206</v>
      </c>
      <c r="B27" s="151">
        <v>132</v>
      </c>
      <c r="C27" s="151">
        <v>128</v>
      </c>
      <c r="D27" s="149">
        <v>25</v>
      </c>
      <c r="E27" s="151">
        <v>73</v>
      </c>
      <c r="F27" s="151">
        <v>22</v>
      </c>
      <c r="G27" s="149">
        <v>7</v>
      </c>
      <c r="H27" s="295">
        <v>1</v>
      </c>
      <c r="I27" s="150">
        <v>4</v>
      </c>
      <c r="J27" s="318">
        <v>0</v>
      </c>
      <c r="K27" s="318">
        <v>0</v>
      </c>
      <c r="L27" s="150">
        <v>4</v>
      </c>
    </row>
    <row r="28" spans="1:16" ht="24" customHeight="1" x14ac:dyDescent="0.2">
      <c r="A28" s="122" t="s">
        <v>186</v>
      </c>
      <c r="B28" s="123"/>
      <c r="C28" s="123"/>
      <c r="D28" s="123"/>
      <c r="E28" s="123"/>
      <c r="F28" s="123"/>
      <c r="G28" s="123"/>
      <c r="H28" s="123"/>
      <c r="I28" s="119"/>
      <c r="J28" s="118"/>
      <c r="K28" s="118"/>
      <c r="L28" s="118"/>
      <c r="M28" s="118"/>
      <c r="N28" s="124"/>
      <c r="O28" s="118"/>
      <c r="P28" s="118"/>
    </row>
    <row r="29" spans="1:16" x14ac:dyDescent="0.2">
      <c r="A29" s="121" t="s">
        <v>88</v>
      </c>
      <c r="B29" s="120"/>
      <c r="C29" s="120"/>
      <c r="D29" s="120"/>
      <c r="E29" s="120"/>
      <c r="F29" s="120"/>
      <c r="G29" s="120"/>
      <c r="H29" s="120"/>
      <c r="I29" s="118"/>
      <c r="J29" s="118"/>
      <c r="K29" s="118"/>
      <c r="L29" s="118"/>
      <c r="M29" s="118"/>
      <c r="N29" s="118"/>
      <c r="O29" s="118"/>
      <c r="P29" s="118"/>
    </row>
    <row r="30" spans="1:16" x14ac:dyDescent="0.2">
      <c r="A30" s="121" t="s">
        <v>89</v>
      </c>
      <c r="B30" s="120"/>
      <c r="C30" s="120"/>
      <c r="D30" s="120"/>
      <c r="E30" s="120"/>
      <c r="F30" s="120"/>
      <c r="G30" s="120"/>
      <c r="H30" s="120"/>
      <c r="I30" s="118"/>
      <c r="J30" s="118"/>
      <c r="K30" s="118"/>
      <c r="L30" s="118"/>
      <c r="M30" s="118"/>
      <c r="N30" s="118"/>
      <c r="O30" s="118"/>
      <c r="P30" s="118"/>
    </row>
    <row r="31" spans="1:16" x14ac:dyDescent="0.2">
      <c r="A31" s="121" t="s">
        <v>207</v>
      </c>
      <c r="B31" s="120"/>
      <c r="C31" s="120"/>
      <c r="D31" s="120"/>
      <c r="E31" s="120"/>
      <c r="F31" s="120"/>
      <c r="G31" s="120"/>
      <c r="H31" s="118"/>
      <c r="I31" s="118"/>
      <c r="J31" s="118"/>
      <c r="K31" s="118"/>
      <c r="L31" s="118"/>
      <c r="M31" s="118"/>
      <c r="N31" s="118"/>
      <c r="O31" s="118"/>
      <c r="P31" s="118"/>
    </row>
    <row r="32" spans="1:16" x14ac:dyDescent="0.2">
      <c r="A32" s="121" t="s">
        <v>208</v>
      </c>
      <c r="B32" s="120"/>
      <c r="C32" s="120"/>
      <c r="D32" s="120"/>
      <c r="E32" s="120"/>
      <c r="F32" s="120"/>
      <c r="G32" s="120"/>
      <c r="H32" s="120"/>
      <c r="I32" s="118"/>
      <c r="J32" s="118"/>
      <c r="K32" s="118"/>
      <c r="L32" s="118"/>
      <c r="M32" s="118"/>
      <c r="N32" s="118"/>
      <c r="O32" s="118"/>
      <c r="P32" s="118"/>
    </row>
    <row r="33" spans="1:8" x14ac:dyDescent="0.2">
      <c r="A33" s="121" t="s">
        <v>209</v>
      </c>
      <c r="B33" s="120"/>
      <c r="C33" s="120"/>
      <c r="D33" s="120"/>
      <c r="E33" s="120"/>
      <c r="F33" s="120"/>
      <c r="G33" s="120"/>
      <c r="H33" s="120"/>
    </row>
  </sheetData>
  <mergeCells count="10">
    <mergeCell ref="B4:L4"/>
    <mergeCell ref="B12:L12"/>
    <mergeCell ref="B20:L20"/>
    <mergeCell ref="A1:L1"/>
    <mergeCell ref="A2:A3"/>
    <mergeCell ref="B2:B3"/>
    <mergeCell ref="C2:C3"/>
    <mergeCell ref="D2:H2"/>
    <mergeCell ref="I2:I3"/>
    <mergeCell ref="J2:L2"/>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4:H19"/>
  <sheetViews>
    <sheetView showGridLines="0" zoomScaleNormal="100" workbookViewId="0"/>
  </sheetViews>
  <sheetFormatPr baseColWidth="10" defaultRowHeight="12" x14ac:dyDescent="0.2"/>
  <cols>
    <col min="1" max="7" width="12" customWidth="1"/>
    <col min="8" max="8" width="13.28515625" customWidth="1"/>
  </cols>
  <sheetData>
    <row r="14" spans="1:8" ht="19.5" customHeight="1" x14ac:dyDescent="0.3">
      <c r="A14" s="341" t="s">
        <v>213</v>
      </c>
      <c r="B14" s="341"/>
      <c r="C14" s="341"/>
      <c r="D14" s="341"/>
      <c r="E14" s="341"/>
      <c r="F14" s="341"/>
      <c r="G14" s="341"/>
      <c r="H14" s="338"/>
    </row>
    <row r="18" spans="1:8" ht="20.25" x14ac:dyDescent="0.3">
      <c r="A18" s="341" t="s">
        <v>214</v>
      </c>
      <c r="B18" s="341"/>
      <c r="C18" s="341"/>
      <c r="D18" s="341"/>
      <c r="E18" s="341"/>
      <c r="F18" s="341"/>
      <c r="G18" s="341"/>
      <c r="H18" s="338"/>
    </row>
    <row r="19" spans="1:8" ht="20.25" x14ac:dyDescent="0.3">
      <c r="A19" s="341" t="s">
        <v>215</v>
      </c>
      <c r="B19" s="341"/>
      <c r="C19" s="341"/>
      <c r="D19" s="341"/>
      <c r="E19" s="341"/>
      <c r="F19" s="341"/>
      <c r="G19" s="341"/>
      <c r="H19" s="338"/>
    </row>
  </sheetData>
  <mergeCells count="3">
    <mergeCell ref="A18:G18"/>
    <mergeCell ref="A19:G19"/>
    <mergeCell ref="A14:G14"/>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5"/>
  <sheetViews>
    <sheetView showGridLines="0" zoomScaleNormal="100" workbookViewId="0">
      <selection sqref="A1:I1"/>
    </sheetView>
  </sheetViews>
  <sheetFormatPr baseColWidth="10" defaultRowHeight="12" x14ac:dyDescent="0.2"/>
  <cols>
    <col min="1" max="1" width="19.5703125" customWidth="1"/>
    <col min="2" max="2" width="10.7109375" customWidth="1"/>
    <col min="3" max="9" width="9.28515625" customWidth="1"/>
  </cols>
  <sheetData>
    <row r="1" spans="1:9" ht="38.25" customHeight="1" x14ac:dyDescent="0.2">
      <c r="A1" s="342" t="s">
        <v>344</v>
      </c>
      <c r="B1" s="342"/>
      <c r="C1" s="342"/>
      <c r="D1" s="342"/>
      <c r="E1" s="342"/>
      <c r="F1" s="342"/>
      <c r="G1" s="342"/>
      <c r="H1" s="342"/>
      <c r="I1" s="342"/>
    </row>
    <row r="2" spans="1:9" ht="30" customHeight="1" x14ac:dyDescent="0.2">
      <c r="A2" s="3" t="s">
        <v>1</v>
      </c>
      <c r="B2" s="4" t="s">
        <v>2</v>
      </c>
      <c r="C2" s="4" t="s">
        <v>3</v>
      </c>
      <c r="D2" s="4" t="s">
        <v>343</v>
      </c>
      <c r="E2" s="4" t="s">
        <v>6</v>
      </c>
      <c r="F2" s="4" t="s">
        <v>4</v>
      </c>
      <c r="G2" s="4" t="s">
        <v>5</v>
      </c>
      <c r="H2" s="5" t="s">
        <v>264</v>
      </c>
      <c r="I2" s="5" t="s">
        <v>323</v>
      </c>
    </row>
    <row r="3" spans="1:9" ht="30" customHeight="1" x14ac:dyDescent="0.2">
      <c r="B3" s="2"/>
      <c r="C3" s="343" t="s">
        <v>0</v>
      </c>
      <c r="D3" s="343"/>
      <c r="E3" s="343"/>
      <c r="F3" s="343"/>
      <c r="G3" s="343"/>
      <c r="H3" s="343"/>
      <c r="I3" s="343"/>
    </row>
    <row r="4" spans="1:9" ht="21" customHeight="1" x14ac:dyDescent="0.2">
      <c r="A4" s="9" t="s">
        <v>7</v>
      </c>
      <c r="B4" s="8"/>
      <c r="C4" s="17">
        <v>1601</v>
      </c>
      <c r="D4" s="17">
        <v>1497</v>
      </c>
      <c r="E4" s="17">
        <v>1485</v>
      </c>
      <c r="F4" s="17">
        <v>1488</v>
      </c>
      <c r="G4" s="17">
        <v>1494</v>
      </c>
      <c r="H4" s="17">
        <v>1507</v>
      </c>
      <c r="I4" s="17">
        <v>1516</v>
      </c>
    </row>
    <row r="5" spans="1:9" ht="21" customHeight="1" x14ac:dyDescent="0.2">
      <c r="A5" s="9" t="s">
        <v>12</v>
      </c>
      <c r="B5" s="8"/>
      <c r="C5" s="17">
        <v>15772</v>
      </c>
      <c r="D5" s="17">
        <v>15107</v>
      </c>
      <c r="E5" s="17">
        <v>15621</v>
      </c>
      <c r="F5" s="18">
        <v>15834</v>
      </c>
      <c r="G5" s="18">
        <v>16124</v>
      </c>
      <c r="H5" s="18">
        <v>16098</v>
      </c>
      <c r="I5" s="18">
        <f t="shared" ref="I5:I20" si="0">SUM(I23,I131)</f>
        <v>16364</v>
      </c>
    </row>
    <row r="6" spans="1:9" x14ac:dyDescent="0.2">
      <c r="A6" s="345" t="s">
        <v>8</v>
      </c>
      <c r="B6" s="7" t="s">
        <v>9</v>
      </c>
      <c r="C6" s="63">
        <v>174485</v>
      </c>
      <c r="D6" s="63">
        <v>159086</v>
      </c>
      <c r="E6" s="63">
        <v>172489</v>
      </c>
      <c r="F6" s="63">
        <v>176512</v>
      </c>
      <c r="G6" s="63">
        <v>180634</v>
      </c>
      <c r="H6" s="63">
        <v>185656</v>
      </c>
      <c r="I6" s="63">
        <f t="shared" si="0"/>
        <v>188467</v>
      </c>
    </row>
    <row r="7" spans="1:9" x14ac:dyDescent="0.2">
      <c r="A7" s="345"/>
      <c r="B7" s="7" t="s">
        <v>10</v>
      </c>
      <c r="C7" s="17">
        <v>169169</v>
      </c>
      <c r="D7" s="17">
        <v>152907</v>
      </c>
      <c r="E7" s="17">
        <v>165833</v>
      </c>
      <c r="F7" s="17">
        <v>169601</v>
      </c>
      <c r="G7" s="17">
        <v>173238</v>
      </c>
      <c r="H7" s="17">
        <v>177095</v>
      </c>
      <c r="I7" s="17">
        <f t="shared" si="0"/>
        <v>180540</v>
      </c>
    </row>
    <row r="8" spans="1:9" ht="21" customHeight="1" x14ac:dyDescent="0.2">
      <c r="A8" s="345"/>
      <c r="B8" s="10" t="s">
        <v>11</v>
      </c>
      <c r="C8" s="15">
        <v>343654</v>
      </c>
      <c r="D8" s="15">
        <v>311993</v>
      </c>
      <c r="E8" s="15">
        <v>338322</v>
      </c>
      <c r="F8" s="15">
        <v>346113</v>
      </c>
      <c r="G8" s="15">
        <v>353872</v>
      </c>
      <c r="H8" s="15">
        <v>362751</v>
      </c>
      <c r="I8" s="15">
        <f t="shared" si="0"/>
        <v>369007</v>
      </c>
    </row>
    <row r="9" spans="1:9" x14ac:dyDescent="0.2">
      <c r="A9" s="344" t="s">
        <v>229</v>
      </c>
      <c r="B9" s="7" t="s">
        <v>9</v>
      </c>
      <c r="C9" s="17">
        <v>3532</v>
      </c>
      <c r="D9" s="17">
        <v>7263</v>
      </c>
      <c r="E9" s="17">
        <v>10277</v>
      </c>
      <c r="F9" s="17">
        <v>11771</v>
      </c>
      <c r="G9" s="17">
        <v>13691</v>
      </c>
      <c r="H9" s="17">
        <v>17123</v>
      </c>
      <c r="I9" s="17">
        <f t="shared" si="0"/>
        <v>18762</v>
      </c>
    </row>
    <row r="10" spans="1:9" x14ac:dyDescent="0.2">
      <c r="A10" s="344"/>
      <c r="B10" s="7" t="s">
        <v>10</v>
      </c>
      <c r="C10" s="17">
        <v>3303</v>
      </c>
      <c r="D10" s="17">
        <v>6840</v>
      </c>
      <c r="E10" s="17">
        <v>9854</v>
      </c>
      <c r="F10" s="17">
        <v>11181</v>
      </c>
      <c r="G10" s="17">
        <v>12887</v>
      </c>
      <c r="H10" s="17">
        <v>15438</v>
      </c>
      <c r="I10" s="17">
        <f t="shared" si="0"/>
        <v>16989</v>
      </c>
    </row>
    <row r="11" spans="1:9" ht="21" customHeight="1" x14ac:dyDescent="0.2">
      <c r="A11" s="344"/>
      <c r="B11" s="10" t="s">
        <v>11</v>
      </c>
      <c r="C11" s="15">
        <v>6835</v>
      </c>
      <c r="D11" s="15">
        <v>14103</v>
      </c>
      <c r="E11" s="15">
        <v>20131</v>
      </c>
      <c r="F11" s="15">
        <v>22952</v>
      </c>
      <c r="G11" s="15">
        <v>26578</v>
      </c>
      <c r="H11" s="15">
        <v>32561</v>
      </c>
      <c r="I11" s="15">
        <f t="shared" si="0"/>
        <v>35751</v>
      </c>
    </row>
    <row r="12" spans="1:9" x14ac:dyDescent="0.2">
      <c r="A12" s="344" t="s">
        <v>383</v>
      </c>
      <c r="B12" s="7" t="s">
        <v>9</v>
      </c>
      <c r="C12" s="17">
        <v>6456</v>
      </c>
      <c r="D12" s="17">
        <v>5477</v>
      </c>
      <c r="E12" s="17">
        <v>5467</v>
      </c>
      <c r="F12" s="17">
        <v>5588</v>
      </c>
      <c r="G12" s="17">
        <v>5748</v>
      </c>
      <c r="H12" s="61">
        <v>6136</v>
      </c>
      <c r="I12" s="61">
        <f t="shared" si="0"/>
        <v>6561</v>
      </c>
    </row>
    <row r="13" spans="1:9" x14ac:dyDescent="0.2">
      <c r="A13" s="344"/>
      <c r="B13" s="7" t="s">
        <v>10</v>
      </c>
      <c r="C13" s="17">
        <v>26148</v>
      </c>
      <c r="D13" s="17">
        <v>23925</v>
      </c>
      <c r="E13" s="17">
        <v>22915</v>
      </c>
      <c r="F13" s="17">
        <v>22971</v>
      </c>
      <c r="G13" s="20">
        <v>23175</v>
      </c>
      <c r="H13" s="61">
        <v>23426</v>
      </c>
      <c r="I13" s="61">
        <f t="shared" si="0"/>
        <v>23698</v>
      </c>
    </row>
    <row r="14" spans="1:9" ht="21" customHeight="1" x14ac:dyDescent="0.2">
      <c r="A14" s="344"/>
      <c r="B14" s="10" t="s">
        <v>11</v>
      </c>
      <c r="C14" s="15">
        <v>32604</v>
      </c>
      <c r="D14" s="15">
        <v>29402</v>
      </c>
      <c r="E14" s="15">
        <v>28382</v>
      </c>
      <c r="F14" s="15">
        <v>28559</v>
      </c>
      <c r="G14" s="21">
        <v>28923</v>
      </c>
      <c r="H14" s="140">
        <v>29562</v>
      </c>
      <c r="I14" s="140">
        <f t="shared" si="0"/>
        <v>30259</v>
      </c>
    </row>
    <row r="15" spans="1:9" x14ac:dyDescent="0.2">
      <c r="A15" s="346" t="s">
        <v>396</v>
      </c>
      <c r="B15" s="7" t="s">
        <v>9</v>
      </c>
      <c r="C15" s="17">
        <v>4811</v>
      </c>
      <c r="D15" s="17">
        <v>3524</v>
      </c>
      <c r="E15" s="17">
        <v>4122</v>
      </c>
      <c r="F15" s="17">
        <v>4302</v>
      </c>
      <c r="G15" s="20">
        <v>4485</v>
      </c>
      <c r="H15" s="61">
        <v>4702</v>
      </c>
      <c r="I15" s="61">
        <f t="shared" si="0"/>
        <v>4950</v>
      </c>
    </row>
    <row r="16" spans="1:9" x14ac:dyDescent="0.2">
      <c r="A16" s="346"/>
      <c r="B16" s="7" t="s">
        <v>10</v>
      </c>
      <c r="C16" s="17">
        <v>14478</v>
      </c>
      <c r="D16" s="17">
        <v>10924</v>
      </c>
      <c r="E16" s="17">
        <v>12707</v>
      </c>
      <c r="F16" s="17">
        <v>13017</v>
      </c>
      <c r="G16" s="20">
        <v>13400</v>
      </c>
      <c r="H16" s="61">
        <v>13467</v>
      </c>
      <c r="I16" s="61">
        <f t="shared" si="0"/>
        <v>13859</v>
      </c>
    </row>
    <row r="17" spans="1:9" s="6" customFormat="1" ht="21" customHeight="1" x14ac:dyDescent="0.2">
      <c r="A17" s="346"/>
      <c r="B17" s="10" t="s">
        <v>11</v>
      </c>
      <c r="C17" s="15">
        <v>19289</v>
      </c>
      <c r="D17" s="15">
        <v>14448</v>
      </c>
      <c r="E17" s="15">
        <v>16829</v>
      </c>
      <c r="F17" s="15">
        <v>17319</v>
      </c>
      <c r="G17" s="21">
        <v>17885</v>
      </c>
      <c r="H17" s="140">
        <v>18169</v>
      </c>
      <c r="I17" s="140">
        <f t="shared" si="0"/>
        <v>18809</v>
      </c>
    </row>
    <row r="18" spans="1:9" x14ac:dyDescent="0.2">
      <c r="A18" s="345" t="s">
        <v>397</v>
      </c>
      <c r="B18" s="7" t="s">
        <v>9</v>
      </c>
      <c r="C18" s="17">
        <v>1645</v>
      </c>
      <c r="D18" s="17">
        <v>1953</v>
      </c>
      <c r="E18" s="17">
        <v>1345</v>
      </c>
      <c r="F18" s="17">
        <v>1286</v>
      </c>
      <c r="G18" s="20">
        <v>1263</v>
      </c>
      <c r="H18" s="61">
        <v>1434</v>
      </c>
      <c r="I18" s="61">
        <f t="shared" si="0"/>
        <v>1611</v>
      </c>
    </row>
    <row r="19" spans="1:9" x14ac:dyDescent="0.2">
      <c r="A19" s="345"/>
      <c r="B19" s="7" t="s">
        <v>10</v>
      </c>
      <c r="C19" s="17">
        <v>11670</v>
      </c>
      <c r="D19" s="17">
        <v>13001</v>
      </c>
      <c r="E19" s="17">
        <v>10208</v>
      </c>
      <c r="F19" s="17">
        <v>9954</v>
      </c>
      <c r="G19" s="20">
        <v>9775</v>
      </c>
      <c r="H19" s="61">
        <v>9959</v>
      </c>
      <c r="I19" s="61">
        <f t="shared" si="0"/>
        <v>9839</v>
      </c>
    </row>
    <row r="20" spans="1:9" x14ac:dyDescent="0.2">
      <c r="A20" s="345"/>
      <c r="B20" s="10" t="s">
        <v>11</v>
      </c>
      <c r="C20" s="15">
        <v>13315</v>
      </c>
      <c r="D20" s="15">
        <v>14954</v>
      </c>
      <c r="E20" s="15">
        <v>11553</v>
      </c>
      <c r="F20" s="15">
        <v>11240</v>
      </c>
      <c r="G20" s="21">
        <v>11038</v>
      </c>
      <c r="H20" s="141">
        <v>11393</v>
      </c>
      <c r="I20" s="141">
        <f t="shared" si="0"/>
        <v>11450</v>
      </c>
    </row>
    <row r="21" spans="1:9" ht="30" customHeight="1" x14ac:dyDescent="0.2">
      <c r="C21" s="347" t="s">
        <v>25</v>
      </c>
      <c r="D21" s="347"/>
      <c r="E21" s="347"/>
      <c r="F21" s="347"/>
      <c r="G21" s="347"/>
      <c r="H21" s="347"/>
      <c r="I21" s="347"/>
    </row>
    <row r="22" spans="1:9" ht="19.5" customHeight="1" x14ac:dyDescent="0.2">
      <c r="A22" s="9" t="s">
        <v>7</v>
      </c>
      <c r="B22" s="8"/>
      <c r="C22" s="18">
        <v>1593</v>
      </c>
      <c r="D22" s="18">
        <v>1487</v>
      </c>
      <c r="E22" s="17">
        <v>1474</v>
      </c>
      <c r="F22" s="17">
        <v>1477</v>
      </c>
      <c r="G22" s="139">
        <v>1483</v>
      </c>
      <c r="H22" s="139">
        <v>1497</v>
      </c>
      <c r="I22" s="139">
        <v>1506</v>
      </c>
    </row>
    <row r="23" spans="1:9" ht="19.5" customHeight="1" x14ac:dyDescent="0.2">
      <c r="A23" s="9" t="s">
        <v>12</v>
      </c>
      <c r="B23" s="8"/>
      <c r="C23" s="18">
        <v>15692</v>
      </c>
      <c r="D23" s="18">
        <v>15026</v>
      </c>
      <c r="E23" s="17">
        <v>15547</v>
      </c>
      <c r="F23" s="17">
        <v>15764</v>
      </c>
      <c r="G23" s="139">
        <v>16055</v>
      </c>
      <c r="H23" s="139">
        <v>16030</v>
      </c>
      <c r="I23" s="139">
        <f t="shared" ref="I23:I38" si="1">SUM(I41,I59,I77,I95,I113)</f>
        <v>16291</v>
      </c>
    </row>
    <row r="24" spans="1:9" x14ac:dyDescent="0.2">
      <c r="A24" s="345" t="s">
        <v>8</v>
      </c>
      <c r="B24" s="7" t="s">
        <v>9</v>
      </c>
      <c r="C24" s="16">
        <v>172964</v>
      </c>
      <c r="D24" s="16">
        <v>157631</v>
      </c>
      <c r="E24" s="63">
        <v>171071</v>
      </c>
      <c r="F24" s="63">
        <v>175195</v>
      </c>
      <c r="G24" s="61">
        <v>179345</v>
      </c>
      <c r="H24" s="61">
        <v>184330</v>
      </c>
      <c r="I24" s="61">
        <f t="shared" si="1"/>
        <v>187087</v>
      </c>
    </row>
    <row r="25" spans="1:9" x14ac:dyDescent="0.2">
      <c r="A25" s="345"/>
      <c r="B25" s="7" t="s">
        <v>10</v>
      </c>
      <c r="C25" s="18">
        <v>167751</v>
      </c>
      <c r="D25" s="18">
        <v>151615</v>
      </c>
      <c r="E25" s="17">
        <v>164795</v>
      </c>
      <c r="F25" s="17">
        <v>168640</v>
      </c>
      <c r="G25" s="61">
        <v>172355</v>
      </c>
      <c r="H25" s="61">
        <v>176229</v>
      </c>
      <c r="I25" s="61">
        <f t="shared" si="1"/>
        <v>179703</v>
      </c>
    </row>
    <row r="26" spans="1:9" ht="21" customHeight="1" x14ac:dyDescent="0.2">
      <c r="A26" s="345"/>
      <c r="B26" s="10" t="s">
        <v>11</v>
      </c>
      <c r="C26" s="22">
        <v>340715</v>
      </c>
      <c r="D26" s="22">
        <v>309246</v>
      </c>
      <c r="E26" s="15">
        <v>335866</v>
      </c>
      <c r="F26" s="15">
        <v>343835</v>
      </c>
      <c r="G26" s="140">
        <v>351700</v>
      </c>
      <c r="H26" s="140">
        <v>360559</v>
      </c>
      <c r="I26" s="140">
        <f t="shared" si="1"/>
        <v>366790</v>
      </c>
    </row>
    <row r="27" spans="1:9" ht="12" customHeight="1" x14ac:dyDescent="0.2">
      <c r="A27" s="344" t="s">
        <v>229</v>
      </c>
      <c r="B27" s="7" t="s">
        <v>9</v>
      </c>
      <c r="C27" s="18">
        <v>3468</v>
      </c>
      <c r="D27" s="18">
        <v>7172</v>
      </c>
      <c r="E27" s="17">
        <v>10101</v>
      </c>
      <c r="F27" s="17">
        <v>11572</v>
      </c>
      <c r="G27" s="61">
        <v>13418</v>
      </c>
      <c r="H27" s="61">
        <v>16708</v>
      </c>
      <c r="I27" s="61">
        <f t="shared" si="1"/>
        <v>18147</v>
      </c>
    </row>
    <row r="28" spans="1:9" x14ac:dyDescent="0.2">
      <c r="A28" s="344"/>
      <c r="B28" s="7" t="s">
        <v>10</v>
      </c>
      <c r="C28" s="18">
        <v>3240</v>
      </c>
      <c r="D28" s="18">
        <v>6757</v>
      </c>
      <c r="E28" s="17">
        <v>9725</v>
      </c>
      <c r="F28" s="17">
        <v>11053</v>
      </c>
      <c r="G28" s="61">
        <v>12730</v>
      </c>
      <c r="H28" s="61">
        <v>15252</v>
      </c>
      <c r="I28" s="61">
        <f t="shared" si="1"/>
        <v>16780</v>
      </c>
    </row>
    <row r="29" spans="1:9" ht="21" customHeight="1" x14ac:dyDescent="0.2">
      <c r="A29" s="344"/>
      <c r="B29" s="10" t="s">
        <v>11</v>
      </c>
      <c r="C29" s="22">
        <v>6708</v>
      </c>
      <c r="D29" s="22">
        <v>13929</v>
      </c>
      <c r="E29" s="15">
        <v>19826</v>
      </c>
      <c r="F29" s="15">
        <v>22625</v>
      </c>
      <c r="G29" s="140">
        <v>26148</v>
      </c>
      <c r="H29" s="140">
        <v>31960</v>
      </c>
      <c r="I29" s="140">
        <f t="shared" si="1"/>
        <v>34927</v>
      </c>
    </row>
    <row r="30" spans="1:9" x14ac:dyDescent="0.2">
      <c r="A30" s="344" t="s">
        <v>383</v>
      </c>
      <c r="B30" s="7" t="s">
        <v>9</v>
      </c>
      <c r="C30" s="18">
        <v>6412</v>
      </c>
      <c r="D30" s="18">
        <v>5418</v>
      </c>
      <c r="E30" s="17">
        <v>5411</v>
      </c>
      <c r="F30" s="17">
        <v>5534</v>
      </c>
      <c r="G30" s="61">
        <v>5698</v>
      </c>
      <c r="H30" s="18">
        <v>6090</v>
      </c>
      <c r="I30" s="18">
        <f t="shared" si="1"/>
        <v>6513</v>
      </c>
    </row>
    <row r="31" spans="1:9" x14ac:dyDescent="0.2">
      <c r="A31" s="344"/>
      <c r="B31" s="7" t="s">
        <v>10</v>
      </c>
      <c r="C31" s="18">
        <v>26047</v>
      </c>
      <c r="D31" s="18">
        <v>23775</v>
      </c>
      <c r="E31" s="17">
        <v>22778</v>
      </c>
      <c r="F31" s="17">
        <v>22842</v>
      </c>
      <c r="G31" s="61">
        <v>23056</v>
      </c>
      <c r="H31" s="18">
        <v>23309</v>
      </c>
      <c r="I31" s="18">
        <f t="shared" si="1"/>
        <v>23589</v>
      </c>
    </row>
    <row r="32" spans="1:9" ht="21" customHeight="1" x14ac:dyDescent="0.2">
      <c r="A32" s="344"/>
      <c r="B32" s="10" t="s">
        <v>11</v>
      </c>
      <c r="C32" s="22">
        <v>32459</v>
      </c>
      <c r="D32" s="22">
        <v>29193</v>
      </c>
      <c r="E32" s="15">
        <v>28189</v>
      </c>
      <c r="F32" s="15">
        <v>28376</v>
      </c>
      <c r="G32" s="140">
        <v>28754</v>
      </c>
      <c r="H32" s="22">
        <v>29399</v>
      </c>
      <c r="I32" s="22">
        <f t="shared" si="1"/>
        <v>30102</v>
      </c>
    </row>
    <row r="33" spans="1:9" x14ac:dyDescent="0.2">
      <c r="A33" s="346" t="s">
        <v>396</v>
      </c>
      <c r="B33" s="7" t="s">
        <v>9</v>
      </c>
      <c r="C33" s="18">
        <v>4776</v>
      </c>
      <c r="D33" s="18">
        <v>3483</v>
      </c>
      <c r="E33" s="17">
        <v>4079</v>
      </c>
      <c r="F33" s="17">
        <v>4259</v>
      </c>
      <c r="G33" s="61">
        <v>4447</v>
      </c>
      <c r="H33" s="61">
        <v>4666</v>
      </c>
      <c r="I33" s="61">
        <f t="shared" si="1"/>
        <v>4908</v>
      </c>
    </row>
    <row r="34" spans="1:9" x14ac:dyDescent="0.2">
      <c r="A34" s="346"/>
      <c r="B34" s="7" t="s">
        <v>10</v>
      </c>
      <c r="C34" s="18">
        <v>14406</v>
      </c>
      <c r="D34" s="18">
        <v>10850</v>
      </c>
      <c r="E34" s="17">
        <v>12636</v>
      </c>
      <c r="F34" s="17">
        <v>12951</v>
      </c>
      <c r="G34" s="61">
        <v>13337</v>
      </c>
      <c r="H34" s="61">
        <v>13396</v>
      </c>
      <c r="I34" s="61">
        <f t="shared" si="1"/>
        <v>13795</v>
      </c>
    </row>
    <row r="35" spans="1:9" ht="21" customHeight="1" x14ac:dyDescent="0.2">
      <c r="A35" s="346"/>
      <c r="B35" s="10" t="s">
        <v>11</v>
      </c>
      <c r="C35" s="22">
        <v>19182</v>
      </c>
      <c r="D35" s="22">
        <v>14333</v>
      </c>
      <c r="E35" s="15">
        <v>16715</v>
      </c>
      <c r="F35" s="15">
        <v>17210</v>
      </c>
      <c r="G35" s="15">
        <v>17784</v>
      </c>
      <c r="H35" s="140">
        <v>18062</v>
      </c>
      <c r="I35" s="140">
        <f t="shared" si="1"/>
        <v>18703</v>
      </c>
    </row>
    <row r="36" spans="1:9" x14ac:dyDescent="0.2">
      <c r="A36" s="345" t="s">
        <v>397</v>
      </c>
      <c r="B36" s="7" t="s">
        <v>9</v>
      </c>
      <c r="C36" s="18">
        <v>1636</v>
      </c>
      <c r="D36" s="18">
        <v>1935</v>
      </c>
      <c r="E36" s="17">
        <v>1332</v>
      </c>
      <c r="F36" s="17">
        <v>1275</v>
      </c>
      <c r="G36" s="61">
        <v>1251</v>
      </c>
      <c r="H36" s="61">
        <v>1424</v>
      </c>
      <c r="I36" s="61">
        <f t="shared" si="1"/>
        <v>1605</v>
      </c>
    </row>
    <row r="37" spans="1:9" x14ac:dyDescent="0.2">
      <c r="A37" s="345"/>
      <c r="B37" s="7" t="s">
        <v>10</v>
      </c>
      <c r="C37" s="18">
        <v>11641</v>
      </c>
      <c r="D37" s="18">
        <v>12925</v>
      </c>
      <c r="E37" s="17">
        <v>10142</v>
      </c>
      <c r="F37" s="17">
        <v>9891</v>
      </c>
      <c r="G37" s="61">
        <v>9719</v>
      </c>
      <c r="H37" s="61">
        <v>9913</v>
      </c>
      <c r="I37" s="61">
        <f t="shared" si="1"/>
        <v>9794</v>
      </c>
    </row>
    <row r="38" spans="1:9" x14ac:dyDescent="0.2">
      <c r="A38" s="345"/>
      <c r="B38" s="10" t="s">
        <v>11</v>
      </c>
      <c r="C38" s="22">
        <v>13277</v>
      </c>
      <c r="D38" s="22">
        <v>14860</v>
      </c>
      <c r="E38" s="15">
        <v>11474</v>
      </c>
      <c r="F38" s="15">
        <v>11166</v>
      </c>
      <c r="G38" s="141">
        <v>10970</v>
      </c>
      <c r="H38" s="141">
        <v>11337</v>
      </c>
      <c r="I38" s="141">
        <f t="shared" si="1"/>
        <v>11399</v>
      </c>
    </row>
    <row r="39" spans="1:9" ht="30" customHeight="1" x14ac:dyDescent="0.2">
      <c r="C39" s="348" t="s">
        <v>16</v>
      </c>
      <c r="D39" s="348"/>
      <c r="E39" s="348"/>
      <c r="F39" s="348"/>
      <c r="G39" s="348"/>
      <c r="H39" s="348"/>
      <c r="I39" s="348"/>
    </row>
    <row r="40" spans="1:9" ht="21" customHeight="1" x14ac:dyDescent="0.2">
      <c r="A40" s="9" t="s">
        <v>7</v>
      </c>
      <c r="B40" s="8"/>
      <c r="C40" s="17">
        <v>854</v>
      </c>
      <c r="D40" s="17">
        <v>838</v>
      </c>
      <c r="E40" s="17">
        <v>824</v>
      </c>
      <c r="F40" s="17">
        <v>825</v>
      </c>
      <c r="G40" s="139">
        <v>826</v>
      </c>
      <c r="H40" s="139">
        <v>829</v>
      </c>
      <c r="I40" s="139">
        <v>830</v>
      </c>
    </row>
    <row r="41" spans="1:9" ht="21" customHeight="1" x14ac:dyDescent="0.2">
      <c r="A41" s="9" t="s">
        <v>18</v>
      </c>
      <c r="B41" s="8"/>
      <c r="C41" s="17">
        <v>5779</v>
      </c>
      <c r="D41" s="17">
        <v>6194</v>
      </c>
      <c r="E41" s="17">
        <v>6189</v>
      </c>
      <c r="F41" s="17">
        <v>6295</v>
      </c>
      <c r="G41" s="139">
        <v>6426</v>
      </c>
      <c r="H41" s="139">
        <v>6387</v>
      </c>
      <c r="I41" s="139">
        <v>6516</v>
      </c>
    </row>
    <row r="42" spans="1:9" x14ac:dyDescent="0.2">
      <c r="A42" s="345" t="s">
        <v>8</v>
      </c>
      <c r="B42" s="7" t="s">
        <v>9</v>
      </c>
      <c r="C42" s="63">
        <v>55653</v>
      </c>
      <c r="D42" s="63">
        <v>61661</v>
      </c>
      <c r="E42" s="19">
        <v>63897</v>
      </c>
      <c r="F42" s="63">
        <v>65435</v>
      </c>
      <c r="G42" s="61">
        <v>66826</v>
      </c>
      <c r="H42" s="61">
        <v>69641</v>
      </c>
      <c r="I42" s="61">
        <v>71267</v>
      </c>
    </row>
    <row r="43" spans="1:9" x14ac:dyDescent="0.2">
      <c r="A43" s="345"/>
      <c r="B43" s="7" t="s">
        <v>10</v>
      </c>
      <c r="C43" s="17">
        <v>54567</v>
      </c>
      <c r="D43" s="17">
        <v>60202</v>
      </c>
      <c r="E43" s="19">
        <v>62567</v>
      </c>
      <c r="F43" s="17">
        <v>63569</v>
      </c>
      <c r="G43" s="61">
        <v>65165</v>
      </c>
      <c r="H43" s="61">
        <v>67149</v>
      </c>
      <c r="I43" s="61">
        <v>68941</v>
      </c>
    </row>
    <row r="44" spans="1:9" ht="21" customHeight="1" x14ac:dyDescent="0.2">
      <c r="A44" s="345"/>
      <c r="B44" s="10" t="s">
        <v>11</v>
      </c>
      <c r="C44" s="15">
        <v>110220</v>
      </c>
      <c r="D44" s="15">
        <v>121863</v>
      </c>
      <c r="E44" s="15">
        <v>126464</v>
      </c>
      <c r="F44" s="15">
        <v>129004</v>
      </c>
      <c r="G44" s="140">
        <v>131991</v>
      </c>
      <c r="H44" s="140">
        <v>136790</v>
      </c>
      <c r="I44" s="140">
        <v>140208</v>
      </c>
    </row>
    <row r="45" spans="1:9" x14ac:dyDescent="0.2">
      <c r="A45" s="344" t="s">
        <v>231</v>
      </c>
      <c r="B45" s="7" t="s">
        <v>9</v>
      </c>
      <c r="C45" s="17">
        <v>1279</v>
      </c>
      <c r="D45" s="17">
        <v>3218</v>
      </c>
      <c r="E45" s="19">
        <v>4436</v>
      </c>
      <c r="F45" s="17">
        <v>5078</v>
      </c>
      <c r="G45" s="61">
        <v>5798</v>
      </c>
      <c r="H45" s="61">
        <v>7209</v>
      </c>
      <c r="I45" s="61">
        <v>7796</v>
      </c>
    </row>
    <row r="46" spans="1:9" x14ac:dyDescent="0.2">
      <c r="A46" s="344"/>
      <c r="B46" s="7" t="s">
        <v>10</v>
      </c>
      <c r="C46" s="17">
        <v>1169</v>
      </c>
      <c r="D46" s="17">
        <v>3173</v>
      </c>
      <c r="E46" s="19">
        <v>4388</v>
      </c>
      <c r="F46" s="17">
        <v>4934</v>
      </c>
      <c r="G46" s="61">
        <v>5737</v>
      </c>
      <c r="H46" s="61">
        <v>6932</v>
      </c>
      <c r="I46" s="61">
        <v>7480</v>
      </c>
    </row>
    <row r="47" spans="1:9" ht="21" customHeight="1" x14ac:dyDescent="0.2">
      <c r="A47" s="344"/>
      <c r="B47" s="10" t="s">
        <v>11</v>
      </c>
      <c r="C47" s="15">
        <v>2448</v>
      </c>
      <c r="D47" s="15">
        <v>6391</v>
      </c>
      <c r="E47" s="15">
        <v>8824</v>
      </c>
      <c r="F47" s="15">
        <v>10012</v>
      </c>
      <c r="G47" s="140">
        <v>11535</v>
      </c>
      <c r="H47" s="140">
        <v>14141</v>
      </c>
      <c r="I47" s="140">
        <v>15276</v>
      </c>
    </row>
    <row r="48" spans="1:9" x14ac:dyDescent="0.2">
      <c r="A48" s="344" t="s">
        <v>383</v>
      </c>
      <c r="B48" s="7" t="s">
        <v>9</v>
      </c>
      <c r="C48" s="17">
        <v>430</v>
      </c>
      <c r="D48" s="17">
        <v>454</v>
      </c>
      <c r="E48" s="19">
        <v>527</v>
      </c>
      <c r="F48" s="17">
        <v>537</v>
      </c>
      <c r="G48" s="61">
        <v>579</v>
      </c>
      <c r="H48" s="61">
        <v>682</v>
      </c>
      <c r="I48" s="61">
        <v>775</v>
      </c>
    </row>
    <row r="49" spans="1:9" x14ac:dyDescent="0.2">
      <c r="A49" s="344"/>
      <c r="B49" s="7" t="s">
        <v>10</v>
      </c>
      <c r="C49" s="17">
        <v>9059</v>
      </c>
      <c r="D49" s="17">
        <v>8030</v>
      </c>
      <c r="E49" s="19">
        <v>7762</v>
      </c>
      <c r="F49" s="17">
        <v>7742</v>
      </c>
      <c r="G49" s="61">
        <v>7815</v>
      </c>
      <c r="H49" s="61">
        <v>8004</v>
      </c>
      <c r="I49" s="61">
        <v>8264</v>
      </c>
    </row>
    <row r="50" spans="1:9" ht="21" customHeight="1" x14ac:dyDescent="0.2">
      <c r="A50" s="344"/>
      <c r="B50" s="10" t="s">
        <v>11</v>
      </c>
      <c r="C50" s="15">
        <v>9489</v>
      </c>
      <c r="D50" s="15">
        <v>8484</v>
      </c>
      <c r="E50" s="15">
        <v>8289</v>
      </c>
      <c r="F50" s="15">
        <v>8279</v>
      </c>
      <c r="G50" s="140">
        <v>8394</v>
      </c>
      <c r="H50" s="140">
        <v>8686</v>
      </c>
      <c r="I50" s="140">
        <v>9039</v>
      </c>
    </row>
    <row r="51" spans="1:9" x14ac:dyDescent="0.2">
      <c r="A51" s="346" t="s">
        <v>396</v>
      </c>
      <c r="B51" s="7" t="s">
        <v>9</v>
      </c>
      <c r="C51" s="17">
        <v>191</v>
      </c>
      <c r="D51" s="17">
        <v>319</v>
      </c>
      <c r="E51" s="19">
        <v>416</v>
      </c>
      <c r="F51" s="17">
        <v>429</v>
      </c>
      <c r="G51" s="61">
        <v>457</v>
      </c>
      <c r="H51" s="61">
        <v>515</v>
      </c>
      <c r="I51" s="61">
        <v>573</v>
      </c>
    </row>
    <row r="52" spans="1:9" x14ac:dyDescent="0.2">
      <c r="A52" s="346"/>
      <c r="B52" s="7" t="s">
        <v>10</v>
      </c>
      <c r="C52" s="17">
        <v>1308</v>
      </c>
      <c r="D52" s="17">
        <v>3580</v>
      </c>
      <c r="E52" s="19">
        <v>4334</v>
      </c>
      <c r="F52" s="17">
        <v>4423</v>
      </c>
      <c r="G52" s="61">
        <v>4488</v>
      </c>
      <c r="H52" s="61">
        <v>4564</v>
      </c>
      <c r="I52" s="61">
        <v>4916</v>
      </c>
    </row>
    <row r="53" spans="1:9" s="6" customFormat="1" ht="21" customHeight="1" x14ac:dyDescent="0.2">
      <c r="A53" s="346"/>
      <c r="B53" s="10" t="s">
        <v>11</v>
      </c>
      <c r="C53" s="15">
        <v>1499</v>
      </c>
      <c r="D53" s="15">
        <v>3899</v>
      </c>
      <c r="E53" s="15">
        <v>4750</v>
      </c>
      <c r="F53" s="15">
        <v>4852</v>
      </c>
      <c r="G53" s="140">
        <v>4945</v>
      </c>
      <c r="H53" s="140">
        <v>5079</v>
      </c>
      <c r="I53" s="140">
        <v>5489</v>
      </c>
    </row>
    <row r="54" spans="1:9" x14ac:dyDescent="0.2">
      <c r="A54" s="345" t="s">
        <v>397</v>
      </c>
      <c r="B54" s="7" t="s">
        <v>9</v>
      </c>
      <c r="C54" s="17">
        <v>239</v>
      </c>
      <c r="D54" s="17">
        <v>135</v>
      </c>
      <c r="E54" s="19">
        <v>111</v>
      </c>
      <c r="F54" s="17">
        <v>108</v>
      </c>
      <c r="G54" s="61">
        <v>122</v>
      </c>
      <c r="H54" s="61">
        <v>167</v>
      </c>
      <c r="I54" s="61">
        <v>202</v>
      </c>
    </row>
    <row r="55" spans="1:9" x14ac:dyDescent="0.2">
      <c r="A55" s="345"/>
      <c r="B55" s="7" t="s">
        <v>10</v>
      </c>
      <c r="C55" s="17">
        <v>7751</v>
      </c>
      <c r="D55" s="17">
        <v>4450</v>
      </c>
      <c r="E55" s="19">
        <v>3428</v>
      </c>
      <c r="F55" s="17">
        <v>3319</v>
      </c>
      <c r="G55" s="61">
        <v>3327</v>
      </c>
      <c r="H55" s="61">
        <v>3440</v>
      </c>
      <c r="I55" s="61">
        <v>3348</v>
      </c>
    </row>
    <row r="56" spans="1:9" x14ac:dyDescent="0.2">
      <c r="A56" s="345"/>
      <c r="B56" s="10" t="s">
        <v>11</v>
      </c>
      <c r="C56" s="15">
        <v>7990</v>
      </c>
      <c r="D56" s="15">
        <v>4585</v>
      </c>
      <c r="E56" s="14">
        <v>3539</v>
      </c>
      <c r="F56" s="15">
        <v>3427</v>
      </c>
      <c r="G56" s="141">
        <v>3449</v>
      </c>
      <c r="H56" s="141">
        <v>3607</v>
      </c>
      <c r="I56" s="141">
        <v>3550</v>
      </c>
    </row>
    <row r="57" spans="1:9" ht="30" customHeight="1" x14ac:dyDescent="0.2">
      <c r="B57" s="2"/>
      <c r="C57" s="347" t="s">
        <v>93</v>
      </c>
      <c r="D57" s="347"/>
      <c r="E57" s="347"/>
      <c r="F57" s="347"/>
      <c r="G57" s="347"/>
      <c r="H57" s="347"/>
      <c r="I57" s="347"/>
    </row>
    <row r="58" spans="1:9" ht="21" customHeight="1" x14ac:dyDescent="0.2">
      <c r="A58" s="9" t="s">
        <v>7</v>
      </c>
      <c r="B58" s="8"/>
      <c r="C58" s="17">
        <v>424</v>
      </c>
      <c r="D58" s="17">
        <v>339</v>
      </c>
      <c r="E58" s="17">
        <v>336</v>
      </c>
      <c r="F58" s="17">
        <v>336</v>
      </c>
      <c r="G58" s="139">
        <v>340</v>
      </c>
      <c r="H58" s="139">
        <v>347</v>
      </c>
      <c r="I58" s="139">
        <v>350</v>
      </c>
    </row>
    <row r="59" spans="1:9" ht="21" customHeight="1" x14ac:dyDescent="0.2">
      <c r="A59" s="9" t="s">
        <v>18</v>
      </c>
      <c r="B59" s="8"/>
      <c r="C59" s="17">
        <v>5061</v>
      </c>
      <c r="D59" s="17">
        <v>3872</v>
      </c>
      <c r="E59" s="18">
        <v>4265</v>
      </c>
      <c r="F59" s="18">
        <v>4374</v>
      </c>
      <c r="G59" s="139">
        <v>4528</v>
      </c>
      <c r="H59" s="139">
        <v>4552</v>
      </c>
      <c r="I59" s="139">
        <v>4605</v>
      </c>
    </row>
    <row r="60" spans="1:9" x14ac:dyDescent="0.2">
      <c r="A60" s="345" t="s">
        <v>8</v>
      </c>
      <c r="B60" s="7" t="s">
        <v>9</v>
      </c>
      <c r="C60" s="63">
        <v>59842</v>
      </c>
      <c r="D60" s="63">
        <v>44160</v>
      </c>
      <c r="E60" s="63">
        <v>51222</v>
      </c>
      <c r="F60" s="63">
        <v>52497</v>
      </c>
      <c r="G60" s="61">
        <v>54644</v>
      </c>
      <c r="H60" s="61">
        <v>56506</v>
      </c>
      <c r="I60" s="61">
        <v>57097</v>
      </c>
    </row>
    <row r="61" spans="1:9" x14ac:dyDescent="0.2">
      <c r="A61" s="345"/>
      <c r="B61" s="7" t="s">
        <v>10</v>
      </c>
      <c r="C61" s="17">
        <v>52981</v>
      </c>
      <c r="D61" s="17">
        <v>40245</v>
      </c>
      <c r="E61" s="17">
        <v>46264</v>
      </c>
      <c r="F61" s="17">
        <v>47713</v>
      </c>
      <c r="G61" s="61">
        <v>49118</v>
      </c>
      <c r="H61" s="61">
        <v>50469</v>
      </c>
      <c r="I61" s="61">
        <v>51313</v>
      </c>
    </row>
    <row r="62" spans="1:9" ht="21" customHeight="1" x14ac:dyDescent="0.2">
      <c r="A62" s="345"/>
      <c r="B62" s="10" t="s">
        <v>11</v>
      </c>
      <c r="C62" s="15">
        <v>112823</v>
      </c>
      <c r="D62" s="15">
        <v>84405</v>
      </c>
      <c r="E62" s="15">
        <v>97486</v>
      </c>
      <c r="F62" s="15">
        <v>100210</v>
      </c>
      <c r="G62" s="140">
        <v>103762</v>
      </c>
      <c r="H62" s="140">
        <v>106975</v>
      </c>
      <c r="I62" s="140">
        <v>108410</v>
      </c>
    </row>
    <row r="63" spans="1:9" ht="12" customHeight="1" x14ac:dyDescent="0.2">
      <c r="A63" s="344" t="s">
        <v>231</v>
      </c>
      <c r="B63" s="7" t="s">
        <v>9</v>
      </c>
      <c r="C63" s="17">
        <v>1047</v>
      </c>
      <c r="D63" s="17">
        <v>2049</v>
      </c>
      <c r="E63" s="17">
        <v>2876</v>
      </c>
      <c r="F63" s="17">
        <v>3469</v>
      </c>
      <c r="G63" s="61">
        <v>4282</v>
      </c>
      <c r="H63" s="61">
        <v>5611</v>
      </c>
      <c r="I63" s="61">
        <v>6123</v>
      </c>
    </row>
    <row r="64" spans="1:9" x14ac:dyDescent="0.2">
      <c r="A64" s="344"/>
      <c r="B64" s="7" t="s">
        <v>10</v>
      </c>
      <c r="C64" s="17">
        <v>838</v>
      </c>
      <c r="D64" s="17">
        <v>1821</v>
      </c>
      <c r="E64" s="17">
        <v>2573</v>
      </c>
      <c r="F64" s="17">
        <v>3056</v>
      </c>
      <c r="G64" s="61">
        <v>3623</v>
      </c>
      <c r="H64" s="61">
        <v>4458</v>
      </c>
      <c r="I64" s="61">
        <v>5011</v>
      </c>
    </row>
    <row r="65" spans="1:9" ht="21" customHeight="1" x14ac:dyDescent="0.2">
      <c r="A65" s="344"/>
      <c r="B65" s="10" t="s">
        <v>11</v>
      </c>
      <c r="C65" s="15">
        <v>1885</v>
      </c>
      <c r="D65" s="15">
        <v>3870</v>
      </c>
      <c r="E65" s="15">
        <v>5449</v>
      </c>
      <c r="F65" s="15">
        <v>6525</v>
      </c>
      <c r="G65" s="140">
        <v>7905</v>
      </c>
      <c r="H65" s="140">
        <v>10069</v>
      </c>
      <c r="I65" s="140">
        <v>11134</v>
      </c>
    </row>
    <row r="66" spans="1:9" x14ac:dyDescent="0.2">
      <c r="A66" s="344" t="s">
        <v>384</v>
      </c>
      <c r="B66" s="7" t="s">
        <v>9</v>
      </c>
      <c r="C66" s="17">
        <v>2991</v>
      </c>
      <c r="D66" s="17">
        <v>2217</v>
      </c>
      <c r="E66" s="17">
        <v>2129</v>
      </c>
      <c r="F66" s="17">
        <v>2179</v>
      </c>
      <c r="G66" s="61">
        <v>2230</v>
      </c>
      <c r="H66" s="61">
        <v>2383</v>
      </c>
      <c r="I66" s="61">
        <v>2562</v>
      </c>
    </row>
    <row r="67" spans="1:9" x14ac:dyDescent="0.2">
      <c r="A67" s="344"/>
      <c r="B67" s="7" t="s">
        <v>10</v>
      </c>
      <c r="C67" s="17">
        <v>8231</v>
      </c>
      <c r="D67" s="17">
        <v>6957</v>
      </c>
      <c r="E67" s="17">
        <v>6458</v>
      </c>
      <c r="F67" s="20">
        <v>6509</v>
      </c>
      <c r="G67" s="61">
        <v>6561</v>
      </c>
      <c r="H67" s="61">
        <v>6514</v>
      </c>
      <c r="I67" s="61">
        <v>6530</v>
      </c>
    </row>
    <row r="68" spans="1:9" ht="21" customHeight="1" x14ac:dyDescent="0.2">
      <c r="A68" s="344"/>
      <c r="B68" s="10" t="s">
        <v>11</v>
      </c>
      <c r="C68" s="15">
        <v>11222</v>
      </c>
      <c r="D68" s="15">
        <v>9174</v>
      </c>
      <c r="E68" s="15">
        <v>8587</v>
      </c>
      <c r="F68" s="21">
        <v>8688</v>
      </c>
      <c r="G68" s="140">
        <v>8791</v>
      </c>
      <c r="H68" s="140">
        <v>8897</v>
      </c>
      <c r="I68" s="140">
        <v>9092</v>
      </c>
    </row>
    <row r="69" spans="1:9" ht="12" customHeight="1" x14ac:dyDescent="0.2">
      <c r="A69" s="346" t="s">
        <v>396</v>
      </c>
      <c r="B69" s="7" t="s">
        <v>9</v>
      </c>
      <c r="C69" s="17">
        <v>2217</v>
      </c>
      <c r="D69" s="17">
        <v>1261</v>
      </c>
      <c r="E69" s="17">
        <v>1521</v>
      </c>
      <c r="F69" s="20">
        <v>1619</v>
      </c>
      <c r="G69" s="61">
        <v>1702</v>
      </c>
      <c r="H69" s="61">
        <v>1766</v>
      </c>
      <c r="I69" s="61">
        <v>1896</v>
      </c>
    </row>
    <row r="70" spans="1:9" x14ac:dyDescent="0.2">
      <c r="A70" s="346"/>
      <c r="B70" s="7" t="s">
        <v>10</v>
      </c>
      <c r="C70" s="17">
        <v>6363</v>
      </c>
      <c r="D70" s="17">
        <v>2506</v>
      </c>
      <c r="E70" s="17">
        <v>3137</v>
      </c>
      <c r="F70" s="20">
        <v>3284</v>
      </c>
      <c r="G70" s="61">
        <v>3495</v>
      </c>
      <c r="H70" s="61">
        <v>3487</v>
      </c>
      <c r="I70" s="61">
        <v>3576</v>
      </c>
    </row>
    <row r="71" spans="1:9" s="6" customFormat="1" ht="21" customHeight="1" x14ac:dyDescent="0.2">
      <c r="A71" s="346"/>
      <c r="B71" s="10" t="s">
        <v>11</v>
      </c>
      <c r="C71" s="15">
        <v>8580</v>
      </c>
      <c r="D71" s="15">
        <v>3767</v>
      </c>
      <c r="E71" s="15">
        <v>4658</v>
      </c>
      <c r="F71" s="21">
        <v>4903</v>
      </c>
      <c r="G71" s="140">
        <v>5197</v>
      </c>
      <c r="H71" s="140">
        <v>5253</v>
      </c>
      <c r="I71" s="140">
        <v>5472</v>
      </c>
    </row>
    <row r="72" spans="1:9" ht="12" customHeight="1" x14ac:dyDescent="0.2">
      <c r="A72" s="345" t="s">
        <v>397</v>
      </c>
      <c r="B72" s="7" t="s">
        <v>9</v>
      </c>
      <c r="C72" s="17">
        <v>774</v>
      </c>
      <c r="D72" s="17">
        <v>956</v>
      </c>
      <c r="E72" s="17">
        <v>608</v>
      </c>
      <c r="F72" s="20">
        <v>560</v>
      </c>
      <c r="G72" s="61">
        <v>528</v>
      </c>
      <c r="H72" s="61">
        <v>617</v>
      </c>
      <c r="I72" s="61">
        <v>666</v>
      </c>
    </row>
    <row r="73" spans="1:9" x14ac:dyDescent="0.2">
      <c r="A73" s="345"/>
      <c r="B73" s="7" t="s">
        <v>10</v>
      </c>
      <c r="C73" s="17">
        <v>1868</v>
      </c>
      <c r="D73" s="17">
        <v>4451</v>
      </c>
      <c r="E73" s="17">
        <v>3321</v>
      </c>
      <c r="F73" s="20">
        <v>3225</v>
      </c>
      <c r="G73" s="61">
        <v>3066</v>
      </c>
      <c r="H73" s="61">
        <v>3027</v>
      </c>
      <c r="I73" s="61">
        <v>2954</v>
      </c>
    </row>
    <row r="74" spans="1:9" x14ac:dyDescent="0.2">
      <c r="A74" s="345"/>
      <c r="B74" s="10" t="s">
        <v>11</v>
      </c>
      <c r="C74" s="15">
        <v>2642</v>
      </c>
      <c r="D74" s="15">
        <v>5407</v>
      </c>
      <c r="E74" s="15">
        <v>3929</v>
      </c>
      <c r="F74" s="21">
        <v>3785</v>
      </c>
      <c r="G74" s="141">
        <v>3594</v>
      </c>
      <c r="H74" s="141">
        <v>3644</v>
      </c>
      <c r="I74" s="141">
        <v>3620</v>
      </c>
    </row>
    <row r="75" spans="1:9" ht="30" customHeight="1" x14ac:dyDescent="0.2">
      <c r="B75" s="2"/>
      <c r="C75" s="347" t="s">
        <v>19</v>
      </c>
      <c r="D75" s="347"/>
      <c r="E75" s="347"/>
      <c r="F75" s="347"/>
      <c r="G75" s="347"/>
      <c r="H75" s="347"/>
      <c r="I75" s="347"/>
    </row>
    <row r="76" spans="1:9" ht="21" customHeight="1" x14ac:dyDescent="0.2">
      <c r="A76" s="9" t="s">
        <v>7</v>
      </c>
      <c r="B76" s="8"/>
      <c r="C76" s="17">
        <v>146</v>
      </c>
      <c r="D76" s="17">
        <v>148</v>
      </c>
      <c r="E76" s="17">
        <v>153</v>
      </c>
      <c r="F76" s="17">
        <v>155</v>
      </c>
      <c r="G76" s="139">
        <v>155</v>
      </c>
      <c r="H76" s="139">
        <v>160</v>
      </c>
      <c r="I76" s="139">
        <v>164</v>
      </c>
    </row>
    <row r="77" spans="1:9" ht="21" customHeight="1" x14ac:dyDescent="0.2">
      <c r="A77" s="9" t="s">
        <v>12</v>
      </c>
      <c r="B77" s="8"/>
      <c r="C77" s="17">
        <v>2710</v>
      </c>
      <c r="D77" s="17">
        <v>2935</v>
      </c>
      <c r="E77" s="18">
        <v>3073</v>
      </c>
      <c r="F77" s="18">
        <v>3089</v>
      </c>
      <c r="G77" s="139">
        <v>3084</v>
      </c>
      <c r="H77" s="139">
        <v>3078</v>
      </c>
      <c r="I77" s="139">
        <v>3130</v>
      </c>
    </row>
    <row r="78" spans="1:9" x14ac:dyDescent="0.2">
      <c r="A78" s="345" t="s">
        <v>8</v>
      </c>
      <c r="B78" s="7" t="s">
        <v>9</v>
      </c>
      <c r="C78" s="63">
        <v>43806</v>
      </c>
      <c r="D78" s="63">
        <v>39281</v>
      </c>
      <c r="E78" s="63">
        <v>43614</v>
      </c>
      <c r="F78" s="63">
        <v>44726</v>
      </c>
      <c r="G78" s="61">
        <v>45262</v>
      </c>
      <c r="H78" s="61">
        <v>45563</v>
      </c>
      <c r="I78" s="61">
        <v>45879</v>
      </c>
    </row>
    <row r="79" spans="1:9" x14ac:dyDescent="0.2">
      <c r="A79" s="345"/>
      <c r="B79" s="7" t="s">
        <v>10</v>
      </c>
      <c r="C79" s="17">
        <v>51816</v>
      </c>
      <c r="D79" s="17">
        <v>43290</v>
      </c>
      <c r="E79" s="17">
        <v>48187</v>
      </c>
      <c r="F79" s="17">
        <v>49517</v>
      </c>
      <c r="G79" s="61">
        <v>50155</v>
      </c>
      <c r="H79" s="61">
        <v>50664</v>
      </c>
      <c r="I79" s="61">
        <v>51335</v>
      </c>
    </row>
    <row r="80" spans="1:9" ht="21" customHeight="1" x14ac:dyDescent="0.2">
      <c r="A80" s="345"/>
      <c r="B80" s="10" t="s">
        <v>11</v>
      </c>
      <c r="C80" s="15">
        <v>95622</v>
      </c>
      <c r="D80" s="15">
        <v>82571</v>
      </c>
      <c r="E80" s="15">
        <v>91801</v>
      </c>
      <c r="F80" s="15">
        <v>94243</v>
      </c>
      <c r="G80" s="140">
        <v>95417</v>
      </c>
      <c r="H80" s="140">
        <v>96227</v>
      </c>
      <c r="I80" s="140">
        <v>97214</v>
      </c>
    </row>
    <row r="81" spans="1:9" x14ac:dyDescent="0.2">
      <c r="A81" s="344" t="s">
        <v>229</v>
      </c>
      <c r="B81" s="7" t="s">
        <v>9</v>
      </c>
      <c r="C81" s="17">
        <v>936</v>
      </c>
      <c r="D81" s="17">
        <v>1471</v>
      </c>
      <c r="E81" s="17">
        <v>2145</v>
      </c>
      <c r="F81" s="17">
        <v>2308</v>
      </c>
      <c r="G81" s="61">
        <v>2565</v>
      </c>
      <c r="H81" s="61">
        <v>3030</v>
      </c>
      <c r="I81" s="61">
        <v>3268</v>
      </c>
    </row>
    <row r="82" spans="1:9" x14ac:dyDescent="0.2">
      <c r="A82" s="344"/>
      <c r="B82" s="7" t="s">
        <v>10</v>
      </c>
      <c r="C82" s="17">
        <v>1087</v>
      </c>
      <c r="D82" s="17">
        <v>1519</v>
      </c>
      <c r="E82" s="17">
        <v>2405</v>
      </c>
      <c r="F82" s="17">
        <v>2620</v>
      </c>
      <c r="G82" s="61">
        <v>2892</v>
      </c>
      <c r="H82" s="61">
        <v>3342</v>
      </c>
      <c r="I82" s="61">
        <v>3717</v>
      </c>
    </row>
    <row r="83" spans="1:9" ht="21" customHeight="1" x14ac:dyDescent="0.2">
      <c r="A83" s="344"/>
      <c r="B83" s="10" t="s">
        <v>11</v>
      </c>
      <c r="C83" s="15">
        <v>2023</v>
      </c>
      <c r="D83" s="15">
        <v>2990</v>
      </c>
      <c r="E83" s="15">
        <v>4550</v>
      </c>
      <c r="F83" s="15">
        <v>4928</v>
      </c>
      <c r="G83" s="140">
        <v>5457</v>
      </c>
      <c r="H83" s="140">
        <v>6372</v>
      </c>
      <c r="I83" s="140">
        <v>6985</v>
      </c>
    </row>
    <row r="84" spans="1:9" x14ac:dyDescent="0.2">
      <c r="A84" s="344" t="s">
        <v>383</v>
      </c>
      <c r="B84" s="7" t="s">
        <v>9</v>
      </c>
      <c r="C84" s="17">
        <v>2474</v>
      </c>
      <c r="D84" s="17">
        <v>2280</v>
      </c>
      <c r="E84" s="17">
        <v>2249</v>
      </c>
      <c r="F84" s="17">
        <v>2293</v>
      </c>
      <c r="G84" s="61">
        <v>2340</v>
      </c>
      <c r="H84" s="61">
        <v>2460</v>
      </c>
      <c r="I84" s="61">
        <v>2573</v>
      </c>
    </row>
    <row r="85" spans="1:9" x14ac:dyDescent="0.2">
      <c r="A85" s="344"/>
      <c r="B85" s="7" t="s">
        <v>10</v>
      </c>
      <c r="C85" s="17">
        <v>5715</v>
      </c>
      <c r="D85" s="17">
        <v>5889</v>
      </c>
      <c r="E85" s="17">
        <v>5669</v>
      </c>
      <c r="F85" s="20">
        <v>5688</v>
      </c>
      <c r="G85" s="61">
        <v>5767</v>
      </c>
      <c r="H85" s="61">
        <v>5868</v>
      </c>
      <c r="I85" s="61">
        <v>5850</v>
      </c>
    </row>
    <row r="86" spans="1:9" ht="21" customHeight="1" x14ac:dyDescent="0.2">
      <c r="A86" s="344"/>
      <c r="B86" s="10" t="s">
        <v>11</v>
      </c>
      <c r="C86" s="15">
        <v>8189</v>
      </c>
      <c r="D86" s="15">
        <v>8169</v>
      </c>
      <c r="E86" s="15">
        <v>7918</v>
      </c>
      <c r="F86" s="21">
        <v>7981</v>
      </c>
      <c r="G86" s="140">
        <v>8107</v>
      </c>
      <c r="H86" s="140">
        <v>8328</v>
      </c>
      <c r="I86" s="140">
        <v>8423</v>
      </c>
    </row>
    <row r="87" spans="1:9" x14ac:dyDescent="0.2">
      <c r="A87" s="346" t="s">
        <v>396</v>
      </c>
      <c r="B87" s="7" t="s">
        <v>9</v>
      </c>
      <c r="C87" s="17">
        <v>1954</v>
      </c>
      <c r="D87" s="17">
        <v>1516</v>
      </c>
      <c r="E87" s="17">
        <v>1695</v>
      </c>
      <c r="F87" s="20">
        <v>1750</v>
      </c>
      <c r="G87" s="61">
        <v>1799</v>
      </c>
      <c r="H87" s="61">
        <v>1884</v>
      </c>
      <c r="I87" s="61">
        <v>1920</v>
      </c>
    </row>
    <row r="88" spans="1:9" x14ac:dyDescent="0.2">
      <c r="A88" s="346"/>
      <c r="B88" s="7" t="s">
        <v>10</v>
      </c>
      <c r="C88" s="17">
        <v>4261</v>
      </c>
      <c r="D88" s="17">
        <v>2505</v>
      </c>
      <c r="E88" s="17">
        <v>2791</v>
      </c>
      <c r="F88" s="20">
        <v>2844</v>
      </c>
      <c r="G88" s="61">
        <v>2945</v>
      </c>
      <c r="H88" s="61">
        <v>2999</v>
      </c>
      <c r="I88" s="61">
        <v>2970</v>
      </c>
    </row>
    <row r="89" spans="1:9" s="6" customFormat="1" ht="21" customHeight="1" x14ac:dyDescent="0.2">
      <c r="A89" s="346"/>
      <c r="B89" s="10" t="s">
        <v>11</v>
      </c>
      <c r="C89" s="15">
        <v>6215</v>
      </c>
      <c r="D89" s="15">
        <v>4021</v>
      </c>
      <c r="E89" s="15">
        <v>4486</v>
      </c>
      <c r="F89" s="21">
        <v>4594</v>
      </c>
      <c r="G89" s="140">
        <v>4744</v>
      </c>
      <c r="H89" s="140">
        <v>4883</v>
      </c>
      <c r="I89" s="140">
        <v>4890</v>
      </c>
    </row>
    <row r="90" spans="1:9" x14ac:dyDescent="0.2">
      <c r="A90" s="345" t="s">
        <v>397</v>
      </c>
      <c r="B90" s="7" t="s">
        <v>9</v>
      </c>
      <c r="C90" s="17">
        <v>520</v>
      </c>
      <c r="D90" s="17">
        <v>764</v>
      </c>
      <c r="E90" s="17">
        <v>554</v>
      </c>
      <c r="F90" s="20">
        <v>543</v>
      </c>
      <c r="G90" s="61">
        <v>541</v>
      </c>
      <c r="H90" s="61">
        <v>576</v>
      </c>
      <c r="I90" s="61">
        <v>653</v>
      </c>
    </row>
    <row r="91" spans="1:9" x14ac:dyDescent="0.2">
      <c r="A91" s="345"/>
      <c r="B91" s="7" t="s">
        <v>10</v>
      </c>
      <c r="C91" s="17">
        <v>1454</v>
      </c>
      <c r="D91" s="17">
        <v>3384</v>
      </c>
      <c r="E91" s="17">
        <v>2878</v>
      </c>
      <c r="F91" s="20">
        <v>2844</v>
      </c>
      <c r="G91" s="61">
        <v>2822</v>
      </c>
      <c r="H91" s="61">
        <v>2869</v>
      </c>
      <c r="I91" s="61">
        <v>2880</v>
      </c>
    </row>
    <row r="92" spans="1:9" x14ac:dyDescent="0.2">
      <c r="A92" s="345"/>
      <c r="B92" s="10" t="s">
        <v>11</v>
      </c>
      <c r="C92" s="15">
        <v>1974</v>
      </c>
      <c r="D92" s="15">
        <v>4148</v>
      </c>
      <c r="E92" s="15">
        <v>3432</v>
      </c>
      <c r="F92" s="21">
        <v>3387</v>
      </c>
      <c r="G92" s="141">
        <v>3363</v>
      </c>
      <c r="H92" s="141">
        <v>3445</v>
      </c>
      <c r="I92" s="141">
        <v>3533</v>
      </c>
    </row>
    <row r="93" spans="1:9" ht="30" customHeight="1" x14ac:dyDescent="0.2">
      <c r="B93" s="2"/>
      <c r="C93" s="347" t="s">
        <v>20</v>
      </c>
      <c r="D93" s="347"/>
      <c r="E93" s="347"/>
      <c r="F93" s="347"/>
      <c r="G93" s="347"/>
      <c r="H93" s="347"/>
      <c r="I93" s="347"/>
    </row>
    <row r="94" spans="1:9" ht="21" customHeight="1" x14ac:dyDescent="0.2">
      <c r="A94" s="9" t="s">
        <v>7</v>
      </c>
      <c r="B94" s="8"/>
      <c r="C94" s="17">
        <v>166</v>
      </c>
      <c r="D94" s="17">
        <v>159</v>
      </c>
      <c r="E94" s="17">
        <v>156</v>
      </c>
      <c r="F94" s="17">
        <v>155</v>
      </c>
      <c r="G94" s="139">
        <v>156</v>
      </c>
      <c r="H94" s="139">
        <v>155</v>
      </c>
      <c r="I94" s="139">
        <v>156</v>
      </c>
    </row>
    <row r="95" spans="1:9" ht="21" customHeight="1" x14ac:dyDescent="0.2">
      <c r="A95" s="9" t="s">
        <v>18</v>
      </c>
      <c r="B95" s="8"/>
      <c r="C95" s="17">
        <v>2104</v>
      </c>
      <c r="D95" s="17">
        <v>1984</v>
      </c>
      <c r="E95" s="18">
        <v>1968</v>
      </c>
      <c r="F95" s="18">
        <v>1951</v>
      </c>
      <c r="G95" s="139">
        <v>1957</v>
      </c>
      <c r="H95" s="139">
        <v>1949</v>
      </c>
      <c r="I95" s="139">
        <v>1976</v>
      </c>
    </row>
    <row r="96" spans="1:9" x14ac:dyDescent="0.2">
      <c r="A96" s="345" t="s">
        <v>8</v>
      </c>
      <c r="B96" s="7" t="s">
        <v>9</v>
      </c>
      <c r="C96" s="63">
        <v>13078</v>
      </c>
      <c r="D96" s="63">
        <v>11878</v>
      </c>
      <c r="E96" s="63">
        <v>11591</v>
      </c>
      <c r="F96" s="63">
        <v>11734</v>
      </c>
      <c r="G96" s="61">
        <v>11775</v>
      </c>
      <c r="H96" s="61">
        <v>11727</v>
      </c>
      <c r="I96" s="61">
        <v>11875</v>
      </c>
    </row>
    <row r="97" spans="1:9" x14ac:dyDescent="0.2">
      <c r="A97" s="345"/>
      <c r="B97" s="7" t="s">
        <v>10</v>
      </c>
      <c r="C97" s="17">
        <v>7770</v>
      </c>
      <c r="D97" s="17">
        <v>7166</v>
      </c>
      <c r="E97" s="17">
        <v>6960</v>
      </c>
      <c r="F97" s="17">
        <v>6973</v>
      </c>
      <c r="G97" s="61">
        <v>6970</v>
      </c>
      <c r="H97" s="61">
        <v>6951</v>
      </c>
      <c r="I97" s="61">
        <v>7044</v>
      </c>
    </row>
    <row r="98" spans="1:9" ht="21" customHeight="1" x14ac:dyDescent="0.2">
      <c r="A98" s="345"/>
      <c r="B98" s="10" t="s">
        <v>11</v>
      </c>
      <c r="C98" s="15">
        <v>20848</v>
      </c>
      <c r="D98" s="15">
        <v>19044</v>
      </c>
      <c r="E98" s="15">
        <v>18551</v>
      </c>
      <c r="F98" s="15">
        <v>18707</v>
      </c>
      <c r="G98" s="140">
        <v>18745</v>
      </c>
      <c r="H98" s="140">
        <v>18678</v>
      </c>
      <c r="I98" s="140">
        <v>18919</v>
      </c>
    </row>
    <row r="99" spans="1:9" x14ac:dyDescent="0.2">
      <c r="A99" s="344" t="s">
        <v>229</v>
      </c>
      <c r="B99" s="7" t="s">
        <v>9</v>
      </c>
      <c r="C99" s="17">
        <v>199</v>
      </c>
      <c r="D99" s="17">
        <v>428</v>
      </c>
      <c r="E99" s="17">
        <v>621</v>
      </c>
      <c r="F99" s="17">
        <v>680</v>
      </c>
      <c r="G99" s="61">
        <v>736</v>
      </c>
      <c r="H99" s="61">
        <v>810</v>
      </c>
      <c r="I99" s="61">
        <v>901</v>
      </c>
    </row>
    <row r="100" spans="1:9" x14ac:dyDescent="0.2">
      <c r="A100" s="344"/>
      <c r="B100" s="7" t="s">
        <v>10</v>
      </c>
      <c r="C100" s="17">
        <v>133</v>
      </c>
      <c r="D100" s="17">
        <v>235</v>
      </c>
      <c r="E100" s="17">
        <v>336</v>
      </c>
      <c r="F100" s="17">
        <v>397</v>
      </c>
      <c r="G100" s="61">
        <v>429</v>
      </c>
      <c r="H100" s="61">
        <v>461</v>
      </c>
      <c r="I100" s="61">
        <v>492</v>
      </c>
    </row>
    <row r="101" spans="1:9" ht="21" customHeight="1" x14ac:dyDescent="0.2">
      <c r="A101" s="344"/>
      <c r="B101" s="10" t="s">
        <v>11</v>
      </c>
      <c r="C101" s="15">
        <v>332</v>
      </c>
      <c r="D101" s="15">
        <v>663</v>
      </c>
      <c r="E101" s="15">
        <v>957</v>
      </c>
      <c r="F101" s="15">
        <v>1077</v>
      </c>
      <c r="G101" s="140">
        <v>1165</v>
      </c>
      <c r="H101" s="140">
        <v>1271</v>
      </c>
      <c r="I101" s="140">
        <v>1393</v>
      </c>
    </row>
    <row r="102" spans="1:9" x14ac:dyDescent="0.2">
      <c r="A102" s="344" t="s">
        <v>385</v>
      </c>
      <c r="B102" s="7" t="s">
        <v>9</v>
      </c>
      <c r="C102" s="17">
        <v>481</v>
      </c>
      <c r="D102" s="17">
        <v>428</v>
      </c>
      <c r="E102" s="17">
        <v>464</v>
      </c>
      <c r="F102" s="17">
        <v>481</v>
      </c>
      <c r="G102" s="61">
        <v>498</v>
      </c>
      <c r="H102" s="61">
        <v>513</v>
      </c>
      <c r="I102" s="61">
        <v>548</v>
      </c>
    </row>
    <row r="103" spans="1:9" x14ac:dyDescent="0.2">
      <c r="A103" s="344"/>
      <c r="B103" s="7" t="s">
        <v>10</v>
      </c>
      <c r="C103" s="17">
        <v>2973</v>
      </c>
      <c r="D103" s="17">
        <v>2819</v>
      </c>
      <c r="E103" s="17">
        <v>2802</v>
      </c>
      <c r="F103" s="20">
        <v>2813</v>
      </c>
      <c r="G103" s="61">
        <v>2818</v>
      </c>
      <c r="H103" s="61">
        <v>2824</v>
      </c>
      <c r="I103" s="61">
        <v>2833</v>
      </c>
    </row>
    <row r="104" spans="1:9" ht="21" customHeight="1" x14ac:dyDescent="0.2">
      <c r="A104" s="344"/>
      <c r="B104" s="10" t="s">
        <v>11</v>
      </c>
      <c r="C104" s="15">
        <v>3454</v>
      </c>
      <c r="D104" s="15">
        <v>3247</v>
      </c>
      <c r="E104" s="15">
        <v>3266</v>
      </c>
      <c r="F104" s="21">
        <v>3294</v>
      </c>
      <c r="G104" s="140">
        <v>3316</v>
      </c>
      <c r="H104" s="140">
        <v>3337</v>
      </c>
      <c r="I104" s="140">
        <v>3381</v>
      </c>
    </row>
    <row r="105" spans="1:9" x14ac:dyDescent="0.2">
      <c r="A105" s="346" t="s">
        <v>396</v>
      </c>
      <c r="B105" s="7" t="s">
        <v>9</v>
      </c>
      <c r="C105" s="17">
        <v>393</v>
      </c>
      <c r="D105" s="17">
        <v>365</v>
      </c>
      <c r="E105" s="17">
        <v>418</v>
      </c>
      <c r="F105" s="20">
        <v>435</v>
      </c>
      <c r="G105" s="61">
        <v>457</v>
      </c>
      <c r="H105" s="61">
        <v>470</v>
      </c>
      <c r="I105" s="61">
        <v>491</v>
      </c>
    </row>
    <row r="106" spans="1:9" x14ac:dyDescent="0.2">
      <c r="A106" s="346"/>
      <c r="B106" s="7" t="s">
        <v>10</v>
      </c>
      <c r="C106" s="17">
        <v>2438</v>
      </c>
      <c r="D106" s="17">
        <v>2222</v>
      </c>
      <c r="E106" s="17">
        <v>2328</v>
      </c>
      <c r="F106" s="20">
        <v>2353</v>
      </c>
      <c r="G106" s="61">
        <v>2351</v>
      </c>
      <c r="H106" s="61">
        <v>2296</v>
      </c>
      <c r="I106" s="61">
        <v>2279</v>
      </c>
    </row>
    <row r="107" spans="1:9" s="6" customFormat="1" ht="21" customHeight="1" x14ac:dyDescent="0.2">
      <c r="A107" s="346"/>
      <c r="B107" s="10" t="s">
        <v>11</v>
      </c>
      <c r="C107" s="15">
        <v>2831</v>
      </c>
      <c r="D107" s="15">
        <v>2587</v>
      </c>
      <c r="E107" s="15">
        <v>2746</v>
      </c>
      <c r="F107" s="21">
        <v>2788</v>
      </c>
      <c r="G107" s="140">
        <v>2808</v>
      </c>
      <c r="H107" s="140">
        <v>2766</v>
      </c>
      <c r="I107" s="140">
        <v>2770</v>
      </c>
    </row>
    <row r="108" spans="1:9" x14ac:dyDescent="0.2">
      <c r="A108" s="345" t="s">
        <v>397</v>
      </c>
      <c r="B108" s="7" t="s">
        <v>9</v>
      </c>
      <c r="C108" s="17">
        <v>88</v>
      </c>
      <c r="D108" s="17">
        <v>63</v>
      </c>
      <c r="E108" s="17">
        <v>46</v>
      </c>
      <c r="F108" s="20">
        <v>46</v>
      </c>
      <c r="G108" s="61">
        <v>41</v>
      </c>
      <c r="H108" s="61">
        <v>43</v>
      </c>
      <c r="I108" s="61">
        <v>57</v>
      </c>
    </row>
    <row r="109" spans="1:9" x14ac:dyDescent="0.2">
      <c r="A109" s="345"/>
      <c r="B109" s="7" t="s">
        <v>10</v>
      </c>
      <c r="C109" s="17">
        <v>535</v>
      </c>
      <c r="D109" s="17">
        <v>597</v>
      </c>
      <c r="E109" s="17">
        <v>474</v>
      </c>
      <c r="F109" s="20">
        <v>460</v>
      </c>
      <c r="G109" s="61">
        <v>467</v>
      </c>
      <c r="H109" s="61">
        <v>528</v>
      </c>
      <c r="I109" s="61">
        <v>554</v>
      </c>
    </row>
    <row r="110" spans="1:9" x14ac:dyDescent="0.2">
      <c r="A110" s="345"/>
      <c r="B110" s="10" t="s">
        <v>11</v>
      </c>
      <c r="C110" s="15">
        <v>623</v>
      </c>
      <c r="D110" s="15">
        <v>660</v>
      </c>
      <c r="E110" s="15">
        <v>520</v>
      </c>
      <c r="F110" s="21">
        <v>506</v>
      </c>
      <c r="G110" s="141">
        <v>508</v>
      </c>
      <c r="H110" s="141">
        <v>571</v>
      </c>
      <c r="I110" s="141">
        <v>611</v>
      </c>
    </row>
    <row r="111" spans="1:9" ht="30" customHeight="1" x14ac:dyDescent="0.2">
      <c r="B111" s="2"/>
      <c r="C111" s="347" t="s">
        <v>21</v>
      </c>
      <c r="D111" s="347"/>
      <c r="E111" s="347"/>
      <c r="F111" s="347"/>
      <c r="G111" s="347"/>
      <c r="H111" s="347"/>
      <c r="I111" s="347"/>
    </row>
    <row r="112" spans="1:9" ht="21" customHeight="1" x14ac:dyDescent="0.2">
      <c r="A112" s="9" t="s">
        <v>7</v>
      </c>
      <c r="B112" s="8"/>
      <c r="C112" s="17">
        <v>3</v>
      </c>
      <c r="D112" s="17">
        <v>3</v>
      </c>
      <c r="E112" s="17">
        <v>5</v>
      </c>
      <c r="F112" s="17">
        <v>6</v>
      </c>
      <c r="G112" s="139">
        <v>6</v>
      </c>
      <c r="H112" s="139">
        <v>6</v>
      </c>
      <c r="I112" s="139">
        <v>6</v>
      </c>
    </row>
    <row r="113" spans="1:9" ht="21" customHeight="1" x14ac:dyDescent="0.2">
      <c r="A113" s="9" t="s">
        <v>12</v>
      </c>
      <c r="B113" s="8"/>
      <c r="C113" s="17">
        <v>38</v>
      </c>
      <c r="D113" s="17">
        <v>41</v>
      </c>
      <c r="E113" s="18">
        <v>52</v>
      </c>
      <c r="F113" s="18">
        <v>55</v>
      </c>
      <c r="G113" s="139">
        <v>60</v>
      </c>
      <c r="H113" s="139">
        <v>64</v>
      </c>
      <c r="I113" s="139">
        <v>64</v>
      </c>
    </row>
    <row r="114" spans="1:9" x14ac:dyDescent="0.2">
      <c r="A114" s="345" t="s">
        <v>8</v>
      </c>
      <c r="B114" s="7" t="s">
        <v>9</v>
      </c>
      <c r="C114" s="63">
        <v>585</v>
      </c>
      <c r="D114" s="63">
        <v>651</v>
      </c>
      <c r="E114" s="63">
        <v>747</v>
      </c>
      <c r="F114" s="63">
        <v>803</v>
      </c>
      <c r="G114" s="61">
        <v>838</v>
      </c>
      <c r="H114" s="61">
        <v>893</v>
      </c>
      <c r="I114" s="61">
        <v>969</v>
      </c>
    </row>
    <row r="115" spans="1:9" x14ac:dyDescent="0.2">
      <c r="A115" s="345"/>
      <c r="B115" s="7" t="s">
        <v>10</v>
      </c>
      <c r="C115" s="17">
        <v>617</v>
      </c>
      <c r="D115" s="17">
        <v>712</v>
      </c>
      <c r="E115" s="17">
        <v>817</v>
      </c>
      <c r="F115" s="17">
        <v>868</v>
      </c>
      <c r="G115" s="61">
        <v>947</v>
      </c>
      <c r="H115" s="61">
        <v>996</v>
      </c>
      <c r="I115" s="61">
        <v>1070</v>
      </c>
    </row>
    <row r="116" spans="1:9" ht="21" customHeight="1" x14ac:dyDescent="0.2">
      <c r="A116" s="345"/>
      <c r="B116" s="10" t="s">
        <v>11</v>
      </c>
      <c r="C116" s="15">
        <v>1202</v>
      </c>
      <c r="D116" s="15">
        <v>1363</v>
      </c>
      <c r="E116" s="15">
        <v>1564</v>
      </c>
      <c r="F116" s="15">
        <v>1671</v>
      </c>
      <c r="G116" s="140">
        <v>1785</v>
      </c>
      <c r="H116" s="140">
        <v>1889</v>
      </c>
      <c r="I116" s="140">
        <v>2039</v>
      </c>
    </row>
    <row r="117" spans="1:9" x14ac:dyDescent="0.2">
      <c r="A117" s="344" t="s">
        <v>229</v>
      </c>
      <c r="B117" s="7" t="s">
        <v>9</v>
      </c>
      <c r="C117" s="17">
        <v>7</v>
      </c>
      <c r="D117" s="17">
        <v>6</v>
      </c>
      <c r="E117" s="17">
        <v>23</v>
      </c>
      <c r="F117" s="17">
        <v>37</v>
      </c>
      <c r="G117" s="61">
        <v>37</v>
      </c>
      <c r="H117" s="61">
        <v>48</v>
      </c>
      <c r="I117" s="61">
        <v>59</v>
      </c>
    </row>
    <row r="118" spans="1:9" x14ac:dyDescent="0.2">
      <c r="A118" s="344"/>
      <c r="B118" s="7" t="s">
        <v>10</v>
      </c>
      <c r="C118" s="17">
        <v>13</v>
      </c>
      <c r="D118" s="17">
        <v>9</v>
      </c>
      <c r="E118" s="17">
        <v>23</v>
      </c>
      <c r="F118" s="17">
        <v>46</v>
      </c>
      <c r="G118" s="61">
        <v>49</v>
      </c>
      <c r="H118" s="61">
        <v>59</v>
      </c>
      <c r="I118" s="61">
        <v>80</v>
      </c>
    </row>
    <row r="119" spans="1:9" ht="21" customHeight="1" x14ac:dyDescent="0.2">
      <c r="A119" s="344"/>
      <c r="B119" s="10" t="s">
        <v>11</v>
      </c>
      <c r="C119" s="15">
        <v>20</v>
      </c>
      <c r="D119" s="15">
        <v>15</v>
      </c>
      <c r="E119" s="15">
        <v>46</v>
      </c>
      <c r="F119" s="15">
        <v>83</v>
      </c>
      <c r="G119" s="140">
        <v>86</v>
      </c>
      <c r="H119" s="140">
        <v>107</v>
      </c>
      <c r="I119" s="140">
        <v>139</v>
      </c>
    </row>
    <row r="120" spans="1:9" x14ac:dyDescent="0.2">
      <c r="A120" s="344" t="s">
        <v>385</v>
      </c>
      <c r="B120" s="7" t="s">
        <v>9</v>
      </c>
      <c r="C120" s="17">
        <v>36</v>
      </c>
      <c r="D120" s="17">
        <v>39</v>
      </c>
      <c r="E120" s="17">
        <v>42</v>
      </c>
      <c r="F120" s="17">
        <v>44</v>
      </c>
      <c r="G120" s="61">
        <v>51</v>
      </c>
      <c r="H120" s="61">
        <v>52</v>
      </c>
      <c r="I120" s="61">
        <v>55</v>
      </c>
    </row>
    <row r="121" spans="1:9" x14ac:dyDescent="0.2">
      <c r="A121" s="344"/>
      <c r="B121" s="7" t="s">
        <v>10</v>
      </c>
      <c r="C121" s="17">
        <v>69</v>
      </c>
      <c r="D121" s="17">
        <v>80</v>
      </c>
      <c r="E121" s="17">
        <v>87</v>
      </c>
      <c r="F121" s="20">
        <v>90</v>
      </c>
      <c r="G121" s="61">
        <v>95</v>
      </c>
      <c r="H121" s="61">
        <v>99</v>
      </c>
      <c r="I121" s="61">
        <v>112</v>
      </c>
    </row>
    <row r="122" spans="1:9" ht="21" customHeight="1" x14ac:dyDescent="0.2">
      <c r="A122" s="344"/>
      <c r="B122" s="10" t="s">
        <v>11</v>
      </c>
      <c r="C122" s="15">
        <v>105</v>
      </c>
      <c r="D122" s="15">
        <v>119</v>
      </c>
      <c r="E122" s="15">
        <v>129</v>
      </c>
      <c r="F122" s="21">
        <v>134</v>
      </c>
      <c r="G122" s="140">
        <v>146</v>
      </c>
      <c r="H122" s="140">
        <v>151</v>
      </c>
      <c r="I122" s="140">
        <v>167</v>
      </c>
    </row>
    <row r="123" spans="1:9" x14ac:dyDescent="0.2">
      <c r="A123" s="346" t="s">
        <v>396</v>
      </c>
      <c r="B123" s="7" t="s">
        <v>9</v>
      </c>
      <c r="C123" s="17">
        <v>21</v>
      </c>
      <c r="D123" s="17">
        <v>22</v>
      </c>
      <c r="E123" s="17">
        <v>29</v>
      </c>
      <c r="F123" s="20">
        <v>26</v>
      </c>
      <c r="G123" s="61">
        <v>32</v>
      </c>
      <c r="H123" s="61">
        <v>31</v>
      </c>
      <c r="I123" s="61">
        <v>28</v>
      </c>
    </row>
    <row r="124" spans="1:9" x14ac:dyDescent="0.2">
      <c r="A124" s="346"/>
      <c r="B124" s="7" t="s">
        <v>10</v>
      </c>
      <c r="C124" s="17">
        <v>36</v>
      </c>
      <c r="D124" s="17">
        <v>37</v>
      </c>
      <c r="E124" s="17">
        <v>46</v>
      </c>
      <c r="F124" s="20">
        <v>47</v>
      </c>
      <c r="G124" s="61">
        <v>58</v>
      </c>
      <c r="H124" s="61">
        <v>50</v>
      </c>
      <c r="I124" s="61">
        <v>54</v>
      </c>
    </row>
    <row r="125" spans="1:9" s="6" customFormat="1" ht="21" customHeight="1" x14ac:dyDescent="0.2">
      <c r="A125" s="346"/>
      <c r="B125" s="10" t="s">
        <v>11</v>
      </c>
      <c r="C125" s="15">
        <v>57</v>
      </c>
      <c r="D125" s="15">
        <v>59</v>
      </c>
      <c r="E125" s="15">
        <v>75</v>
      </c>
      <c r="F125" s="21">
        <v>73</v>
      </c>
      <c r="G125" s="140">
        <v>90</v>
      </c>
      <c r="H125" s="140">
        <v>81</v>
      </c>
      <c r="I125" s="140">
        <v>82</v>
      </c>
    </row>
    <row r="126" spans="1:9" x14ac:dyDescent="0.2">
      <c r="A126" s="345" t="s">
        <v>397</v>
      </c>
      <c r="B126" s="7" t="s">
        <v>9</v>
      </c>
      <c r="C126" s="17">
        <v>15</v>
      </c>
      <c r="D126" s="17">
        <v>17</v>
      </c>
      <c r="E126" s="17">
        <v>13</v>
      </c>
      <c r="F126" s="20">
        <v>18</v>
      </c>
      <c r="G126" s="61">
        <v>19</v>
      </c>
      <c r="H126" s="61">
        <v>21</v>
      </c>
      <c r="I126" s="61">
        <v>27</v>
      </c>
    </row>
    <row r="127" spans="1:9" x14ac:dyDescent="0.2">
      <c r="A127" s="345"/>
      <c r="B127" s="7" t="s">
        <v>10</v>
      </c>
      <c r="C127" s="17">
        <v>33</v>
      </c>
      <c r="D127" s="17">
        <v>43</v>
      </c>
      <c r="E127" s="17">
        <v>41</v>
      </c>
      <c r="F127" s="20">
        <v>43</v>
      </c>
      <c r="G127" s="61">
        <v>37</v>
      </c>
      <c r="H127" s="61">
        <v>49</v>
      </c>
      <c r="I127" s="61">
        <v>58</v>
      </c>
    </row>
    <row r="128" spans="1:9" x14ac:dyDescent="0.2">
      <c r="A128" s="345"/>
      <c r="B128" s="10" t="s">
        <v>11</v>
      </c>
      <c r="C128" s="15">
        <v>48</v>
      </c>
      <c r="D128" s="15">
        <v>60</v>
      </c>
      <c r="E128" s="15">
        <v>54</v>
      </c>
      <c r="F128" s="21">
        <v>61</v>
      </c>
      <c r="G128" s="141">
        <v>56</v>
      </c>
      <c r="H128" s="141">
        <v>70</v>
      </c>
      <c r="I128" s="141">
        <v>85</v>
      </c>
    </row>
    <row r="129" spans="1:9" ht="30" customHeight="1" x14ac:dyDescent="0.2">
      <c r="B129" s="2"/>
      <c r="C129" s="347" t="s">
        <v>22</v>
      </c>
      <c r="D129" s="347"/>
      <c r="E129" s="347"/>
      <c r="F129" s="347"/>
      <c r="G129" s="347"/>
      <c r="H129" s="347"/>
      <c r="I129" s="347"/>
    </row>
    <row r="130" spans="1:9" ht="21" customHeight="1" x14ac:dyDescent="0.2">
      <c r="A130" s="9" t="s">
        <v>7</v>
      </c>
      <c r="B130" s="8"/>
      <c r="C130" s="17">
        <v>8</v>
      </c>
      <c r="D130" s="17">
        <v>10</v>
      </c>
      <c r="E130" s="17">
        <v>11</v>
      </c>
      <c r="F130" s="17">
        <v>11</v>
      </c>
      <c r="G130" s="139">
        <v>11</v>
      </c>
      <c r="H130" s="139">
        <v>10</v>
      </c>
      <c r="I130" s="139">
        <v>10</v>
      </c>
    </row>
    <row r="131" spans="1:9" ht="21" customHeight="1" x14ac:dyDescent="0.2">
      <c r="A131" s="9" t="s">
        <v>12</v>
      </c>
      <c r="B131" s="8"/>
      <c r="C131" s="17">
        <v>80</v>
      </c>
      <c r="D131" s="17">
        <v>81</v>
      </c>
      <c r="E131" s="18">
        <v>74</v>
      </c>
      <c r="F131" s="18">
        <v>70</v>
      </c>
      <c r="G131" s="139">
        <v>69</v>
      </c>
      <c r="H131" s="139">
        <v>68</v>
      </c>
      <c r="I131" s="139">
        <f t="shared" ref="I131:I146" si="2">SUM(I149,I167,I185)</f>
        <v>73</v>
      </c>
    </row>
    <row r="132" spans="1:9" x14ac:dyDescent="0.2">
      <c r="A132" s="345" t="s">
        <v>8</v>
      </c>
      <c r="B132" s="7" t="s">
        <v>9</v>
      </c>
      <c r="C132" s="63">
        <v>1521</v>
      </c>
      <c r="D132" s="63">
        <v>1455</v>
      </c>
      <c r="E132" s="63">
        <v>1418</v>
      </c>
      <c r="F132" s="63">
        <v>1317</v>
      </c>
      <c r="G132" s="61">
        <v>1289</v>
      </c>
      <c r="H132" s="61">
        <v>1326</v>
      </c>
      <c r="I132" s="61">
        <f t="shared" si="2"/>
        <v>1380</v>
      </c>
    </row>
    <row r="133" spans="1:9" x14ac:dyDescent="0.2">
      <c r="A133" s="345"/>
      <c r="B133" s="7" t="s">
        <v>10</v>
      </c>
      <c r="C133" s="17">
        <v>1418</v>
      </c>
      <c r="D133" s="17">
        <v>1292</v>
      </c>
      <c r="E133" s="17">
        <v>1038</v>
      </c>
      <c r="F133" s="17">
        <v>961</v>
      </c>
      <c r="G133" s="61">
        <v>883</v>
      </c>
      <c r="H133" s="61">
        <v>866</v>
      </c>
      <c r="I133" s="61">
        <f t="shared" si="2"/>
        <v>837</v>
      </c>
    </row>
    <row r="134" spans="1:9" ht="21" customHeight="1" x14ac:dyDescent="0.2">
      <c r="A134" s="345"/>
      <c r="B134" s="10" t="s">
        <v>11</v>
      </c>
      <c r="C134" s="15">
        <v>2939</v>
      </c>
      <c r="D134" s="15">
        <v>2747</v>
      </c>
      <c r="E134" s="15">
        <v>2456</v>
      </c>
      <c r="F134" s="15">
        <v>2278</v>
      </c>
      <c r="G134" s="140">
        <v>2172</v>
      </c>
      <c r="H134" s="140">
        <v>2192</v>
      </c>
      <c r="I134" s="140">
        <f t="shared" si="2"/>
        <v>2217</v>
      </c>
    </row>
    <row r="135" spans="1:9" x14ac:dyDescent="0.2">
      <c r="A135" s="344" t="s">
        <v>229</v>
      </c>
      <c r="B135" s="7" t="s">
        <v>9</v>
      </c>
      <c r="C135" s="17">
        <v>64</v>
      </c>
      <c r="D135" s="17">
        <v>91</v>
      </c>
      <c r="E135" s="17">
        <v>176</v>
      </c>
      <c r="F135" s="17">
        <v>199</v>
      </c>
      <c r="G135" s="61">
        <v>273</v>
      </c>
      <c r="H135" s="61">
        <v>415</v>
      </c>
      <c r="I135" s="61">
        <f t="shared" si="2"/>
        <v>615</v>
      </c>
    </row>
    <row r="136" spans="1:9" x14ac:dyDescent="0.2">
      <c r="A136" s="344"/>
      <c r="B136" s="7" t="s">
        <v>10</v>
      </c>
      <c r="C136" s="17">
        <v>63</v>
      </c>
      <c r="D136" s="17">
        <v>83</v>
      </c>
      <c r="E136" s="17">
        <v>129</v>
      </c>
      <c r="F136" s="17">
        <v>128</v>
      </c>
      <c r="G136" s="61">
        <v>157</v>
      </c>
      <c r="H136" s="61">
        <v>186</v>
      </c>
      <c r="I136" s="61">
        <f t="shared" si="2"/>
        <v>209</v>
      </c>
    </row>
    <row r="137" spans="1:9" ht="21" customHeight="1" x14ac:dyDescent="0.2">
      <c r="A137" s="344"/>
      <c r="B137" s="10" t="s">
        <v>11</v>
      </c>
      <c r="C137" s="15">
        <v>127</v>
      </c>
      <c r="D137" s="15">
        <v>174</v>
      </c>
      <c r="E137" s="15">
        <v>305</v>
      </c>
      <c r="F137" s="15">
        <v>327</v>
      </c>
      <c r="G137" s="140">
        <v>430</v>
      </c>
      <c r="H137" s="140">
        <v>601</v>
      </c>
      <c r="I137" s="140">
        <f t="shared" si="2"/>
        <v>824</v>
      </c>
    </row>
    <row r="138" spans="1:9" x14ac:dyDescent="0.2">
      <c r="A138" s="344" t="s">
        <v>383</v>
      </c>
      <c r="B138" s="7" t="s">
        <v>9</v>
      </c>
      <c r="C138" s="17">
        <v>44</v>
      </c>
      <c r="D138" s="17">
        <v>59</v>
      </c>
      <c r="E138" s="17">
        <v>56</v>
      </c>
      <c r="F138" s="17">
        <v>54</v>
      </c>
      <c r="G138" s="61">
        <v>50</v>
      </c>
      <c r="H138" s="61">
        <v>46</v>
      </c>
      <c r="I138" s="61">
        <f t="shared" si="2"/>
        <v>48</v>
      </c>
    </row>
    <row r="139" spans="1:9" x14ac:dyDescent="0.2">
      <c r="A139" s="344"/>
      <c r="B139" s="7" t="s">
        <v>10</v>
      </c>
      <c r="C139" s="17">
        <v>101</v>
      </c>
      <c r="D139" s="17">
        <v>150</v>
      </c>
      <c r="E139" s="17">
        <v>137</v>
      </c>
      <c r="F139" s="20">
        <v>129</v>
      </c>
      <c r="G139" s="61">
        <v>119</v>
      </c>
      <c r="H139" s="61">
        <v>117</v>
      </c>
      <c r="I139" s="61">
        <f t="shared" si="2"/>
        <v>109</v>
      </c>
    </row>
    <row r="140" spans="1:9" ht="21" customHeight="1" x14ac:dyDescent="0.2">
      <c r="A140" s="344"/>
      <c r="B140" s="10" t="s">
        <v>11</v>
      </c>
      <c r="C140" s="15">
        <v>145</v>
      </c>
      <c r="D140" s="15">
        <v>209</v>
      </c>
      <c r="E140" s="15">
        <v>193</v>
      </c>
      <c r="F140" s="21">
        <v>183</v>
      </c>
      <c r="G140" s="140">
        <v>169</v>
      </c>
      <c r="H140" s="140">
        <v>163</v>
      </c>
      <c r="I140" s="140">
        <f t="shared" si="2"/>
        <v>157</v>
      </c>
    </row>
    <row r="141" spans="1:9" x14ac:dyDescent="0.2">
      <c r="A141" s="346" t="s">
        <v>396</v>
      </c>
      <c r="B141" s="7" t="s">
        <v>9</v>
      </c>
      <c r="C141" s="17">
        <v>35</v>
      </c>
      <c r="D141" s="17">
        <v>41</v>
      </c>
      <c r="E141" s="17">
        <v>43</v>
      </c>
      <c r="F141" s="20">
        <v>43</v>
      </c>
      <c r="G141" s="61">
        <v>38</v>
      </c>
      <c r="H141" s="61">
        <v>36</v>
      </c>
      <c r="I141" s="61">
        <f t="shared" si="2"/>
        <v>42</v>
      </c>
    </row>
    <row r="142" spans="1:9" x14ac:dyDescent="0.2">
      <c r="A142" s="346"/>
      <c r="B142" s="7" t="s">
        <v>10</v>
      </c>
      <c r="C142" s="17">
        <v>72</v>
      </c>
      <c r="D142" s="17">
        <v>74</v>
      </c>
      <c r="E142" s="17">
        <v>71</v>
      </c>
      <c r="F142" s="20">
        <v>66</v>
      </c>
      <c r="G142" s="61">
        <v>63</v>
      </c>
      <c r="H142" s="61">
        <v>71</v>
      </c>
      <c r="I142" s="61">
        <f t="shared" si="2"/>
        <v>64</v>
      </c>
    </row>
    <row r="143" spans="1:9" s="6" customFormat="1" ht="21" customHeight="1" x14ac:dyDescent="0.2">
      <c r="A143" s="346"/>
      <c r="B143" s="10" t="s">
        <v>11</v>
      </c>
      <c r="C143" s="15">
        <v>107</v>
      </c>
      <c r="D143" s="15">
        <v>115</v>
      </c>
      <c r="E143" s="15">
        <v>114</v>
      </c>
      <c r="F143" s="21">
        <v>109</v>
      </c>
      <c r="G143" s="140">
        <v>101</v>
      </c>
      <c r="H143" s="140">
        <v>107</v>
      </c>
      <c r="I143" s="140">
        <f t="shared" si="2"/>
        <v>106</v>
      </c>
    </row>
    <row r="144" spans="1:9" x14ac:dyDescent="0.2">
      <c r="A144" s="345" t="s">
        <v>397</v>
      </c>
      <c r="B144" s="7" t="s">
        <v>9</v>
      </c>
      <c r="C144" s="17">
        <v>9</v>
      </c>
      <c r="D144" s="17">
        <v>18</v>
      </c>
      <c r="E144" s="17">
        <v>13</v>
      </c>
      <c r="F144" s="20">
        <v>11</v>
      </c>
      <c r="G144" s="61">
        <v>12</v>
      </c>
      <c r="H144" s="61">
        <v>10</v>
      </c>
      <c r="I144" s="61">
        <f t="shared" si="2"/>
        <v>6</v>
      </c>
    </row>
    <row r="145" spans="1:9" x14ac:dyDescent="0.2">
      <c r="A145" s="345"/>
      <c r="B145" s="7" t="s">
        <v>10</v>
      </c>
      <c r="C145" s="17">
        <v>29</v>
      </c>
      <c r="D145" s="17">
        <v>76</v>
      </c>
      <c r="E145" s="17">
        <v>66</v>
      </c>
      <c r="F145" s="20">
        <v>63</v>
      </c>
      <c r="G145" s="61">
        <v>56</v>
      </c>
      <c r="H145" s="61">
        <v>46</v>
      </c>
      <c r="I145" s="61">
        <f t="shared" si="2"/>
        <v>45</v>
      </c>
    </row>
    <row r="146" spans="1:9" x14ac:dyDescent="0.2">
      <c r="A146" s="345"/>
      <c r="B146" s="10" t="s">
        <v>11</v>
      </c>
      <c r="C146" s="15">
        <v>38</v>
      </c>
      <c r="D146" s="15">
        <v>94</v>
      </c>
      <c r="E146" s="15">
        <v>79</v>
      </c>
      <c r="F146" s="21">
        <v>74</v>
      </c>
      <c r="G146" s="141">
        <v>68</v>
      </c>
      <c r="H146" s="141">
        <v>56</v>
      </c>
      <c r="I146" s="141">
        <f t="shared" si="2"/>
        <v>51</v>
      </c>
    </row>
    <row r="147" spans="1:9" ht="30" customHeight="1" x14ac:dyDescent="0.2">
      <c r="B147" s="2"/>
      <c r="C147" s="347" t="s">
        <v>23</v>
      </c>
      <c r="D147" s="347"/>
      <c r="E147" s="347"/>
      <c r="F147" s="347"/>
      <c r="G147" s="347"/>
      <c r="H147" s="347"/>
      <c r="I147" s="347"/>
    </row>
    <row r="148" spans="1:9" ht="21" customHeight="1" x14ac:dyDescent="0.2">
      <c r="A148" s="9" t="s">
        <v>7</v>
      </c>
      <c r="B148" s="8"/>
      <c r="C148" s="17">
        <v>1</v>
      </c>
      <c r="D148" s="17">
        <v>3</v>
      </c>
      <c r="E148" s="17">
        <v>4</v>
      </c>
      <c r="F148" s="17">
        <v>4</v>
      </c>
      <c r="G148" s="139">
        <v>4</v>
      </c>
      <c r="H148" s="139">
        <v>3</v>
      </c>
      <c r="I148" s="139">
        <v>3</v>
      </c>
    </row>
    <row r="149" spans="1:9" ht="21" customHeight="1" x14ac:dyDescent="0.2">
      <c r="A149" s="9" t="s">
        <v>18</v>
      </c>
      <c r="B149" s="8"/>
      <c r="C149" s="17">
        <v>49</v>
      </c>
      <c r="D149" s="17">
        <v>48</v>
      </c>
      <c r="E149" s="18">
        <v>45</v>
      </c>
      <c r="F149" s="18">
        <v>42</v>
      </c>
      <c r="G149" s="139">
        <v>41</v>
      </c>
      <c r="H149" s="139">
        <v>38</v>
      </c>
      <c r="I149" s="139">
        <v>39</v>
      </c>
    </row>
    <row r="150" spans="1:9" x14ac:dyDescent="0.2">
      <c r="A150" s="345" t="s">
        <v>8</v>
      </c>
      <c r="B150" s="7" t="s">
        <v>9</v>
      </c>
      <c r="C150" s="63">
        <v>660</v>
      </c>
      <c r="D150" s="63">
        <v>598</v>
      </c>
      <c r="E150" s="63">
        <v>625</v>
      </c>
      <c r="F150" s="63">
        <v>563</v>
      </c>
      <c r="G150" s="61">
        <v>570</v>
      </c>
      <c r="H150" s="61">
        <v>569</v>
      </c>
      <c r="I150" s="61">
        <v>650</v>
      </c>
    </row>
    <row r="151" spans="1:9" x14ac:dyDescent="0.2">
      <c r="A151" s="345"/>
      <c r="B151" s="7" t="s">
        <v>10</v>
      </c>
      <c r="C151" s="17">
        <v>535</v>
      </c>
      <c r="D151" s="17">
        <v>499</v>
      </c>
      <c r="E151" s="17">
        <v>393</v>
      </c>
      <c r="F151" s="17">
        <v>366</v>
      </c>
      <c r="G151" s="61">
        <v>387</v>
      </c>
      <c r="H151" s="61">
        <v>362</v>
      </c>
      <c r="I151" s="61">
        <v>310</v>
      </c>
    </row>
    <row r="152" spans="1:9" ht="21" customHeight="1" x14ac:dyDescent="0.2">
      <c r="A152" s="345"/>
      <c r="B152" s="10" t="s">
        <v>11</v>
      </c>
      <c r="C152" s="15">
        <v>1195</v>
      </c>
      <c r="D152" s="15">
        <v>1097</v>
      </c>
      <c r="E152" s="15">
        <v>1018</v>
      </c>
      <c r="F152" s="15">
        <v>929</v>
      </c>
      <c r="G152" s="140">
        <v>957</v>
      </c>
      <c r="H152" s="140">
        <v>931</v>
      </c>
      <c r="I152" s="140">
        <v>960</v>
      </c>
    </row>
    <row r="153" spans="1:9" x14ac:dyDescent="0.2">
      <c r="A153" s="344" t="s">
        <v>229</v>
      </c>
      <c r="B153" s="7" t="s">
        <v>9</v>
      </c>
      <c r="C153" s="17">
        <v>59</v>
      </c>
      <c r="D153" s="17">
        <v>64</v>
      </c>
      <c r="E153" s="19">
        <v>114</v>
      </c>
      <c r="F153" s="17">
        <v>127</v>
      </c>
      <c r="G153" s="61">
        <v>168</v>
      </c>
      <c r="H153" s="61">
        <v>190</v>
      </c>
      <c r="I153" s="61">
        <v>348</v>
      </c>
    </row>
    <row r="154" spans="1:9" x14ac:dyDescent="0.2">
      <c r="A154" s="344"/>
      <c r="B154" s="7" t="s">
        <v>10</v>
      </c>
      <c r="C154" s="17">
        <v>53</v>
      </c>
      <c r="D154" s="17">
        <v>39</v>
      </c>
      <c r="E154" s="19">
        <v>61</v>
      </c>
      <c r="F154" s="17">
        <v>69</v>
      </c>
      <c r="G154" s="61">
        <v>87</v>
      </c>
      <c r="H154" s="61">
        <v>75</v>
      </c>
      <c r="I154" s="61">
        <v>79</v>
      </c>
    </row>
    <row r="155" spans="1:9" ht="21" customHeight="1" x14ac:dyDescent="0.2">
      <c r="A155" s="344"/>
      <c r="B155" s="10" t="s">
        <v>11</v>
      </c>
      <c r="C155" s="15">
        <v>112</v>
      </c>
      <c r="D155" s="15">
        <v>103</v>
      </c>
      <c r="E155" s="15">
        <v>175</v>
      </c>
      <c r="F155" s="15">
        <v>196</v>
      </c>
      <c r="G155" s="140">
        <v>255</v>
      </c>
      <c r="H155" s="140">
        <v>265</v>
      </c>
      <c r="I155" s="140">
        <v>427</v>
      </c>
    </row>
    <row r="156" spans="1:9" x14ac:dyDescent="0.2">
      <c r="A156" s="344" t="s">
        <v>383</v>
      </c>
      <c r="B156" s="7" t="s">
        <v>9</v>
      </c>
      <c r="C156" s="17">
        <v>5</v>
      </c>
      <c r="D156" s="17">
        <v>6</v>
      </c>
      <c r="E156" s="19">
        <v>5</v>
      </c>
      <c r="F156" s="17">
        <v>4</v>
      </c>
      <c r="G156" s="61">
        <v>5</v>
      </c>
      <c r="H156" s="61">
        <v>5</v>
      </c>
      <c r="I156" s="61">
        <v>5</v>
      </c>
    </row>
    <row r="157" spans="1:9" x14ac:dyDescent="0.2">
      <c r="A157" s="344"/>
      <c r="B157" s="7" t="s">
        <v>10</v>
      </c>
      <c r="C157" s="17">
        <v>17</v>
      </c>
      <c r="D157" s="17">
        <v>38</v>
      </c>
      <c r="E157" s="19">
        <v>34</v>
      </c>
      <c r="F157" s="17">
        <v>32</v>
      </c>
      <c r="G157" s="61">
        <v>29</v>
      </c>
      <c r="H157" s="61">
        <v>28</v>
      </c>
      <c r="I157" s="61">
        <v>21</v>
      </c>
    </row>
    <row r="158" spans="1:9" ht="21" customHeight="1" x14ac:dyDescent="0.2">
      <c r="A158" s="344"/>
      <c r="B158" s="10" t="s">
        <v>11</v>
      </c>
      <c r="C158" s="15">
        <v>22</v>
      </c>
      <c r="D158" s="15">
        <v>44</v>
      </c>
      <c r="E158" s="15">
        <v>39</v>
      </c>
      <c r="F158" s="15">
        <v>36</v>
      </c>
      <c r="G158" s="140">
        <v>34</v>
      </c>
      <c r="H158" s="140">
        <v>33</v>
      </c>
      <c r="I158" s="140">
        <v>26</v>
      </c>
    </row>
    <row r="159" spans="1:9" x14ac:dyDescent="0.2">
      <c r="A159" s="346" t="s">
        <v>396</v>
      </c>
      <c r="B159" s="7" t="s">
        <v>9</v>
      </c>
      <c r="C159" s="17">
        <v>2</v>
      </c>
      <c r="D159" s="17">
        <v>3</v>
      </c>
      <c r="E159" s="19">
        <v>3</v>
      </c>
      <c r="F159" s="17">
        <v>3</v>
      </c>
      <c r="G159" s="61">
        <v>3</v>
      </c>
      <c r="H159" s="61">
        <v>3</v>
      </c>
      <c r="I159" s="61">
        <v>5</v>
      </c>
    </row>
    <row r="160" spans="1:9" x14ac:dyDescent="0.2">
      <c r="A160" s="346"/>
      <c r="B160" s="7" t="s">
        <v>10</v>
      </c>
      <c r="C160" s="17">
        <v>9</v>
      </c>
      <c r="D160" s="17">
        <v>8</v>
      </c>
      <c r="E160" s="19">
        <v>9</v>
      </c>
      <c r="F160" s="17">
        <v>8</v>
      </c>
      <c r="G160" s="61">
        <v>9</v>
      </c>
      <c r="H160" s="61">
        <v>13</v>
      </c>
      <c r="I160" s="61">
        <v>9</v>
      </c>
    </row>
    <row r="161" spans="1:9" s="6" customFormat="1" ht="21" customHeight="1" x14ac:dyDescent="0.2">
      <c r="A161" s="346"/>
      <c r="B161" s="10" t="s">
        <v>11</v>
      </c>
      <c r="C161" s="15">
        <v>11</v>
      </c>
      <c r="D161" s="15">
        <v>11</v>
      </c>
      <c r="E161" s="15">
        <v>12</v>
      </c>
      <c r="F161" s="15">
        <v>11</v>
      </c>
      <c r="G161" s="140">
        <v>12</v>
      </c>
      <c r="H161" s="140">
        <v>16</v>
      </c>
      <c r="I161" s="140">
        <v>14</v>
      </c>
    </row>
    <row r="162" spans="1:9" x14ac:dyDescent="0.2">
      <c r="A162" s="345" t="s">
        <v>397</v>
      </c>
      <c r="B162" s="7" t="s">
        <v>9</v>
      </c>
      <c r="C162" s="17">
        <v>3</v>
      </c>
      <c r="D162" s="17">
        <v>3</v>
      </c>
      <c r="E162" s="19">
        <v>2</v>
      </c>
      <c r="F162" s="17">
        <v>1</v>
      </c>
      <c r="G162" s="61">
        <v>2</v>
      </c>
      <c r="H162" s="61">
        <v>2</v>
      </c>
      <c r="I162" s="61">
        <v>0</v>
      </c>
    </row>
    <row r="163" spans="1:9" x14ac:dyDescent="0.2">
      <c r="A163" s="345"/>
      <c r="B163" s="7" t="s">
        <v>10</v>
      </c>
      <c r="C163" s="17">
        <v>8</v>
      </c>
      <c r="D163" s="17">
        <v>30</v>
      </c>
      <c r="E163" s="19">
        <v>25</v>
      </c>
      <c r="F163" s="17">
        <v>24</v>
      </c>
      <c r="G163" s="61">
        <v>20</v>
      </c>
      <c r="H163" s="61">
        <v>15</v>
      </c>
      <c r="I163" s="61">
        <v>12</v>
      </c>
    </row>
    <row r="164" spans="1:9" x14ac:dyDescent="0.2">
      <c r="A164" s="345"/>
      <c r="B164" s="10" t="s">
        <v>11</v>
      </c>
      <c r="C164" s="15">
        <v>11</v>
      </c>
      <c r="D164" s="15">
        <v>33</v>
      </c>
      <c r="E164" s="14">
        <v>27</v>
      </c>
      <c r="F164" s="15">
        <v>25</v>
      </c>
      <c r="G164" s="141">
        <v>22</v>
      </c>
      <c r="H164" s="141">
        <v>17</v>
      </c>
      <c r="I164" s="141">
        <v>12</v>
      </c>
    </row>
    <row r="165" spans="1:9" ht="30" customHeight="1" x14ac:dyDescent="0.2">
      <c r="B165" s="2"/>
      <c r="C165" s="347" t="s">
        <v>94</v>
      </c>
      <c r="D165" s="347"/>
      <c r="E165" s="347"/>
      <c r="F165" s="347"/>
      <c r="G165" s="347"/>
      <c r="H165" s="347"/>
      <c r="I165" s="347"/>
    </row>
    <row r="166" spans="1:9" ht="21" customHeight="1" x14ac:dyDescent="0.2">
      <c r="A166" s="9" t="s">
        <v>7</v>
      </c>
      <c r="B166" s="8"/>
      <c r="C166" s="17">
        <v>3</v>
      </c>
      <c r="D166" s="17">
        <v>3</v>
      </c>
      <c r="E166" s="17">
        <v>3</v>
      </c>
      <c r="F166" s="17">
        <v>3</v>
      </c>
      <c r="G166" s="139">
        <v>3</v>
      </c>
      <c r="H166" s="139">
        <v>3</v>
      </c>
      <c r="I166" s="139">
        <v>3</v>
      </c>
    </row>
    <row r="167" spans="1:9" ht="21" customHeight="1" x14ac:dyDescent="0.2">
      <c r="A167" s="9" t="s">
        <v>12</v>
      </c>
      <c r="B167" s="8"/>
      <c r="C167" s="17">
        <v>14</v>
      </c>
      <c r="D167" s="17">
        <v>13</v>
      </c>
      <c r="E167" s="18">
        <v>10</v>
      </c>
      <c r="F167" s="18">
        <v>10</v>
      </c>
      <c r="G167" s="139">
        <v>9</v>
      </c>
      <c r="H167" s="139">
        <v>9</v>
      </c>
      <c r="I167" s="139">
        <v>8</v>
      </c>
    </row>
    <row r="168" spans="1:9" x14ac:dyDescent="0.2">
      <c r="A168" s="345" t="s">
        <v>8</v>
      </c>
      <c r="B168" s="7" t="s">
        <v>9</v>
      </c>
      <c r="C168" s="63">
        <v>373</v>
      </c>
      <c r="D168" s="63">
        <v>377</v>
      </c>
      <c r="E168" s="63">
        <v>290</v>
      </c>
      <c r="F168" s="63">
        <v>281</v>
      </c>
      <c r="G168" s="61">
        <v>263</v>
      </c>
      <c r="H168" s="61">
        <v>222</v>
      </c>
      <c r="I168" s="61">
        <v>204</v>
      </c>
    </row>
    <row r="169" spans="1:9" x14ac:dyDescent="0.2">
      <c r="A169" s="345"/>
      <c r="B169" s="7" t="s">
        <v>10</v>
      </c>
      <c r="C169" s="17">
        <v>415</v>
      </c>
      <c r="D169" s="17">
        <v>353</v>
      </c>
      <c r="E169" s="17">
        <v>279</v>
      </c>
      <c r="F169" s="17">
        <v>223</v>
      </c>
      <c r="G169" s="61">
        <v>188</v>
      </c>
      <c r="H169" s="61">
        <v>170</v>
      </c>
      <c r="I169" s="61">
        <v>157</v>
      </c>
    </row>
    <row r="170" spans="1:9" ht="21" customHeight="1" x14ac:dyDescent="0.2">
      <c r="A170" s="345"/>
      <c r="B170" s="10" t="s">
        <v>11</v>
      </c>
      <c r="C170" s="15">
        <v>788</v>
      </c>
      <c r="D170" s="15">
        <v>730</v>
      </c>
      <c r="E170" s="15">
        <v>569</v>
      </c>
      <c r="F170" s="15">
        <v>504</v>
      </c>
      <c r="G170" s="140">
        <v>451</v>
      </c>
      <c r="H170" s="140">
        <v>392</v>
      </c>
      <c r="I170" s="140">
        <v>361</v>
      </c>
    </row>
    <row r="171" spans="1:9" x14ac:dyDescent="0.2">
      <c r="A171" s="344" t="s">
        <v>229</v>
      </c>
      <c r="B171" s="7" t="s">
        <v>9</v>
      </c>
      <c r="C171" s="17">
        <v>4</v>
      </c>
      <c r="D171" s="17">
        <v>8</v>
      </c>
      <c r="E171" s="17">
        <v>16</v>
      </c>
      <c r="F171" s="17">
        <v>27</v>
      </c>
      <c r="G171" s="61">
        <v>27</v>
      </c>
      <c r="H171" s="61">
        <v>31</v>
      </c>
      <c r="I171" s="61">
        <v>36</v>
      </c>
    </row>
    <row r="172" spans="1:9" x14ac:dyDescent="0.2">
      <c r="A172" s="344"/>
      <c r="B172" s="7" t="s">
        <v>10</v>
      </c>
      <c r="C172" s="17">
        <v>6</v>
      </c>
      <c r="D172" s="17">
        <v>21</v>
      </c>
      <c r="E172" s="17">
        <v>24</v>
      </c>
      <c r="F172" s="17">
        <v>17</v>
      </c>
      <c r="G172" s="61">
        <v>14</v>
      </c>
      <c r="H172" s="61">
        <v>25</v>
      </c>
      <c r="I172" s="61">
        <v>23</v>
      </c>
    </row>
    <row r="173" spans="1:9" ht="21" customHeight="1" x14ac:dyDescent="0.2">
      <c r="A173" s="344"/>
      <c r="B173" s="10" t="s">
        <v>11</v>
      </c>
      <c r="C173" s="15">
        <v>10</v>
      </c>
      <c r="D173" s="15">
        <v>29</v>
      </c>
      <c r="E173" s="15">
        <v>40</v>
      </c>
      <c r="F173" s="15">
        <v>44</v>
      </c>
      <c r="G173" s="140">
        <v>41</v>
      </c>
      <c r="H173" s="140">
        <v>56</v>
      </c>
      <c r="I173" s="140">
        <v>59</v>
      </c>
    </row>
    <row r="174" spans="1:9" x14ac:dyDescent="0.2">
      <c r="A174" s="344" t="s">
        <v>383</v>
      </c>
      <c r="B174" s="7" t="s">
        <v>9</v>
      </c>
      <c r="C174" s="17">
        <v>17</v>
      </c>
      <c r="D174" s="17">
        <v>21</v>
      </c>
      <c r="E174" s="17">
        <v>22</v>
      </c>
      <c r="F174" s="17">
        <v>21</v>
      </c>
      <c r="G174" s="61">
        <v>19</v>
      </c>
      <c r="H174" s="61">
        <v>16</v>
      </c>
      <c r="I174" s="61">
        <v>18</v>
      </c>
    </row>
    <row r="175" spans="1:9" x14ac:dyDescent="0.2">
      <c r="A175" s="344"/>
      <c r="B175" s="7" t="s">
        <v>10</v>
      </c>
      <c r="C175" s="17">
        <v>39</v>
      </c>
      <c r="D175" s="17">
        <v>44</v>
      </c>
      <c r="E175" s="17">
        <v>40</v>
      </c>
      <c r="F175" s="20">
        <v>38</v>
      </c>
      <c r="G175" s="61">
        <v>32</v>
      </c>
      <c r="H175" s="61">
        <v>30</v>
      </c>
      <c r="I175" s="61">
        <v>28</v>
      </c>
    </row>
    <row r="176" spans="1:9" ht="21" customHeight="1" x14ac:dyDescent="0.2">
      <c r="A176" s="344"/>
      <c r="B176" s="10" t="s">
        <v>11</v>
      </c>
      <c r="C176" s="15">
        <v>56</v>
      </c>
      <c r="D176" s="15">
        <v>65</v>
      </c>
      <c r="E176" s="15">
        <v>62</v>
      </c>
      <c r="F176" s="21">
        <v>59</v>
      </c>
      <c r="G176" s="140">
        <v>51</v>
      </c>
      <c r="H176" s="140">
        <v>46</v>
      </c>
      <c r="I176" s="140">
        <v>46</v>
      </c>
    </row>
    <row r="177" spans="1:9" x14ac:dyDescent="0.2">
      <c r="A177" s="346" t="s">
        <v>396</v>
      </c>
      <c r="B177" s="7" t="s">
        <v>9</v>
      </c>
      <c r="C177" s="17">
        <v>14</v>
      </c>
      <c r="D177" s="17">
        <v>15</v>
      </c>
      <c r="E177" s="17">
        <v>20</v>
      </c>
      <c r="F177" s="20">
        <v>19</v>
      </c>
      <c r="G177" s="61">
        <v>16</v>
      </c>
      <c r="H177" s="61">
        <v>13</v>
      </c>
      <c r="I177" s="61">
        <v>17</v>
      </c>
    </row>
    <row r="178" spans="1:9" x14ac:dyDescent="0.2">
      <c r="A178" s="346"/>
      <c r="B178" s="7" t="s">
        <v>10</v>
      </c>
      <c r="C178" s="17">
        <v>28</v>
      </c>
      <c r="D178" s="17">
        <v>30</v>
      </c>
      <c r="E178" s="17">
        <v>23</v>
      </c>
      <c r="F178" s="20">
        <v>24</v>
      </c>
      <c r="G178" s="61">
        <v>21</v>
      </c>
      <c r="H178" s="61">
        <v>20</v>
      </c>
      <c r="I178" s="61">
        <v>18</v>
      </c>
    </row>
    <row r="179" spans="1:9" s="6" customFormat="1" ht="21" customHeight="1" x14ac:dyDescent="0.2">
      <c r="A179" s="346"/>
      <c r="B179" s="10" t="s">
        <v>11</v>
      </c>
      <c r="C179" s="15">
        <v>42</v>
      </c>
      <c r="D179" s="15">
        <v>45</v>
      </c>
      <c r="E179" s="15">
        <v>43</v>
      </c>
      <c r="F179" s="21">
        <v>43</v>
      </c>
      <c r="G179" s="140">
        <v>37</v>
      </c>
      <c r="H179" s="140">
        <v>33</v>
      </c>
      <c r="I179" s="140">
        <v>35</v>
      </c>
    </row>
    <row r="180" spans="1:9" x14ac:dyDescent="0.2">
      <c r="A180" s="345" t="s">
        <v>397</v>
      </c>
      <c r="B180" s="7" t="s">
        <v>9</v>
      </c>
      <c r="C180" s="17">
        <v>3</v>
      </c>
      <c r="D180" s="17">
        <v>6</v>
      </c>
      <c r="E180" s="17">
        <v>2</v>
      </c>
      <c r="F180" s="20">
        <v>2</v>
      </c>
      <c r="G180" s="61">
        <v>3</v>
      </c>
      <c r="H180" s="61">
        <v>3</v>
      </c>
      <c r="I180" s="61">
        <v>1</v>
      </c>
    </row>
    <row r="181" spans="1:9" x14ac:dyDescent="0.2">
      <c r="A181" s="345"/>
      <c r="B181" s="7" t="s">
        <v>10</v>
      </c>
      <c r="C181" s="17">
        <v>11</v>
      </c>
      <c r="D181" s="17">
        <v>14</v>
      </c>
      <c r="E181" s="17">
        <v>17</v>
      </c>
      <c r="F181" s="20">
        <v>14</v>
      </c>
      <c r="G181" s="61">
        <v>11</v>
      </c>
      <c r="H181" s="61">
        <v>10</v>
      </c>
      <c r="I181" s="61">
        <v>10</v>
      </c>
    </row>
    <row r="182" spans="1:9" x14ac:dyDescent="0.2">
      <c r="A182" s="345"/>
      <c r="B182" s="10" t="s">
        <v>11</v>
      </c>
      <c r="C182" s="15">
        <v>14</v>
      </c>
      <c r="D182" s="15">
        <v>20</v>
      </c>
      <c r="E182" s="15">
        <v>19</v>
      </c>
      <c r="F182" s="21">
        <v>16</v>
      </c>
      <c r="G182" s="141">
        <v>14</v>
      </c>
      <c r="H182" s="141">
        <v>13</v>
      </c>
      <c r="I182" s="141">
        <v>11</v>
      </c>
    </row>
    <row r="183" spans="1:9" ht="30" customHeight="1" x14ac:dyDescent="0.2">
      <c r="B183" s="2"/>
      <c r="C183" s="347" t="s">
        <v>24</v>
      </c>
      <c r="D183" s="347"/>
      <c r="E183" s="347"/>
      <c r="F183" s="347"/>
      <c r="G183" s="347"/>
      <c r="H183" s="347"/>
      <c r="I183" s="347"/>
    </row>
    <row r="184" spans="1:9" ht="21" customHeight="1" x14ac:dyDescent="0.2">
      <c r="A184" s="9" t="s">
        <v>7</v>
      </c>
      <c r="B184" s="8"/>
      <c r="C184" s="17">
        <v>4</v>
      </c>
      <c r="D184" s="17">
        <v>4</v>
      </c>
      <c r="E184" s="17">
        <v>4</v>
      </c>
      <c r="F184" s="17">
        <v>4</v>
      </c>
      <c r="G184" s="139">
        <v>4</v>
      </c>
      <c r="H184" s="139">
        <v>4</v>
      </c>
      <c r="I184" s="139">
        <v>4</v>
      </c>
    </row>
    <row r="185" spans="1:9" ht="21" customHeight="1" x14ac:dyDescent="0.2">
      <c r="A185" s="9" t="s">
        <v>12</v>
      </c>
      <c r="B185" s="8"/>
      <c r="C185" s="17">
        <v>17</v>
      </c>
      <c r="D185" s="17">
        <v>20</v>
      </c>
      <c r="E185" s="18">
        <v>19</v>
      </c>
      <c r="F185" s="18">
        <v>18</v>
      </c>
      <c r="G185" s="139">
        <v>19</v>
      </c>
      <c r="H185" s="139">
        <v>21</v>
      </c>
      <c r="I185" s="139">
        <v>26</v>
      </c>
    </row>
    <row r="186" spans="1:9" x14ac:dyDescent="0.2">
      <c r="A186" s="345" t="s">
        <v>8</v>
      </c>
      <c r="B186" s="7" t="s">
        <v>9</v>
      </c>
      <c r="C186" s="63">
        <v>488</v>
      </c>
      <c r="D186" s="63">
        <v>480</v>
      </c>
      <c r="E186" s="63">
        <v>503</v>
      </c>
      <c r="F186" s="63">
        <v>473</v>
      </c>
      <c r="G186" s="61">
        <v>456</v>
      </c>
      <c r="H186" s="61">
        <v>535</v>
      </c>
      <c r="I186" s="61">
        <v>526</v>
      </c>
    </row>
    <row r="187" spans="1:9" x14ac:dyDescent="0.2">
      <c r="A187" s="345"/>
      <c r="B187" s="7" t="s">
        <v>10</v>
      </c>
      <c r="C187" s="17">
        <v>468</v>
      </c>
      <c r="D187" s="17">
        <v>440</v>
      </c>
      <c r="E187" s="17">
        <v>366</v>
      </c>
      <c r="F187" s="17">
        <v>372</v>
      </c>
      <c r="G187" s="61">
        <v>308</v>
      </c>
      <c r="H187" s="61">
        <v>334</v>
      </c>
      <c r="I187" s="61">
        <v>370</v>
      </c>
    </row>
    <row r="188" spans="1:9" ht="21" customHeight="1" x14ac:dyDescent="0.2">
      <c r="A188" s="345"/>
      <c r="B188" s="10" t="s">
        <v>11</v>
      </c>
      <c r="C188" s="15">
        <v>956</v>
      </c>
      <c r="D188" s="15">
        <v>920</v>
      </c>
      <c r="E188" s="15">
        <v>869</v>
      </c>
      <c r="F188" s="15">
        <v>845</v>
      </c>
      <c r="G188" s="140">
        <v>764</v>
      </c>
      <c r="H188" s="140">
        <v>869</v>
      </c>
      <c r="I188" s="140">
        <v>896</v>
      </c>
    </row>
    <row r="189" spans="1:9" x14ac:dyDescent="0.2">
      <c r="A189" s="344" t="s">
        <v>229</v>
      </c>
      <c r="B189" s="7" t="s">
        <v>9</v>
      </c>
      <c r="C189" s="17">
        <v>1</v>
      </c>
      <c r="D189" s="17">
        <v>19</v>
      </c>
      <c r="E189" s="19">
        <v>46</v>
      </c>
      <c r="F189" s="17">
        <v>45</v>
      </c>
      <c r="G189" s="61">
        <v>78</v>
      </c>
      <c r="H189" s="61">
        <v>194</v>
      </c>
      <c r="I189" s="61">
        <v>231</v>
      </c>
    </row>
    <row r="190" spans="1:9" x14ac:dyDescent="0.2">
      <c r="A190" s="344"/>
      <c r="B190" s="7" t="s">
        <v>10</v>
      </c>
      <c r="C190" s="17">
        <v>4</v>
      </c>
      <c r="D190" s="17">
        <v>23</v>
      </c>
      <c r="E190" s="19">
        <v>44</v>
      </c>
      <c r="F190" s="17">
        <v>42</v>
      </c>
      <c r="G190" s="61">
        <v>56</v>
      </c>
      <c r="H190" s="61">
        <v>86</v>
      </c>
      <c r="I190" s="61">
        <v>107</v>
      </c>
    </row>
    <row r="191" spans="1:9" ht="21" customHeight="1" x14ac:dyDescent="0.2">
      <c r="A191" s="344"/>
      <c r="B191" s="10" t="s">
        <v>11</v>
      </c>
      <c r="C191" s="15">
        <v>5</v>
      </c>
      <c r="D191" s="15">
        <v>42</v>
      </c>
      <c r="E191" s="15">
        <v>90</v>
      </c>
      <c r="F191" s="15">
        <v>87</v>
      </c>
      <c r="G191" s="140">
        <v>134</v>
      </c>
      <c r="H191" s="140">
        <v>280</v>
      </c>
      <c r="I191" s="140">
        <v>338</v>
      </c>
    </row>
    <row r="192" spans="1:9" x14ac:dyDescent="0.2">
      <c r="A192" s="344" t="s">
        <v>383</v>
      </c>
      <c r="B192" s="7" t="s">
        <v>9</v>
      </c>
      <c r="C192" s="17">
        <v>22</v>
      </c>
      <c r="D192" s="17">
        <v>32</v>
      </c>
      <c r="E192" s="19">
        <v>29</v>
      </c>
      <c r="F192" s="17">
        <v>29</v>
      </c>
      <c r="G192" s="61">
        <v>26</v>
      </c>
      <c r="H192" s="61">
        <v>25</v>
      </c>
      <c r="I192" s="61">
        <v>25</v>
      </c>
    </row>
    <row r="193" spans="1:9" x14ac:dyDescent="0.2">
      <c r="A193" s="344"/>
      <c r="B193" s="7" t="s">
        <v>10</v>
      </c>
      <c r="C193" s="17">
        <v>45</v>
      </c>
      <c r="D193" s="17">
        <v>68</v>
      </c>
      <c r="E193" s="19">
        <v>63</v>
      </c>
      <c r="F193" s="17">
        <v>59</v>
      </c>
      <c r="G193" s="61">
        <v>58</v>
      </c>
      <c r="H193" s="61">
        <v>59</v>
      </c>
      <c r="I193" s="61">
        <v>60</v>
      </c>
    </row>
    <row r="194" spans="1:9" ht="21" customHeight="1" x14ac:dyDescent="0.2">
      <c r="A194" s="344"/>
      <c r="B194" s="10" t="s">
        <v>11</v>
      </c>
      <c r="C194" s="15">
        <v>67</v>
      </c>
      <c r="D194" s="15">
        <v>100</v>
      </c>
      <c r="E194" s="15">
        <v>92</v>
      </c>
      <c r="F194" s="15">
        <v>88</v>
      </c>
      <c r="G194" s="140">
        <v>84</v>
      </c>
      <c r="H194" s="140">
        <v>84</v>
      </c>
      <c r="I194" s="140">
        <v>85</v>
      </c>
    </row>
    <row r="195" spans="1:9" x14ac:dyDescent="0.2">
      <c r="A195" s="346" t="s">
        <v>396</v>
      </c>
      <c r="B195" s="7" t="s">
        <v>9</v>
      </c>
      <c r="C195" s="17">
        <v>19</v>
      </c>
      <c r="D195" s="17">
        <v>23</v>
      </c>
      <c r="E195" s="19">
        <v>20</v>
      </c>
      <c r="F195" s="17">
        <v>21</v>
      </c>
      <c r="G195" s="61">
        <v>19</v>
      </c>
      <c r="H195" s="61">
        <v>20</v>
      </c>
      <c r="I195" s="61">
        <v>20</v>
      </c>
    </row>
    <row r="196" spans="1:9" x14ac:dyDescent="0.2">
      <c r="A196" s="346"/>
      <c r="B196" s="7" t="s">
        <v>10</v>
      </c>
      <c r="C196" s="17">
        <v>35</v>
      </c>
      <c r="D196" s="17">
        <v>36</v>
      </c>
      <c r="E196" s="19">
        <v>39</v>
      </c>
      <c r="F196" s="17">
        <v>34</v>
      </c>
      <c r="G196" s="61">
        <v>33</v>
      </c>
      <c r="H196" s="61">
        <v>38</v>
      </c>
      <c r="I196" s="61">
        <v>37</v>
      </c>
    </row>
    <row r="197" spans="1:9" s="6" customFormat="1" ht="21" customHeight="1" x14ac:dyDescent="0.2">
      <c r="A197" s="346"/>
      <c r="B197" s="10" t="s">
        <v>11</v>
      </c>
      <c r="C197" s="15">
        <v>54</v>
      </c>
      <c r="D197" s="15">
        <v>59</v>
      </c>
      <c r="E197" s="15">
        <v>59</v>
      </c>
      <c r="F197" s="15">
        <v>55</v>
      </c>
      <c r="G197" s="140">
        <v>52</v>
      </c>
      <c r="H197" s="140">
        <v>58</v>
      </c>
      <c r="I197" s="140">
        <v>57</v>
      </c>
    </row>
    <row r="198" spans="1:9" x14ac:dyDescent="0.2">
      <c r="A198" s="345" t="s">
        <v>397</v>
      </c>
      <c r="B198" s="7" t="s">
        <v>9</v>
      </c>
      <c r="C198" s="17">
        <v>3</v>
      </c>
      <c r="D198" s="17">
        <v>9</v>
      </c>
      <c r="E198" s="19">
        <v>9</v>
      </c>
      <c r="F198" s="17">
        <v>8</v>
      </c>
      <c r="G198" s="61">
        <v>7</v>
      </c>
      <c r="H198" s="61">
        <v>5</v>
      </c>
      <c r="I198" s="61">
        <v>5</v>
      </c>
    </row>
    <row r="199" spans="1:9" x14ac:dyDescent="0.2">
      <c r="A199" s="345"/>
      <c r="B199" s="7" t="s">
        <v>10</v>
      </c>
      <c r="C199" s="17">
        <v>10</v>
      </c>
      <c r="D199" s="17">
        <v>32</v>
      </c>
      <c r="E199" s="19">
        <v>24</v>
      </c>
      <c r="F199" s="17">
        <v>25</v>
      </c>
      <c r="G199" s="61">
        <v>25</v>
      </c>
      <c r="H199" s="61">
        <v>21</v>
      </c>
      <c r="I199" s="61">
        <v>23</v>
      </c>
    </row>
    <row r="200" spans="1:9" x14ac:dyDescent="0.2">
      <c r="A200" s="345"/>
      <c r="B200" s="10" t="s">
        <v>11</v>
      </c>
      <c r="C200" s="15">
        <v>13</v>
      </c>
      <c r="D200" s="15">
        <v>41</v>
      </c>
      <c r="E200" s="14">
        <v>33</v>
      </c>
      <c r="F200" s="15">
        <v>33</v>
      </c>
      <c r="G200" s="141">
        <v>32</v>
      </c>
      <c r="H200" s="141">
        <v>26</v>
      </c>
      <c r="I200" s="141">
        <v>28</v>
      </c>
    </row>
    <row r="201" spans="1:9" ht="17.25" customHeight="1" x14ac:dyDescent="0.2">
      <c r="A201" t="s">
        <v>13</v>
      </c>
    </row>
    <row r="202" spans="1:9" x14ac:dyDescent="0.2">
      <c r="A202" s="11" t="s">
        <v>14</v>
      </c>
      <c r="B202" s="11"/>
      <c r="C202" s="13"/>
      <c r="D202" s="13"/>
      <c r="E202" s="13"/>
      <c r="F202" s="13"/>
      <c r="G202" s="13"/>
      <c r="H202" s="12"/>
      <c r="I202" s="12"/>
    </row>
    <row r="203" spans="1:9" s="142" customFormat="1" x14ac:dyDescent="0.2">
      <c r="A203" s="119" t="s">
        <v>15</v>
      </c>
      <c r="B203" s="119"/>
      <c r="C203" s="62"/>
      <c r="D203" s="62"/>
      <c r="E203" s="62"/>
      <c r="F203" s="62"/>
      <c r="G203" s="62"/>
      <c r="H203" s="63"/>
      <c r="I203" s="63"/>
    </row>
    <row r="204" spans="1:9" x14ac:dyDescent="0.2">
      <c r="A204" s="11" t="s">
        <v>230</v>
      </c>
      <c r="B204" s="11"/>
      <c r="C204" s="13"/>
      <c r="D204" s="13"/>
      <c r="E204" s="13"/>
      <c r="F204" s="13"/>
      <c r="G204" s="13"/>
      <c r="H204" s="12"/>
      <c r="I204" s="12"/>
    </row>
    <row r="205" spans="1:9" x14ac:dyDescent="0.2">
      <c r="A205" s="119" t="s">
        <v>386</v>
      </c>
    </row>
  </sheetData>
  <mergeCells count="67">
    <mergeCell ref="A192:A194"/>
    <mergeCell ref="A195:A197"/>
    <mergeCell ref="A198:A200"/>
    <mergeCell ref="A177:A179"/>
    <mergeCell ref="A180:A182"/>
    <mergeCell ref="A186:A188"/>
    <mergeCell ref="A189:A191"/>
    <mergeCell ref="A150:A152"/>
    <mergeCell ref="A153:A155"/>
    <mergeCell ref="A156:A158"/>
    <mergeCell ref="A159:A161"/>
    <mergeCell ref="C183:I183"/>
    <mergeCell ref="A162:A164"/>
    <mergeCell ref="C165:I165"/>
    <mergeCell ref="A168:A170"/>
    <mergeCell ref="A171:A173"/>
    <mergeCell ref="A174:A176"/>
    <mergeCell ref="A135:A137"/>
    <mergeCell ref="A138:A140"/>
    <mergeCell ref="A141:A143"/>
    <mergeCell ref="A144:A146"/>
    <mergeCell ref="C147:I147"/>
    <mergeCell ref="A120:A122"/>
    <mergeCell ref="A123:A125"/>
    <mergeCell ref="A126:A128"/>
    <mergeCell ref="C129:I129"/>
    <mergeCell ref="A132:A134"/>
    <mergeCell ref="A105:A107"/>
    <mergeCell ref="A108:A110"/>
    <mergeCell ref="C111:I111"/>
    <mergeCell ref="A114:A116"/>
    <mergeCell ref="A117:A119"/>
    <mergeCell ref="A90:A92"/>
    <mergeCell ref="C93:I93"/>
    <mergeCell ref="A96:A98"/>
    <mergeCell ref="A99:A101"/>
    <mergeCell ref="A102:A104"/>
    <mergeCell ref="C75:I75"/>
    <mergeCell ref="A78:A80"/>
    <mergeCell ref="A81:A83"/>
    <mergeCell ref="A84:A86"/>
    <mergeCell ref="A87:A89"/>
    <mergeCell ref="A60:A62"/>
    <mergeCell ref="A63:A65"/>
    <mergeCell ref="A66:A68"/>
    <mergeCell ref="A69:A71"/>
    <mergeCell ref="A72:A74"/>
    <mergeCell ref="A48:A50"/>
    <mergeCell ref="A51:A53"/>
    <mergeCell ref="A54:A56"/>
    <mergeCell ref="C39:I39"/>
    <mergeCell ref="C57:I57"/>
    <mergeCell ref="A30:A32"/>
    <mergeCell ref="A33:A35"/>
    <mergeCell ref="A36:A38"/>
    <mergeCell ref="A42:A44"/>
    <mergeCell ref="A45:A47"/>
    <mergeCell ref="A15:A17"/>
    <mergeCell ref="A18:A20"/>
    <mergeCell ref="C21:I21"/>
    <mergeCell ref="A24:A26"/>
    <mergeCell ref="A27:A29"/>
    <mergeCell ref="A1:I1"/>
    <mergeCell ref="C3:I3"/>
    <mergeCell ref="A9:A11"/>
    <mergeCell ref="A12:A14"/>
    <mergeCell ref="A6:A8"/>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rowBreaks count="5" manualBreakCount="5">
    <brk id="38" max="16383" man="1"/>
    <brk id="74" max="16383" man="1"/>
    <brk id="110" max="16383" man="1"/>
    <brk id="146" max="16383" man="1"/>
    <brk id="182"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zoomScaleNormal="100" workbookViewId="0">
      <selection sqref="A1:I1"/>
    </sheetView>
  </sheetViews>
  <sheetFormatPr baseColWidth="10" defaultRowHeight="12" x14ac:dyDescent="0.2"/>
  <cols>
    <col min="1" max="1" width="19.7109375" customWidth="1"/>
    <col min="2" max="2" width="11.5703125" customWidth="1"/>
    <col min="3" max="9" width="9.140625" customWidth="1"/>
  </cols>
  <sheetData>
    <row r="1" spans="1:9" ht="38.25" customHeight="1" x14ac:dyDescent="0.2">
      <c r="A1" s="349" t="s">
        <v>345</v>
      </c>
      <c r="B1" s="349"/>
      <c r="C1" s="349"/>
      <c r="D1" s="349"/>
      <c r="E1" s="349"/>
      <c r="F1" s="349"/>
      <c r="G1" s="349"/>
      <c r="H1" s="349"/>
      <c r="I1" s="349"/>
    </row>
    <row r="2" spans="1:9" ht="30" customHeight="1" x14ac:dyDescent="0.2">
      <c r="A2" s="3" t="s">
        <v>26</v>
      </c>
      <c r="B2" s="4" t="s">
        <v>2</v>
      </c>
      <c r="C2" s="4">
        <v>2005</v>
      </c>
      <c r="D2" s="4">
        <v>2010</v>
      </c>
      <c r="E2" s="4">
        <v>2013</v>
      </c>
      <c r="F2" s="4">
        <v>2014</v>
      </c>
      <c r="G2" s="4">
        <v>2015</v>
      </c>
      <c r="H2" s="23">
        <v>2016</v>
      </c>
      <c r="I2" s="23">
        <v>2017</v>
      </c>
    </row>
    <row r="3" spans="1:9" ht="24" customHeight="1" x14ac:dyDescent="0.2">
      <c r="A3" s="354" t="s">
        <v>56</v>
      </c>
      <c r="B3" s="27" t="s">
        <v>9</v>
      </c>
      <c r="C3" s="100">
        <v>14678</v>
      </c>
      <c r="D3" s="100">
        <v>15659</v>
      </c>
      <c r="E3" s="100">
        <v>15993</v>
      </c>
      <c r="F3" s="100">
        <v>16949</v>
      </c>
      <c r="G3" s="234">
        <v>16957</v>
      </c>
      <c r="H3" s="234">
        <v>17663</v>
      </c>
      <c r="I3" s="234">
        <v>17608</v>
      </c>
    </row>
    <row r="4" spans="1:9" ht="13.5" customHeight="1" x14ac:dyDescent="0.2">
      <c r="A4" s="345"/>
      <c r="B4" s="26" t="s">
        <v>10</v>
      </c>
      <c r="C4" s="100">
        <v>14385</v>
      </c>
      <c r="D4" s="100">
        <v>15293</v>
      </c>
      <c r="E4" s="100">
        <v>15643</v>
      </c>
      <c r="F4" s="100">
        <v>16233</v>
      </c>
      <c r="G4" s="234">
        <v>16468</v>
      </c>
      <c r="H4" s="234">
        <v>16643</v>
      </c>
      <c r="I4" s="234">
        <v>17464</v>
      </c>
    </row>
    <row r="5" spans="1:9" ht="24" customHeight="1" x14ac:dyDescent="0.2">
      <c r="A5" s="345"/>
      <c r="B5" s="28" t="s">
        <v>11</v>
      </c>
      <c r="C5" s="38">
        <v>29063</v>
      </c>
      <c r="D5" s="38">
        <v>30952</v>
      </c>
      <c r="E5" s="38">
        <v>31636</v>
      </c>
      <c r="F5" s="38">
        <v>33182</v>
      </c>
      <c r="G5" s="125">
        <v>33425</v>
      </c>
      <c r="H5" s="125">
        <v>34306</v>
      </c>
      <c r="I5" s="125">
        <v>35072</v>
      </c>
    </row>
    <row r="6" spans="1:9" ht="13.5" customHeight="1" x14ac:dyDescent="0.2">
      <c r="A6" s="350" t="s">
        <v>27</v>
      </c>
      <c r="B6" s="26" t="s">
        <v>9</v>
      </c>
      <c r="C6" s="100">
        <v>737</v>
      </c>
      <c r="D6" s="100">
        <v>787</v>
      </c>
      <c r="E6" s="100">
        <v>799</v>
      </c>
      <c r="F6" s="100">
        <v>877</v>
      </c>
      <c r="G6" s="234">
        <v>832</v>
      </c>
      <c r="H6" s="234">
        <v>843</v>
      </c>
      <c r="I6" s="234">
        <v>850</v>
      </c>
    </row>
    <row r="7" spans="1:9" ht="13.5" customHeight="1" x14ac:dyDescent="0.2">
      <c r="A7" s="351"/>
      <c r="B7" s="26" t="s">
        <v>10</v>
      </c>
      <c r="C7" s="100">
        <v>419</v>
      </c>
      <c r="D7" s="100">
        <v>456</v>
      </c>
      <c r="E7" s="100">
        <v>423</v>
      </c>
      <c r="F7" s="100">
        <v>443</v>
      </c>
      <c r="G7" s="234">
        <v>442</v>
      </c>
      <c r="H7" s="234">
        <v>458</v>
      </c>
      <c r="I7" s="234">
        <v>474</v>
      </c>
    </row>
    <row r="8" spans="1:9" ht="24" customHeight="1" x14ac:dyDescent="0.2">
      <c r="A8" s="351"/>
      <c r="B8" s="28" t="s">
        <v>11</v>
      </c>
      <c r="C8" s="38">
        <v>1156</v>
      </c>
      <c r="D8" s="38">
        <v>1243</v>
      </c>
      <c r="E8" s="38">
        <v>1222</v>
      </c>
      <c r="F8" s="38">
        <v>1320</v>
      </c>
      <c r="G8" s="125">
        <v>1274</v>
      </c>
      <c r="H8" s="125">
        <v>1301</v>
      </c>
      <c r="I8" s="125">
        <v>1324</v>
      </c>
    </row>
    <row r="9" spans="1:9" ht="13.5" customHeight="1" x14ac:dyDescent="0.2">
      <c r="A9" s="353" t="s">
        <v>21</v>
      </c>
      <c r="B9" s="26" t="s">
        <v>9</v>
      </c>
      <c r="C9" s="100">
        <v>46</v>
      </c>
      <c r="D9" s="100">
        <v>49</v>
      </c>
      <c r="E9" s="100">
        <v>69</v>
      </c>
      <c r="F9" s="100">
        <v>78</v>
      </c>
      <c r="G9" s="234">
        <v>98</v>
      </c>
      <c r="H9" s="234">
        <v>94</v>
      </c>
      <c r="I9" s="234">
        <v>103</v>
      </c>
    </row>
    <row r="10" spans="1:9" ht="13.5" customHeight="1" x14ac:dyDescent="0.2">
      <c r="A10" s="353"/>
      <c r="B10" s="26" t="s">
        <v>10</v>
      </c>
      <c r="C10" s="100">
        <v>61</v>
      </c>
      <c r="D10" s="100">
        <v>66</v>
      </c>
      <c r="E10" s="100">
        <v>81</v>
      </c>
      <c r="F10" s="100">
        <v>104</v>
      </c>
      <c r="G10" s="234">
        <v>106</v>
      </c>
      <c r="H10" s="234">
        <v>107</v>
      </c>
      <c r="I10" s="234">
        <v>116</v>
      </c>
    </row>
    <row r="11" spans="1:9" s="25" customFormat="1" ht="24" customHeight="1" x14ac:dyDescent="0.2">
      <c r="A11" s="353"/>
      <c r="B11" s="28" t="s">
        <v>11</v>
      </c>
      <c r="C11" s="38">
        <v>107</v>
      </c>
      <c r="D11" s="38">
        <v>115</v>
      </c>
      <c r="E11" s="38">
        <v>150</v>
      </c>
      <c r="F11" s="38">
        <v>182</v>
      </c>
      <c r="G11" s="125">
        <v>204</v>
      </c>
      <c r="H11" s="125">
        <v>201</v>
      </c>
      <c r="I11" s="125">
        <v>219</v>
      </c>
    </row>
    <row r="12" spans="1:9" ht="13.5" customHeight="1" x14ac:dyDescent="0.2">
      <c r="A12" s="352" t="s">
        <v>0</v>
      </c>
      <c r="B12" s="29" t="s">
        <v>9</v>
      </c>
      <c r="C12" s="37">
        <v>15461</v>
      </c>
      <c r="D12" s="37">
        <v>16495</v>
      </c>
      <c r="E12" s="37">
        <v>16861</v>
      </c>
      <c r="F12" s="37">
        <v>17904</v>
      </c>
      <c r="G12" s="237">
        <v>17887</v>
      </c>
      <c r="H12" s="237">
        <v>18600</v>
      </c>
      <c r="I12" s="237">
        <v>18561</v>
      </c>
    </row>
    <row r="13" spans="1:9" ht="13.5" customHeight="1" x14ac:dyDescent="0.2">
      <c r="A13" s="352"/>
      <c r="B13" s="29" t="s">
        <v>10</v>
      </c>
      <c r="C13" s="37">
        <v>14865</v>
      </c>
      <c r="D13" s="37">
        <v>15815</v>
      </c>
      <c r="E13" s="37">
        <v>16147</v>
      </c>
      <c r="F13" s="37">
        <v>16780</v>
      </c>
      <c r="G13" s="237">
        <v>17016</v>
      </c>
      <c r="H13" s="237">
        <v>17208</v>
      </c>
      <c r="I13" s="237">
        <v>18054</v>
      </c>
    </row>
    <row r="14" spans="1:9" ht="13.5" customHeight="1" x14ac:dyDescent="0.2">
      <c r="A14" s="352"/>
      <c r="B14" s="28" t="s">
        <v>11</v>
      </c>
      <c r="C14" s="38">
        <v>30326</v>
      </c>
      <c r="D14" s="38">
        <v>32310</v>
      </c>
      <c r="E14" s="38">
        <v>33008</v>
      </c>
      <c r="F14" s="38">
        <v>34684</v>
      </c>
      <c r="G14" s="125">
        <v>34903</v>
      </c>
      <c r="H14" s="125">
        <v>35808</v>
      </c>
      <c r="I14" s="125">
        <v>36615</v>
      </c>
    </row>
  </sheetData>
  <mergeCells count="5">
    <mergeCell ref="A1:I1"/>
    <mergeCell ref="A6:A8"/>
    <mergeCell ref="A12:A14"/>
    <mergeCell ref="A9:A11"/>
    <mergeCell ref="A3:A5"/>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zoomScaleNormal="100" workbookViewId="0">
      <selection sqref="A1:I1"/>
    </sheetView>
  </sheetViews>
  <sheetFormatPr baseColWidth="10" defaultRowHeight="12" x14ac:dyDescent="0.2"/>
  <cols>
    <col min="1" max="1" width="20.140625" customWidth="1"/>
    <col min="2" max="2" width="12" customWidth="1"/>
    <col min="3" max="9" width="9" customWidth="1"/>
  </cols>
  <sheetData>
    <row r="1" spans="1:9" ht="38.25" customHeight="1" x14ac:dyDescent="0.2">
      <c r="A1" s="342" t="s">
        <v>346</v>
      </c>
      <c r="B1" s="342"/>
      <c r="C1" s="342"/>
      <c r="D1" s="342"/>
      <c r="E1" s="342"/>
      <c r="F1" s="342"/>
      <c r="G1" s="342"/>
      <c r="H1" s="342"/>
      <c r="I1" s="342"/>
    </row>
    <row r="2" spans="1:9" ht="30" customHeight="1" x14ac:dyDescent="0.2">
      <c r="A2" s="3" t="s">
        <v>28</v>
      </c>
      <c r="B2" s="4" t="s">
        <v>2</v>
      </c>
      <c r="C2" s="4">
        <v>2005</v>
      </c>
      <c r="D2" s="4">
        <v>2010</v>
      </c>
      <c r="E2" s="4">
        <v>2013</v>
      </c>
      <c r="F2" s="4">
        <v>2014</v>
      </c>
      <c r="G2" s="4">
        <v>2015</v>
      </c>
      <c r="H2" s="23">
        <v>2016</v>
      </c>
      <c r="I2" s="23">
        <v>2017</v>
      </c>
    </row>
    <row r="3" spans="1:9" ht="24" customHeight="1" x14ac:dyDescent="0.2">
      <c r="A3" s="356" t="s">
        <v>217</v>
      </c>
      <c r="B3" s="27" t="s">
        <v>9</v>
      </c>
      <c r="C3" s="67">
        <v>3180</v>
      </c>
      <c r="D3" s="67">
        <v>1412</v>
      </c>
      <c r="E3" s="100">
        <v>1567</v>
      </c>
      <c r="F3" s="100">
        <v>1437</v>
      </c>
      <c r="G3" s="31">
        <v>1412</v>
      </c>
      <c r="H3" s="234">
        <v>1570</v>
      </c>
      <c r="I3" s="234">
        <v>1579</v>
      </c>
    </row>
    <row r="4" spans="1:9" x14ac:dyDescent="0.2">
      <c r="A4" s="357"/>
      <c r="B4" s="26" t="s">
        <v>10</v>
      </c>
      <c r="C4" s="35">
        <v>1650</v>
      </c>
      <c r="D4" s="35">
        <v>929</v>
      </c>
      <c r="E4" s="100">
        <v>1032</v>
      </c>
      <c r="F4" s="100">
        <v>911</v>
      </c>
      <c r="G4" s="31">
        <v>942</v>
      </c>
      <c r="H4" s="234">
        <v>963</v>
      </c>
      <c r="I4" s="234">
        <v>987</v>
      </c>
    </row>
    <row r="5" spans="1:9" s="32" customFormat="1" ht="24" customHeight="1" x14ac:dyDescent="0.2">
      <c r="A5" s="357"/>
      <c r="B5" s="28" t="s">
        <v>11</v>
      </c>
      <c r="C5" s="36">
        <v>4830</v>
      </c>
      <c r="D5" s="36">
        <v>2341</v>
      </c>
      <c r="E5" s="38">
        <v>2599</v>
      </c>
      <c r="F5" s="38">
        <v>2348</v>
      </c>
      <c r="G5" s="125">
        <v>2354</v>
      </c>
      <c r="H5" s="125">
        <v>2533</v>
      </c>
      <c r="I5" s="125">
        <v>2566</v>
      </c>
    </row>
    <row r="6" spans="1:9" x14ac:dyDescent="0.2">
      <c r="A6" s="358" t="s">
        <v>218</v>
      </c>
      <c r="B6" s="26" t="s">
        <v>9</v>
      </c>
      <c r="C6" s="34">
        <v>4278</v>
      </c>
      <c r="D6" s="34">
        <v>1410</v>
      </c>
      <c r="E6" s="100">
        <v>1571</v>
      </c>
      <c r="F6" s="100">
        <v>1658</v>
      </c>
      <c r="G6" s="31">
        <v>1476</v>
      </c>
      <c r="H6" s="234">
        <v>1502</v>
      </c>
      <c r="I6" s="234">
        <v>1649</v>
      </c>
    </row>
    <row r="7" spans="1:9" x14ac:dyDescent="0.2">
      <c r="A7" s="353"/>
      <c r="B7" s="26" t="s">
        <v>10</v>
      </c>
      <c r="C7" s="34">
        <v>2645</v>
      </c>
      <c r="D7" s="34">
        <v>931</v>
      </c>
      <c r="E7" s="100">
        <v>1059</v>
      </c>
      <c r="F7" s="100">
        <v>1110</v>
      </c>
      <c r="G7" s="31">
        <v>1021</v>
      </c>
      <c r="H7" s="234">
        <v>958</v>
      </c>
      <c r="I7" s="234">
        <v>1034</v>
      </c>
    </row>
    <row r="8" spans="1:9" s="32" customFormat="1" ht="24" customHeight="1" x14ac:dyDescent="0.2">
      <c r="A8" s="353"/>
      <c r="B8" s="28" t="s">
        <v>11</v>
      </c>
      <c r="C8" s="80">
        <v>6923</v>
      </c>
      <c r="D8" s="80">
        <v>2341</v>
      </c>
      <c r="E8" s="38">
        <v>2630</v>
      </c>
      <c r="F8" s="38">
        <v>2768</v>
      </c>
      <c r="G8" s="125">
        <v>2497</v>
      </c>
      <c r="H8" s="125">
        <v>2460</v>
      </c>
      <c r="I8" s="125">
        <v>2683</v>
      </c>
    </row>
    <row r="9" spans="1:9" x14ac:dyDescent="0.2">
      <c r="A9" s="358" t="s">
        <v>33</v>
      </c>
      <c r="B9" s="26" t="s">
        <v>9</v>
      </c>
      <c r="C9" s="34">
        <v>13898</v>
      </c>
      <c r="D9" s="34">
        <v>6128</v>
      </c>
      <c r="E9" s="100">
        <v>6590</v>
      </c>
      <c r="F9" s="100">
        <v>7399</v>
      </c>
      <c r="G9" s="31">
        <v>7318</v>
      </c>
      <c r="H9" s="234">
        <v>8043</v>
      </c>
      <c r="I9" s="234">
        <v>8141</v>
      </c>
    </row>
    <row r="10" spans="1:9" x14ac:dyDescent="0.2">
      <c r="A10" s="353"/>
      <c r="B10" s="26" t="s">
        <v>10</v>
      </c>
      <c r="C10" s="34">
        <v>13663</v>
      </c>
      <c r="D10" s="34">
        <v>5906</v>
      </c>
      <c r="E10" s="100">
        <v>6487</v>
      </c>
      <c r="F10" s="100">
        <v>6751</v>
      </c>
      <c r="G10" s="31">
        <v>6987</v>
      </c>
      <c r="H10" s="234">
        <v>7509</v>
      </c>
      <c r="I10" s="234">
        <v>7323</v>
      </c>
    </row>
    <row r="11" spans="1:9" s="32" customFormat="1" ht="24" customHeight="1" x14ac:dyDescent="0.2">
      <c r="A11" s="353"/>
      <c r="B11" s="28" t="s">
        <v>11</v>
      </c>
      <c r="C11" s="80">
        <v>27561</v>
      </c>
      <c r="D11" s="80">
        <v>12034</v>
      </c>
      <c r="E11" s="38">
        <v>13077</v>
      </c>
      <c r="F11" s="38">
        <v>14150</v>
      </c>
      <c r="G11" s="125">
        <v>14305</v>
      </c>
      <c r="H11" s="125">
        <v>15552</v>
      </c>
      <c r="I11" s="125">
        <v>15464</v>
      </c>
    </row>
    <row r="12" spans="1:9" x14ac:dyDescent="0.2">
      <c r="A12" s="358" t="s">
        <v>29</v>
      </c>
      <c r="B12" s="26" t="s">
        <v>9</v>
      </c>
      <c r="C12" s="34">
        <v>5860</v>
      </c>
      <c r="D12" s="34">
        <v>3286</v>
      </c>
      <c r="E12" s="81">
        <v>3389</v>
      </c>
      <c r="F12" s="100">
        <v>3733</v>
      </c>
      <c r="G12" s="31">
        <v>4294</v>
      </c>
      <c r="H12" s="234">
        <v>4368</v>
      </c>
      <c r="I12" s="234">
        <v>4745</v>
      </c>
    </row>
    <row r="13" spans="1:9" x14ac:dyDescent="0.2">
      <c r="A13" s="353"/>
      <c r="B13" s="26" t="s">
        <v>10</v>
      </c>
      <c r="C13" s="34">
        <v>8053</v>
      </c>
      <c r="D13" s="34">
        <v>3936</v>
      </c>
      <c r="E13" s="81">
        <v>3958</v>
      </c>
      <c r="F13" s="100">
        <v>4460</v>
      </c>
      <c r="G13" s="31">
        <v>5013</v>
      </c>
      <c r="H13" s="234">
        <v>5234</v>
      </c>
      <c r="I13" s="234">
        <v>5571</v>
      </c>
    </row>
    <row r="14" spans="1:9" s="32" customFormat="1" ht="24" customHeight="1" x14ac:dyDescent="0.2">
      <c r="A14" s="353"/>
      <c r="B14" s="28" t="s">
        <v>11</v>
      </c>
      <c r="C14" s="80">
        <v>13913</v>
      </c>
      <c r="D14" s="80">
        <v>7222</v>
      </c>
      <c r="E14" s="77">
        <v>7347</v>
      </c>
      <c r="F14" s="38">
        <v>8193</v>
      </c>
      <c r="G14" s="125">
        <v>9307</v>
      </c>
      <c r="H14" s="125">
        <v>9602</v>
      </c>
      <c r="I14" s="125">
        <v>10316</v>
      </c>
    </row>
    <row r="15" spans="1:9" x14ac:dyDescent="0.2">
      <c r="A15" s="352" t="s">
        <v>0</v>
      </c>
      <c r="B15" s="29" t="s">
        <v>9</v>
      </c>
      <c r="C15" s="33">
        <v>27216</v>
      </c>
      <c r="D15" s="33">
        <v>12236</v>
      </c>
      <c r="E15" s="37">
        <v>13117</v>
      </c>
      <c r="F15" s="37">
        <v>14227</v>
      </c>
      <c r="G15" s="126">
        <v>14500</v>
      </c>
      <c r="H15" s="237">
        <v>15483</v>
      </c>
      <c r="I15" s="237">
        <v>16114</v>
      </c>
    </row>
    <row r="16" spans="1:9" x14ac:dyDescent="0.2">
      <c r="A16" s="352"/>
      <c r="B16" s="29" t="s">
        <v>10</v>
      </c>
      <c r="C16" s="33">
        <v>26011</v>
      </c>
      <c r="D16" s="33">
        <v>11702</v>
      </c>
      <c r="E16" s="37">
        <v>12536</v>
      </c>
      <c r="F16" s="37">
        <v>13232</v>
      </c>
      <c r="G16" s="126">
        <v>13963</v>
      </c>
      <c r="H16" s="237">
        <v>14664</v>
      </c>
      <c r="I16" s="237">
        <v>14915</v>
      </c>
    </row>
    <row r="17" spans="1:10" x14ac:dyDescent="0.2">
      <c r="A17" s="352"/>
      <c r="B17" s="29" t="s">
        <v>11</v>
      </c>
      <c r="C17" s="33">
        <v>53227</v>
      </c>
      <c r="D17" s="33">
        <v>23938</v>
      </c>
      <c r="E17" s="37">
        <v>25653</v>
      </c>
      <c r="F17" s="38">
        <v>27459</v>
      </c>
      <c r="G17" s="126">
        <v>28463</v>
      </c>
      <c r="H17" s="237">
        <v>30147</v>
      </c>
      <c r="I17" s="237">
        <v>31029</v>
      </c>
    </row>
    <row r="18" spans="1:10" x14ac:dyDescent="0.2">
      <c r="A18" s="40" t="s">
        <v>13</v>
      </c>
      <c r="B18" s="44"/>
      <c r="C18" s="45"/>
      <c r="D18" s="45"/>
      <c r="E18" s="45"/>
      <c r="F18" s="45"/>
      <c r="G18" s="45"/>
      <c r="H18" s="45"/>
      <c r="I18" s="45"/>
      <c r="J18" s="39"/>
    </row>
    <row r="19" spans="1:10" ht="34.5" customHeight="1" x14ac:dyDescent="0.2">
      <c r="A19" s="355" t="s">
        <v>30</v>
      </c>
      <c r="B19" s="355"/>
      <c r="C19" s="355"/>
      <c r="D19" s="355"/>
      <c r="E19" s="355"/>
      <c r="F19" s="355"/>
      <c r="G19" s="355"/>
      <c r="H19" s="355"/>
      <c r="I19" s="355"/>
      <c r="J19" s="43"/>
    </row>
    <row r="20" spans="1:10" ht="34.5" customHeight="1" x14ac:dyDescent="0.2">
      <c r="A20" s="355" t="s">
        <v>31</v>
      </c>
      <c r="B20" s="355"/>
      <c r="C20" s="355"/>
      <c r="D20" s="355"/>
      <c r="E20" s="355"/>
      <c r="F20" s="355"/>
      <c r="G20" s="355"/>
      <c r="H20" s="355"/>
      <c r="I20" s="355"/>
      <c r="J20" s="41"/>
    </row>
    <row r="21" spans="1:10" x14ac:dyDescent="0.2">
      <c r="A21" s="42" t="s">
        <v>32</v>
      </c>
      <c r="B21" s="42"/>
      <c r="C21" s="42"/>
      <c r="D21" s="42"/>
      <c r="E21" s="42"/>
      <c r="F21" s="42"/>
      <c r="G21" s="41"/>
      <c r="H21" s="41"/>
      <c r="I21" s="41"/>
      <c r="J21" s="41"/>
    </row>
  </sheetData>
  <mergeCells count="8">
    <mergeCell ref="A19:I19"/>
    <mergeCell ref="A20:I20"/>
    <mergeCell ref="A1:I1"/>
    <mergeCell ref="A3:A5"/>
    <mergeCell ref="A15:A17"/>
    <mergeCell ref="A12:A14"/>
    <mergeCell ref="A9:A11"/>
    <mergeCell ref="A6:A8"/>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2"/>
  <sheetViews>
    <sheetView showGridLines="0" zoomScaleNormal="100" workbookViewId="0">
      <selection sqref="A1:L1"/>
    </sheetView>
  </sheetViews>
  <sheetFormatPr baseColWidth="10" defaultRowHeight="12" x14ac:dyDescent="0.2"/>
  <cols>
    <col min="1" max="1" width="17.140625" style="142" customWidth="1"/>
    <col min="2" max="3" width="7.42578125" style="142" customWidth="1"/>
    <col min="4" max="4" width="7.28515625" style="142" customWidth="1"/>
    <col min="5" max="5" width="7.42578125" style="142" customWidth="1"/>
    <col min="6" max="7" width="7" style="142" customWidth="1"/>
    <col min="8" max="8" width="6.7109375" style="142" customWidth="1"/>
    <col min="9" max="9" width="7.42578125" style="142" customWidth="1"/>
    <col min="10" max="10" width="6.5703125" style="142" customWidth="1"/>
    <col min="11" max="11" width="7" style="142" customWidth="1"/>
    <col min="12" max="12" width="6.7109375" style="142" customWidth="1"/>
    <col min="13" max="16384" width="11.42578125" style="142"/>
  </cols>
  <sheetData>
    <row r="1" spans="1:12" ht="45" customHeight="1" x14ac:dyDescent="0.2">
      <c r="A1" s="342" t="s">
        <v>322</v>
      </c>
      <c r="B1" s="342"/>
      <c r="C1" s="342"/>
      <c r="D1" s="342"/>
      <c r="E1" s="342"/>
      <c r="F1" s="342"/>
      <c r="G1" s="342"/>
      <c r="H1" s="342"/>
      <c r="I1" s="342"/>
      <c r="J1" s="342"/>
      <c r="K1" s="342"/>
      <c r="L1" s="342"/>
    </row>
    <row r="2" spans="1:12" x14ac:dyDescent="0.2">
      <c r="A2" s="360" t="s">
        <v>34</v>
      </c>
      <c r="B2" s="362" t="s">
        <v>37</v>
      </c>
      <c r="C2" s="362" t="s">
        <v>228</v>
      </c>
      <c r="D2" s="364" t="s">
        <v>36</v>
      </c>
      <c r="E2" s="365"/>
      <c r="F2" s="365"/>
      <c r="G2" s="365"/>
      <c r="H2" s="360"/>
      <c r="I2" s="366" t="s">
        <v>42</v>
      </c>
      <c r="J2" s="364" t="s">
        <v>36</v>
      </c>
      <c r="K2" s="365"/>
      <c r="L2" s="365"/>
    </row>
    <row r="3" spans="1:12" ht="68.25" customHeight="1" x14ac:dyDescent="0.2">
      <c r="A3" s="361"/>
      <c r="B3" s="363"/>
      <c r="C3" s="363"/>
      <c r="D3" s="155" t="s">
        <v>38</v>
      </c>
      <c r="E3" s="155" t="s">
        <v>39</v>
      </c>
      <c r="F3" s="155" t="s">
        <v>108</v>
      </c>
      <c r="G3" s="155" t="s">
        <v>40</v>
      </c>
      <c r="H3" s="155" t="s">
        <v>41</v>
      </c>
      <c r="I3" s="367"/>
      <c r="J3" s="155" t="s">
        <v>43</v>
      </c>
      <c r="K3" s="155" t="s">
        <v>263</v>
      </c>
      <c r="L3" s="156" t="s">
        <v>24</v>
      </c>
    </row>
    <row r="4" spans="1:12" ht="36" customHeight="1" x14ac:dyDescent="0.2">
      <c r="B4" s="368" t="s">
        <v>0</v>
      </c>
      <c r="C4" s="368"/>
      <c r="D4" s="368"/>
      <c r="E4" s="368"/>
      <c r="F4" s="368"/>
      <c r="G4" s="368"/>
      <c r="H4" s="368"/>
      <c r="I4" s="368"/>
      <c r="J4" s="368"/>
      <c r="K4" s="368"/>
      <c r="L4" s="368"/>
    </row>
    <row r="5" spans="1:12" s="6" customFormat="1" x14ac:dyDescent="0.2">
      <c r="A5" s="49" t="s">
        <v>44</v>
      </c>
      <c r="B5" s="275">
        <f t="shared" ref="B5:L5" si="0">SUM(B40,B75)</f>
        <v>4153</v>
      </c>
      <c r="C5" s="275">
        <f t="shared" si="0"/>
        <v>4153</v>
      </c>
      <c r="D5" s="275">
        <f t="shared" si="0"/>
        <v>0</v>
      </c>
      <c r="E5" s="275">
        <f t="shared" si="0"/>
        <v>0</v>
      </c>
      <c r="F5" s="189">
        <f t="shared" si="0"/>
        <v>0</v>
      </c>
      <c r="G5" s="189">
        <f t="shared" si="0"/>
        <v>4153</v>
      </c>
      <c r="H5" s="193">
        <f t="shared" si="0"/>
        <v>0</v>
      </c>
      <c r="I5" s="193">
        <f t="shared" si="0"/>
        <v>0</v>
      </c>
      <c r="J5" s="205">
        <f t="shared" si="0"/>
        <v>0</v>
      </c>
      <c r="K5" s="205">
        <f t="shared" si="0"/>
        <v>0</v>
      </c>
      <c r="L5" s="205">
        <f t="shared" si="0"/>
        <v>0</v>
      </c>
    </row>
    <row r="6" spans="1:12" x14ac:dyDescent="0.2">
      <c r="A6" s="50" t="s">
        <v>48</v>
      </c>
      <c r="B6" s="277">
        <f t="shared" ref="B6:L6" si="1">SUM(B41,B76)</f>
        <v>913</v>
      </c>
      <c r="C6" s="277">
        <f t="shared" si="1"/>
        <v>913</v>
      </c>
      <c r="D6" s="276">
        <f t="shared" si="1"/>
        <v>0</v>
      </c>
      <c r="E6" s="276">
        <f t="shared" si="1"/>
        <v>0</v>
      </c>
      <c r="F6" s="188">
        <f t="shared" si="1"/>
        <v>0</v>
      </c>
      <c r="G6" s="188">
        <f t="shared" si="1"/>
        <v>913</v>
      </c>
      <c r="H6" s="259">
        <f t="shared" si="1"/>
        <v>0</v>
      </c>
      <c r="I6" s="219">
        <f t="shared" si="1"/>
        <v>0</v>
      </c>
      <c r="J6" s="204">
        <f t="shared" si="1"/>
        <v>0</v>
      </c>
      <c r="K6" s="204">
        <f t="shared" si="1"/>
        <v>0</v>
      </c>
      <c r="L6" s="204">
        <f t="shared" si="1"/>
        <v>0</v>
      </c>
    </row>
    <row r="7" spans="1:12" x14ac:dyDescent="0.2">
      <c r="A7" s="50" t="s">
        <v>49</v>
      </c>
      <c r="B7" s="277">
        <f t="shared" ref="B7:L7" si="2">SUM(B42,B77)</f>
        <v>942</v>
      </c>
      <c r="C7" s="277">
        <f t="shared" si="2"/>
        <v>942</v>
      </c>
      <c r="D7" s="276">
        <f t="shared" si="2"/>
        <v>0</v>
      </c>
      <c r="E7" s="276">
        <f t="shared" si="2"/>
        <v>0</v>
      </c>
      <c r="F7" s="188">
        <f t="shared" si="2"/>
        <v>0</v>
      </c>
      <c r="G7" s="188">
        <f t="shared" si="2"/>
        <v>942</v>
      </c>
      <c r="H7" s="259">
        <f t="shared" si="2"/>
        <v>0</v>
      </c>
      <c r="I7" s="219">
        <f t="shared" si="2"/>
        <v>0</v>
      </c>
      <c r="J7" s="204">
        <f t="shared" si="2"/>
        <v>0</v>
      </c>
      <c r="K7" s="204">
        <f t="shared" si="2"/>
        <v>0</v>
      </c>
      <c r="L7" s="204">
        <f t="shared" si="2"/>
        <v>0</v>
      </c>
    </row>
    <row r="8" spans="1:12" x14ac:dyDescent="0.2">
      <c r="A8" s="50" t="s">
        <v>50</v>
      </c>
      <c r="B8" s="277">
        <f t="shared" ref="B8:L8" si="3">SUM(B43,B78)</f>
        <v>1127</v>
      </c>
      <c r="C8" s="277">
        <f t="shared" si="3"/>
        <v>1127</v>
      </c>
      <c r="D8" s="276">
        <f t="shared" si="3"/>
        <v>0</v>
      </c>
      <c r="E8" s="276">
        <f t="shared" si="3"/>
        <v>0</v>
      </c>
      <c r="F8" s="188">
        <f t="shared" si="3"/>
        <v>0</v>
      </c>
      <c r="G8" s="188">
        <f t="shared" si="3"/>
        <v>1127</v>
      </c>
      <c r="H8" s="259">
        <f t="shared" si="3"/>
        <v>0</v>
      </c>
      <c r="I8" s="219">
        <f t="shared" si="3"/>
        <v>0</v>
      </c>
      <c r="J8" s="204">
        <f t="shared" si="3"/>
        <v>0</v>
      </c>
      <c r="K8" s="204">
        <f t="shared" si="3"/>
        <v>0</v>
      </c>
      <c r="L8" s="204">
        <f t="shared" si="3"/>
        <v>0</v>
      </c>
    </row>
    <row r="9" spans="1:12" x14ac:dyDescent="0.2">
      <c r="A9" s="50" t="s">
        <v>51</v>
      </c>
      <c r="B9" s="277">
        <f t="shared" ref="B9:L9" si="4">SUM(B44,B79)</f>
        <v>1171</v>
      </c>
      <c r="C9" s="277">
        <f t="shared" si="4"/>
        <v>1171</v>
      </c>
      <c r="D9" s="276">
        <f t="shared" si="4"/>
        <v>0</v>
      </c>
      <c r="E9" s="276">
        <f t="shared" si="4"/>
        <v>0</v>
      </c>
      <c r="F9" s="188">
        <f t="shared" si="4"/>
        <v>0</v>
      </c>
      <c r="G9" s="188">
        <f t="shared" si="4"/>
        <v>1171</v>
      </c>
      <c r="H9" s="259">
        <f t="shared" si="4"/>
        <v>0</v>
      </c>
      <c r="I9" s="219">
        <f t="shared" si="4"/>
        <v>0</v>
      </c>
      <c r="J9" s="204">
        <f t="shared" si="4"/>
        <v>0</v>
      </c>
      <c r="K9" s="204">
        <f t="shared" si="4"/>
        <v>0</v>
      </c>
      <c r="L9" s="204">
        <f t="shared" si="4"/>
        <v>0</v>
      </c>
    </row>
    <row r="10" spans="1:12" s="231" customFormat="1" ht="24" customHeight="1" x14ac:dyDescent="0.2">
      <c r="A10" s="51" t="s">
        <v>45</v>
      </c>
      <c r="B10" s="275">
        <f t="shared" ref="B10:L10" si="5">SUM(B45,B80)</f>
        <v>147168</v>
      </c>
      <c r="C10" s="275">
        <f t="shared" si="5"/>
        <v>147168</v>
      </c>
      <c r="D10" s="275">
        <f t="shared" si="5"/>
        <v>140208</v>
      </c>
      <c r="E10" s="275">
        <f t="shared" si="5"/>
        <v>0</v>
      </c>
      <c r="F10" s="189">
        <f t="shared" si="5"/>
        <v>0</v>
      </c>
      <c r="G10" s="189">
        <f t="shared" si="5"/>
        <v>6117</v>
      </c>
      <c r="H10" s="193">
        <f t="shared" si="5"/>
        <v>843</v>
      </c>
      <c r="I10" s="193">
        <f t="shared" si="5"/>
        <v>0</v>
      </c>
      <c r="J10" s="205">
        <f t="shared" si="5"/>
        <v>0</v>
      </c>
      <c r="K10" s="205">
        <f t="shared" si="5"/>
        <v>0</v>
      </c>
      <c r="L10" s="205">
        <f t="shared" si="5"/>
        <v>0</v>
      </c>
    </row>
    <row r="11" spans="1:12" x14ac:dyDescent="0.2">
      <c r="A11" s="50" t="s">
        <v>52</v>
      </c>
      <c r="B11" s="275"/>
      <c r="C11" s="275"/>
      <c r="D11" s="276"/>
      <c r="E11" s="276"/>
      <c r="F11" s="188"/>
      <c r="G11" s="188"/>
      <c r="H11" s="259"/>
      <c r="I11" s="219"/>
      <c r="J11" s="204"/>
      <c r="K11" s="204"/>
      <c r="L11" s="204"/>
    </row>
    <row r="12" spans="1:12" x14ac:dyDescent="0.2">
      <c r="A12" s="48">
        <v>1</v>
      </c>
      <c r="B12" s="277">
        <f t="shared" ref="B12:L12" si="6">SUM(B47,B82)</f>
        <v>37814</v>
      </c>
      <c r="C12" s="277">
        <f t="shared" si="6"/>
        <v>37814</v>
      </c>
      <c r="D12" s="276">
        <f t="shared" si="6"/>
        <v>36365</v>
      </c>
      <c r="E12" s="276">
        <f t="shared" si="6"/>
        <v>0</v>
      </c>
      <c r="F12" s="188">
        <f t="shared" si="6"/>
        <v>0</v>
      </c>
      <c r="G12" s="188">
        <f t="shared" si="6"/>
        <v>1218</v>
      </c>
      <c r="H12" s="259">
        <f t="shared" si="6"/>
        <v>231</v>
      </c>
      <c r="I12" s="219">
        <f t="shared" si="6"/>
        <v>0</v>
      </c>
      <c r="J12" s="204">
        <f t="shared" si="6"/>
        <v>0</v>
      </c>
      <c r="K12" s="204">
        <f t="shared" si="6"/>
        <v>0</v>
      </c>
      <c r="L12" s="204">
        <f t="shared" si="6"/>
        <v>0</v>
      </c>
    </row>
    <row r="13" spans="1:12" x14ac:dyDescent="0.2">
      <c r="A13" s="48">
        <v>2</v>
      </c>
      <c r="B13" s="277">
        <f t="shared" ref="B13:L13" si="7">SUM(B48,B83)</f>
        <v>36921</v>
      </c>
      <c r="C13" s="277">
        <f t="shared" si="7"/>
        <v>36921</v>
      </c>
      <c r="D13" s="276">
        <f t="shared" si="7"/>
        <v>35283</v>
      </c>
      <c r="E13" s="276">
        <f t="shared" si="7"/>
        <v>0</v>
      </c>
      <c r="F13" s="188">
        <f t="shared" si="7"/>
        <v>0</v>
      </c>
      <c r="G13" s="188">
        <f t="shared" si="7"/>
        <v>1430</v>
      </c>
      <c r="H13" s="259">
        <f t="shared" si="7"/>
        <v>208</v>
      </c>
      <c r="I13" s="219">
        <f t="shared" si="7"/>
        <v>0</v>
      </c>
      <c r="J13" s="204">
        <f t="shared" si="7"/>
        <v>0</v>
      </c>
      <c r="K13" s="204">
        <f t="shared" si="7"/>
        <v>0</v>
      </c>
      <c r="L13" s="204">
        <f t="shared" si="7"/>
        <v>0</v>
      </c>
    </row>
    <row r="14" spans="1:12" x14ac:dyDescent="0.2">
      <c r="A14" s="48">
        <v>3</v>
      </c>
      <c r="B14" s="277">
        <f t="shared" ref="B14:L14" si="8">SUM(B49,B84)</f>
        <v>37180</v>
      </c>
      <c r="C14" s="277">
        <f t="shared" si="8"/>
        <v>37180</v>
      </c>
      <c r="D14" s="276">
        <f t="shared" si="8"/>
        <v>35355</v>
      </c>
      <c r="E14" s="276">
        <f t="shared" si="8"/>
        <v>0</v>
      </c>
      <c r="F14" s="188">
        <f t="shared" si="8"/>
        <v>0</v>
      </c>
      <c r="G14" s="188">
        <f t="shared" si="8"/>
        <v>1609</v>
      </c>
      <c r="H14" s="259">
        <f t="shared" si="8"/>
        <v>216</v>
      </c>
      <c r="I14" s="219">
        <f t="shared" si="8"/>
        <v>0</v>
      </c>
      <c r="J14" s="204">
        <f t="shared" si="8"/>
        <v>0</v>
      </c>
      <c r="K14" s="204">
        <f t="shared" si="8"/>
        <v>0</v>
      </c>
      <c r="L14" s="204">
        <f t="shared" si="8"/>
        <v>0</v>
      </c>
    </row>
    <row r="15" spans="1:12" x14ac:dyDescent="0.2">
      <c r="A15" s="48">
        <v>4</v>
      </c>
      <c r="B15" s="277">
        <f t="shared" ref="B15:L15" si="9">SUM(B50,B85)</f>
        <v>35253</v>
      </c>
      <c r="C15" s="277">
        <f t="shared" si="9"/>
        <v>35253</v>
      </c>
      <c r="D15" s="276">
        <f t="shared" si="9"/>
        <v>33205</v>
      </c>
      <c r="E15" s="276">
        <f t="shared" si="9"/>
        <v>0</v>
      </c>
      <c r="F15" s="188">
        <f t="shared" si="9"/>
        <v>0</v>
      </c>
      <c r="G15" s="188">
        <f t="shared" si="9"/>
        <v>1860</v>
      </c>
      <c r="H15" s="259">
        <f t="shared" si="9"/>
        <v>188</v>
      </c>
      <c r="I15" s="219">
        <f t="shared" si="9"/>
        <v>0</v>
      </c>
      <c r="J15" s="204">
        <f t="shared" si="9"/>
        <v>0</v>
      </c>
      <c r="K15" s="204">
        <f t="shared" si="9"/>
        <v>0</v>
      </c>
      <c r="L15" s="204">
        <f t="shared" si="9"/>
        <v>0</v>
      </c>
    </row>
    <row r="16" spans="1:12" s="231" customFormat="1" ht="24" customHeight="1" x14ac:dyDescent="0.2">
      <c r="A16" s="51" t="s">
        <v>46</v>
      </c>
      <c r="B16" s="275">
        <f t="shared" ref="B16:L16" si="10">SUM(B51,B86)</f>
        <v>194358</v>
      </c>
      <c r="C16" s="275">
        <f t="shared" si="10"/>
        <v>193398</v>
      </c>
      <c r="D16" s="275">
        <f t="shared" si="10"/>
        <v>0</v>
      </c>
      <c r="E16" s="275">
        <f t="shared" si="10"/>
        <v>108410</v>
      </c>
      <c r="F16" s="189">
        <f t="shared" si="10"/>
        <v>75435</v>
      </c>
      <c r="G16" s="189">
        <f t="shared" si="10"/>
        <v>8649</v>
      </c>
      <c r="H16" s="193">
        <f t="shared" si="10"/>
        <v>904</v>
      </c>
      <c r="I16" s="193">
        <f t="shared" si="10"/>
        <v>960</v>
      </c>
      <c r="J16" s="205">
        <f t="shared" si="10"/>
        <v>960</v>
      </c>
      <c r="K16" s="205">
        <f t="shared" si="10"/>
        <v>0</v>
      </c>
      <c r="L16" s="205">
        <f t="shared" si="10"/>
        <v>0</v>
      </c>
    </row>
    <row r="17" spans="1:12" x14ac:dyDescent="0.2">
      <c r="A17" s="50" t="s">
        <v>52</v>
      </c>
      <c r="B17" s="277"/>
      <c r="C17" s="277"/>
      <c r="D17" s="275"/>
      <c r="E17" s="276"/>
      <c r="F17" s="188"/>
      <c r="G17" s="188"/>
      <c r="H17" s="259"/>
      <c r="I17" s="219"/>
      <c r="J17" s="204"/>
      <c r="K17" s="204"/>
      <c r="L17" s="204"/>
    </row>
    <row r="18" spans="1:12" x14ac:dyDescent="0.2">
      <c r="A18" s="48">
        <v>5</v>
      </c>
      <c r="B18" s="277">
        <f t="shared" ref="B18:L18" si="11">SUM(B53,B88)</f>
        <v>34043</v>
      </c>
      <c r="C18" s="277">
        <f t="shared" si="11"/>
        <v>34043</v>
      </c>
      <c r="D18" s="277">
        <f t="shared" si="11"/>
        <v>0</v>
      </c>
      <c r="E18" s="276">
        <f t="shared" si="11"/>
        <v>18769</v>
      </c>
      <c r="F18" s="188">
        <f t="shared" si="11"/>
        <v>13431</v>
      </c>
      <c r="G18" s="188">
        <f t="shared" si="11"/>
        <v>1660</v>
      </c>
      <c r="H18" s="259">
        <f t="shared" si="11"/>
        <v>183</v>
      </c>
      <c r="I18" s="219">
        <f t="shared" si="11"/>
        <v>0</v>
      </c>
      <c r="J18" s="204">
        <f t="shared" si="11"/>
        <v>0</v>
      </c>
      <c r="K18" s="204">
        <f t="shared" si="11"/>
        <v>0</v>
      </c>
      <c r="L18" s="204">
        <f t="shared" si="11"/>
        <v>0</v>
      </c>
    </row>
    <row r="19" spans="1:12" x14ac:dyDescent="0.2">
      <c r="A19" s="48">
        <v>6</v>
      </c>
      <c r="B19" s="277">
        <f t="shared" ref="B19:L19" si="12">SUM(B54,B89)</f>
        <v>33485</v>
      </c>
      <c r="C19" s="277">
        <f t="shared" si="12"/>
        <v>33485</v>
      </c>
      <c r="D19" s="277">
        <f t="shared" si="12"/>
        <v>0</v>
      </c>
      <c r="E19" s="276">
        <f t="shared" si="12"/>
        <v>18890</v>
      </c>
      <c r="F19" s="188">
        <f t="shared" si="12"/>
        <v>12686</v>
      </c>
      <c r="G19" s="188">
        <f t="shared" si="12"/>
        <v>1755</v>
      </c>
      <c r="H19" s="259">
        <f t="shared" si="12"/>
        <v>154</v>
      </c>
      <c r="I19" s="219">
        <f t="shared" si="12"/>
        <v>0</v>
      </c>
      <c r="J19" s="204">
        <f t="shared" si="12"/>
        <v>0</v>
      </c>
      <c r="K19" s="204">
        <f t="shared" si="12"/>
        <v>0</v>
      </c>
      <c r="L19" s="204">
        <f t="shared" si="12"/>
        <v>0</v>
      </c>
    </row>
    <row r="20" spans="1:12" x14ac:dyDescent="0.2">
      <c r="A20" s="48">
        <v>7</v>
      </c>
      <c r="B20" s="277">
        <f t="shared" ref="B20:L20" si="13">SUM(B55,B90)</f>
        <v>33527</v>
      </c>
      <c r="C20" s="277">
        <f t="shared" si="13"/>
        <v>33527</v>
      </c>
      <c r="D20" s="277">
        <f t="shared" si="13"/>
        <v>0</v>
      </c>
      <c r="E20" s="276">
        <f t="shared" si="13"/>
        <v>18826</v>
      </c>
      <c r="F20" s="188">
        <f t="shared" si="13"/>
        <v>12848</v>
      </c>
      <c r="G20" s="188">
        <f t="shared" si="13"/>
        <v>1693</v>
      </c>
      <c r="H20" s="259">
        <f t="shared" si="13"/>
        <v>160</v>
      </c>
      <c r="I20" s="219">
        <f t="shared" si="13"/>
        <v>0</v>
      </c>
      <c r="J20" s="204">
        <f t="shared" si="13"/>
        <v>0</v>
      </c>
      <c r="K20" s="204">
        <f t="shared" si="13"/>
        <v>0</v>
      </c>
      <c r="L20" s="204">
        <f t="shared" si="13"/>
        <v>0</v>
      </c>
    </row>
    <row r="21" spans="1:12" x14ac:dyDescent="0.2">
      <c r="A21" s="48">
        <v>8</v>
      </c>
      <c r="B21" s="277">
        <f t="shared" ref="B21:L21" si="14">SUM(B56,B91)</f>
        <v>33690</v>
      </c>
      <c r="C21" s="277">
        <f t="shared" si="14"/>
        <v>33421</v>
      </c>
      <c r="D21" s="277">
        <f t="shared" si="14"/>
        <v>0</v>
      </c>
      <c r="E21" s="276">
        <f t="shared" si="14"/>
        <v>18807</v>
      </c>
      <c r="F21" s="188">
        <f t="shared" si="14"/>
        <v>12802</v>
      </c>
      <c r="G21" s="188">
        <f t="shared" si="14"/>
        <v>1657</v>
      </c>
      <c r="H21" s="259">
        <f t="shared" si="14"/>
        <v>155</v>
      </c>
      <c r="I21" s="219">
        <f t="shared" si="14"/>
        <v>269</v>
      </c>
      <c r="J21" s="204">
        <f t="shared" si="14"/>
        <v>269</v>
      </c>
      <c r="K21" s="204">
        <f t="shared" si="14"/>
        <v>0</v>
      </c>
      <c r="L21" s="204">
        <f t="shared" si="14"/>
        <v>0</v>
      </c>
    </row>
    <row r="22" spans="1:12" x14ac:dyDescent="0.2">
      <c r="A22" s="48">
        <v>9</v>
      </c>
      <c r="B22" s="277">
        <f t="shared" ref="B22:L22" si="15">SUM(B57,B92)</f>
        <v>32270</v>
      </c>
      <c r="C22" s="277">
        <f t="shared" si="15"/>
        <v>31806</v>
      </c>
      <c r="D22" s="277">
        <f t="shared" si="15"/>
        <v>0</v>
      </c>
      <c r="E22" s="276">
        <f t="shared" si="15"/>
        <v>18170</v>
      </c>
      <c r="F22" s="188">
        <f t="shared" si="15"/>
        <v>11974</v>
      </c>
      <c r="G22" s="188">
        <f t="shared" si="15"/>
        <v>1541</v>
      </c>
      <c r="H22" s="259">
        <f t="shared" si="15"/>
        <v>121</v>
      </c>
      <c r="I22" s="219">
        <f t="shared" si="15"/>
        <v>464</v>
      </c>
      <c r="J22" s="204">
        <f t="shared" si="15"/>
        <v>464</v>
      </c>
      <c r="K22" s="204">
        <f t="shared" si="15"/>
        <v>0</v>
      </c>
      <c r="L22" s="204">
        <f t="shared" si="15"/>
        <v>0</v>
      </c>
    </row>
    <row r="23" spans="1:12" x14ac:dyDescent="0.2">
      <c r="A23" s="48">
        <v>10</v>
      </c>
      <c r="B23" s="277">
        <f t="shared" ref="B23:L23" si="16">SUM(B58,B93)</f>
        <v>27337</v>
      </c>
      <c r="C23" s="277">
        <f t="shared" si="16"/>
        <v>27110</v>
      </c>
      <c r="D23" s="277">
        <f t="shared" si="16"/>
        <v>0</v>
      </c>
      <c r="E23" s="276">
        <f t="shared" si="16"/>
        <v>14948</v>
      </c>
      <c r="F23" s="188">
        <f t="shared" si="16"/>
        <v>11694</v>
      </c>
      <c r="G23" s="188">
        <f t="shared" si="16"/>
        <v>337</v>
      </c>
      <c r="H23" s="259">
        <f t="shared" si="16"/>
        <v>131</v>
      </c>
      <c r="I23" s="219">
        <f t="shared" si="16"/>
        <v>227</v>
      </c>
      <c r="J23" s="204">
        <f t="shared" si="16"/>
        <v>227</v>
      </c>
      <c r="K23" s="204">
        <f t="shared" si="16"/>
        <v>0</v>
      </c>
      <c r="L23" s="204">
        <f t="shared" si="16"/>
        <v>0</v>
      </c>
    </row>
    <row r="24" spans="1:12" x14ac:dyDescent="0.2">
      <c r="A24" s="48">
        <v>11</v>
      </c>
      <c r="B24" s="277">
        <f t="shared" ref="B24:L24" si="17">SUM(B59,B94)</f>
        <v>6</v>
      </c>
      <c r="C24" s="277">
        <f t="shared" si="17"/>
        <v>6</v>
      </c>
      <c r="D24" s="277">
        <f t="shared" si="17"/>
        <v>0</v>
      </c>
      <c r="E24" s="276">
        <f t="shared" si="17"/>
        <v>0</v>
      </c>
      <c r="F24" s="188">
        <f t="shared" si="17"/>
        <v>0</v>
      </c>
      <c r="G24" s="188">
        <f t="shared" si="17"/>
        <v>6</v>
      </c>
      <c r="H24" s="259">
        <f t="shared" si="17"/>
        <v>0</v>
      </c>
      <c r="I24" s="219">
        <f t="shared" si="17"/>
        <v>0</v>
      </c>
      <c r="J24" s="204">
        <f t="shared" si="17"/>
        <v>0</v>
      </c>
      <c r="K24" s="204">
        <f t="shared" si="17"/>
        <v>0</v>
      </c>
      <c r="L24" s="204">
        <f t="shared" si="17"/>
        <v>0</v>
      </c>
    </row>
    <row r="25" spans="1:12" s="6" customFormat="1" ht="24" customHeight="1" x14ac:dyDescent="0.2">
      <c r="A25" s="51" t="s">
        <v>47</v>
      </c>
      <c r="B25" s="275">
        <f t="shared" ref="B25:L25" si="18">SUM(B60,B95)</f>
        <v>22071</v>
      </c>
      <c r="C25" s="275">
        <f t="shared" si="18"/>
        <v>22071</v>
      </c>
      <c r="D25" s="275">
        <f t="shared" si="18"/>
        <v>0</v>
      </c>
      <c r="E25" s="275">
        <f t="shared" si="18"/>
        <v>0</v>
      </c>
      <c r="F25" s="189">
        <f t="shared" si="18"/>
        <v>21779</v>
      </c>
      <c r="G25" s="189">
        <f t="shared" si="18"/>
        <v>0</v>
      </c>
      <c r="H25" s="193">
        <f t="shared" si="18"/>
        <v>292</v>
      </c>
      <c r="I25" s="193">
        <f t="shared" si="18"/>
        <v>0</v>
      </c>
      <c r="J25" s="205">
        <f t="shared" si="18"/>
        <v>0</v>
      </c>
      <c r="K25" s="205">
        <f t="shared" si="18"/>
        <v>0</v>
      </c>
      <c r="L25" s="205">
        <f t="shared" si="18"/>
        <v>0</v>
      </c>
    </row>
    <row r="26" spans="1:12" x14ac:dyDescent="0.2">
      <c r="A26" s="50" t="s">
        <v>53</v>
      </c>
      <c r="B26" s="277"/>
      <c r="C26" s="277"/>
      <c r="D26" s="275"/>
      <c r="E26" s="276"/>
      <c r="F26" s="188"/>
      <c r="G26" s="189"/>
      <c r="H26" s="259"/>
      <c r="I26" s="219"/>
      <c r="J26" s="205"/>
      <c r="K26" s="204"/>
      <c r="L26" s="204"/>
    </row>
    <row r="27" spans="1:12" x14ac:dyDescent="0.2">
      <c r="A27" s="48">
        <v>11</v>
      </c>
      <c r="B27" s="277">
        <f t="shared" ref="B27:L27" si="19">SUM(B62,B97)</f>
        <v>11341</v>
      </c>
      <c r="C27" s="277">
        <f t="shared" si="19"/>
        <v>11341</v>
      </c>
      <c r="D27" s="277">
        <f t="shared" si="19"/>
        <v>0</v>
      </c>
      <c r="E27" s="276">
        <f t="shared" si="19"/>
        <v>0</v>
      </c>
      <c r="F27" s="188">
        <f t="shared" si="19"/>
        <v>11229</v>
      </c>
      <c r="G27" s="278">
        <f t="shared" si="19"/>
        <v>0</v>
      </c>
      <c r="H27" s="259">
        <f t="shared" si="19"/>
        <v>112</v>
      </c>
      <c r="I27" s="219">
        <f t="shared" si="19"/>
        <v>0</v>
      </c>
      <c r="J27" s="220">
        <f t="shared" si="19"/>
        <v>0</v>
      </c>
      <c r="K27" s="204">
        <f t="shared" si="19"/>
        <v>0</v>
      </c>
      <c r="L27" s="204">
        <f t="shared" si="19"/>
        <v>0</v>
      </c>
    </row>
    <row r="28" spans="1:12" x14ac:dyDescent="0.2">
      <c r="A28" s="48">
        <v>12</v>
      </c>
      <c r="B28" s="277">
        <f t="shared" ref="B28:L28" si="20">SUM(B63,B98)</f>
        <v>10665</v>
      </c>
      <c r="C28" s="277">
        <f t="shared" si="20"/>
        <v>10665</v>
      </c>
      <c r="D28" s="277">
        <f t="shared" si="20"/>
        <v>0</v>
      </c>
      <c r="E28" s="276">
        <f t="shared" si="20"/>
        <v>0</v>
      </c>
      <c r="F28" s="188">
        <f t="shared" si="20"/>
        <v>10550</v>
      </c>
      <c r="G28" s="278">
        <f t="shared" si="20"/>
        <v>0</v>
      </c>
      <c r="H28" s="259">
        <f t="shared" si="20"/>
        <v>115</v>
      </c>
      <c r="I28" s="219">
        <f t="shared" si="20"/>
        <v>0</v>
      </c>
      <c r="J28" s="220">
        <f t="shared" si="20"/>
        <v>0</v>
      </c>
      <c r="K28" s="204">
        <f t="shared" si="20"/>
        <v>0</v>
      </c>
      <c r="L28" s="204">
        <f t="shared" si="20"/>
        <v>0</v>
      </c>
    </row>
    <row r="29" spans="1:12" x14ac:dyDescent="0.2">
      <c r="A29" s="48">
        <v>13</v>
      </c>
      <c r="B29" s="277">
        <f t="shared" ref="B29:L29" si="21">SUM(B64,B99)</f>
        <v>65</v>
      </c>
      <c r="C29" s="277">
        <f t="shared" si="21"/>
        <v>65</v>
      </c>
      <c r="D29" s="277">
        <f t="shared" si="21"/>
        <v>0</v>
      </c>
      <c r="E29" s="276">
        <f t="shared" si="21"/>
        <v>0</v>
      </c>
      <c r="F29" s="188">
        <f t="shared" si="21"/>
        <v>0</v>
      </c>
      <c r="G29" s="278">
        <f t="shared" si="21"/>
        <v>0</v>
      </c>
      <c r="H29" s="259">
        <f t="shared" si="21"/>
        <v>65</v>
      </c>
      <c r="I29" s="219">
        <f t="shared" si="21"/>
        <v>0</v>
      </c>
      <c r="J29" s="220">
        <f t="shared" si="21"/>
        <v>0</v>
      </c>
      <c r="K29" s="204">
        <f t="shared" si="21"/>
        <v>0</v>
      </c>
      <c r="L29" s="204">
        <f t="shared" si="21"/>
        <v>0</v>
      </c>
    </row>
    <row r="30" spans="1:12" s="6" customFormat="1" ht="48" customHeight="1" x14ac:dyDescent="0.2">
      <c r="A30" s="52" t="s">
        <v>54</v>
      </c>
      <c r="B30" s="275">
        <f t="shared" ref="B30:L30" si="22">SUM(B65,B100)</f>
        <v>1257</v>
      </c>
      <c r="C30" s="275">
        <f t="shared" si="22"/>
        <v>0</v>
      </c>
      <c r="D30" s="275">
        <f t="shared" si="22"/>
        <v>0</v>
      </c>
      <c r="E30" s="275">
        <f t="shared" si="22"/>
        <v>0</v>
      </c>
      <c r="F30" s="189">
        <f t="shared" si="22"/>
        <v>0</v>
      </c>
      <c r="G30" s="189">
        <f t="shared" si="22"/>
        <v>0</v>
      </c>
      <c r="H30" s="193">
        <f t="shared" si="22"/>
        <v>0</v>
      </c>
      <c r="I30" s="193">
        <f t="shared" si="22"/>
        <v>1257</v>
      </c>
      <c r="J30" s="205">
        <f t="shared" si="22"/>
        <v>0</v>
      </c>
      <c r="K30" s="205">
        <f t="shared" si="22"/>
        <v>361</v>
      </c>
      <c r="L30" s="205">
        <f t="shared" si="22"/>
        <v>896</v>
      </c>
    </row>
    <row r="31" spans="1:12" x14ac:dyDescent="0.2">
      <c r="A31" s="50" t="s">
        <v>52</v>
      </c>
      <c r="B31" s="277"/>
      <c r="C31" s="277"/>
      <c r="D31" s="275"/>
      <c r="E31" s="276"/>
      <c r="F31" s="188"/>
      <c r="G31" s="189"/>
      <c r="H31" s="193"/>
      <c r="I31" s="219"/>
      <c r="J31" s="205"/>
      <c r="K31" s="204"/>
      <c r="L31" s="204"/>
    </row>
    <row r="32" spans="1:12" x14ac:dyDescent="0.2">
      <c r="A32" s="48">
        <v>9</v>
      </c>
      <c r="B32" s="277">
        <f t="shared" ref="B32:L32" si="23">SUM(B67,B102)</f>
        <v>135</v>
      </c>
      <c r="C32" s="277">
        <f t="shared" si="23"/>
        <v>0</v>
      </c>
      <c r="D32" s="277">
        <f t="shared" si="23"/>
        <v>0</v>
      </c>
      <c r="E32" s="277">
        <f t="shared" si="23"/>
        <v>0</v>
      </c>
      <c r="F32" s="278">
        <f t="shared" si="23"/>
        <v>0</v>
      </c>
      <c r="G32" s="278">
        <f t="shared" si="23"/>
        <v>0</v>
      </c>
      <c r="H32" s="219">
        <f t="shared" si="23"/>
        <v>0</v>
      </c>
      <c r="I32" s="219">
        <f t="shared" si="23"/>
        <v>135</v>
      </c>
      <c r="J32" s="220">
        <f t="shared" si="23"/>
        <v>0</v>
      </c>
      <c r="K32" s="236">
        <f t="shared" si="23"/>
        <v>0</v>
      </c>
      <c r="L32" s="204">
        <f t="shared" si="23"/>
        <v>135</v>
      </c>
    </row>
    <row r="33" spans="1:12" x14ac:dyDescent="0.2">
      <c r="A33" s="48">
        <v>10</v>
      </c>
      <c r="B33" s="277">
        <f t="shared" ref="B33:L33" si="24">SUM(B68,B103)</f>
        <v>406</v>
      </c>
      <c r="C33" s="277">
        <f t="shared" si="24"/>
        <v>0</v>
      </c>
      <c r="D33" s="277">
        <f t="shared" si="24"/>
        <v>0</v>
      </c>
      <c r="E33" s="277">
        <f t="shared" si="24"/>
        <v>0</v>
      </c>
      <c r="F33" s="278">
        <f t="shared" si="24"/>
        <v>0</v>
      </c>
      <c r="G33" s="278">
        <f t="shared" si="24"/>
        <v>0</v>
      </c>
      <c r="H33" s="219">
        <f t="shared" si="24"/>
        <v>0</v>
      </c>
      <c r="I33" s="219">
        <f t="shared" si="24"/>
        <v>406</v>
      </c>
      <c r="J33" s="220">
        <f t="shared" si="24"/>
        <v>0</v>
      </c>
      <c r="K33" s="236">
        <f t="shared" si="24"/>
        <v>153</v>
      </c>
      <c r="L33" s="204">
        <f t="shared" si="24"/>
        <v>253</v>
      </c>
    </row>
    <row r="34" spans="1:12" s="233" customFormat="1" ht="13.5" x14ac:dyDescent="0.2">
      <c r="A34" s="48" t="s">
        <v>350</v>
      </c>
      <c r="B34" s="277">
        <f t="shared" ref="B34:L34" si="25">SUM(B69,B104)</f>
        <v>162</v>
      </c>
      <c r="C34" s="277">
        <f t="shared" si="25"/>
        <v>0</v>
      </c>
      <c r="D34" s="277">
        <f t="shared" si="25"/>
        <v>0</v>
      </c>
      <c r="E34" s="277">
        <f t="shared" si="25"/>
        <v>0</v>
      </c>
      <c r="F34" s="278">
        <f t="shared" si="25"/>
        <v>0</v>
      </c>
      <c r="G34" s="278">
        <f t="shared" si="25"/>
        <v>0</v>
      </c>
      <c r="H34" s="219">
        <f t="shared" si="25"/>
        <v>0</v>
      </c>
      <c r="I34" s="219">
        <f t="shared" si="25"/>
        <v>162</v>
      </c>
      <c r="J34" s="220">
        <f t="shared" si="25"/>
        <v>0</v>
      </c>
      <c r="K34" s="236">
        <f t="shared" si="25"/>
        <v>0</v>
      </c>
      <c r="L34" s="204">
        <f t="shared" si="25"/>
        <v>162</v>
      </c>
    </row>
    <row r="35" spans="1:12" x14ac:dyDescent="0.2">
      <c r="A35" s="50" t="s">
        <v>53</v>
      </c>
      <c r="B35" s="277"/>
      <c r="C35" s="277"/>
      <c r="D35" s="277"/>
      <c r="E35" s="277"/>
      <c r="F35" s="278"/>
      <c r="G35" s="278"/>
      <c r="H35" s="219"/>
      <c r="I35" s="219"/>
      <c r="J35" s="220"/>
      <c r="K35" s="236"/>
      <c r="L35" s="204"/>
    </row>
    <row r="36" spans="1:12" x14ac:dyDescent="0.2">
      <c r="A36" s="48">
        <v>11</v>
      </c>
      <c r="B36" s="277">
        <f t="shared" ref="B36:L36" si="26">SUM(B71,B106)</f>
        <v>301</v>
      </c>
      <c r="C36" s="277">
        <f t="shared" si="26"/>
        <v>0</v>
      </c>
      <c r="D36" s="277">
        <f t="shared" si="26"/>
        <v>0</v>
      </c>
      <c r="E36" s="277">
        <f t="shared" si="26"/>
        <v>0</v>
      </c>
      <c r="F36" s="278">
        <f t="shared" si="26"/>
        <v>0</v>
      </c>
      <c r="G36" s="278">
        <f t="shared" si="26"/>
        <v>0</v>
      </c>
      <c r="H36" s="219">
        <f t="shared" si="26"/>
        <v>0</v>
      </c>
      <c r="I36" s="219">
        <f t="shared" si="26"/>
        <v>301</v>
      </c>
      <c r="J36" s="220">
        <f t="shared" si="26"/>
        <v>0</v>
      </c>
      <c r="K36" s="236">
        <f t="shared" si="26"/>
        <v>112</v>
      </c>
      <c r="L36" s="204">
        <f t="shared" si="26"/>
        <v>189</v>
      </c>
    </row>
    <row r="37" spans="1:12" x14ac:dyDescent="0.2">
      <c r="A37" s="48">
        <v>12</v>
      </c>
      <c r="B37" s="277">
        <f t="shared" ref="B37:L37" si="27">SUM(B72,B107)</f>
        <v>253</v>
      </c>
      <c r="C37" s="277">
        <f t="shared" si="27"/>
        <v>0</v>
      </c>
      <c r="D37" s="277">
        <f t="shared" si="27"/>
        <v>0</v>
      </c>
      <c r="E37" s="277">
        <f t="shared" si="27"/>
        <v>0</v>
      </c>
      <c r="F37" s="278">
        <f t="shared" si="27"/>
        <v>0</v>
      </c>
      <c r="G37" s="278">
        <f t="shared" si="27"/>
        <v>0</v>
      </c>
      <c r="H37" s="219">
        <f t="shared" si="27"/>
        <v>0</v>
      </c>
      <c r="I37" s="219">
        <f t="shared" si="27"/>
        <v>253</v>
      </c>
      <c r="J37" s="220">
        <f t="shared" si="27"/>
        <v>0</v>
      </c>
      <c r="K37" s="236">
        <f t="shared" si="27"/>
        <v>96</v>
      </c>
      <c r="L37" s="204">
        <f t="shared" si="27"/>
        <v>157</v>
      </c>
    </row>
    <row r="38" spans="1:12" s="6" customFormat="1" ht="24" customHeight="1" x14ac:dyDescent="0.2">
      <c r="A38" s="51" t="s">
        <v>0</v>
      </c>
      <c r="B38" s="275">
        <f t="shared" ref="B38:L38" si="28">SUM(B73,B108)</f>
        <v>369007</v>
      </c>
      <c r="C38" s="275">
        <f t="shared" si="28"/>
        <v>366790</v>
      </c>
      <c r="D38" s="275">
        <f t="shared" si="28"/>
        <v>140208</v>
      </c>
      <c r="E38" s="275">
        <f t="shared" si="28"/>
        <v>108410</v>
      </c>
      <c r="F38" s="189">
        <f t="shared" si="28"/>
        <v>97214</v>
      </c>
      <c r="G38" s="189">
        <f t="shared" si="28"/>
        <v>18919</v>
      </c>
      <c r="H38" s="193">
        <f t="shared" si="28"/>
        <v>2039</v>
      </c>
      <c r="I38" s="193">
        <f t="shared" si="28"/>
        <v>2217</v>
      </c>
      <c r="J38" s="205">
        <f t="shared" si="28"/>
        <v>960</v>
      </c>
      <c r="K38" s="205">
        <f t="shared" si="28"/>
        <v>361</v>
      </c>
      <c r="L38" s="205">
        <f t="shared" si="28"/>
        <v>896</v>
      </c>
    </row>
    <row r="39" spans="1:12" ht="36" customHeight="1" x14ac:dyDescent="0.2">
      <c r="B39" s="348" t="s">
        <v>9</v>
      </c>
      <c r="C39" s="348"/>
      <c r="D39" s="348"/>
      <c r="E39" s="348"/>
      <c r="F39" s="348"/>
      <c r="G39" s="348"/>
      <c r="H39" s="348"/>
      <c r="I39" s="348"/>
      <c r="J39" s="348"/>
      <c r="K39" s="348"/>
      <c r="L39" s="348"/>
    </row>
    <row r="40" spans="1:12" s="6" customFormat="1" x14ac:dyDescent="0.2">
      <c r="A40" s="49" t="s">
        <v>44</v>
      </c>
      <c r="B40" s="275">
        <f>C40</f>
        <v>2609</v>
      </c>
      <c r="C40" s="275">
        <f>SUM(D40:H40)</f>
        <v>2609</v>
      </c>
      <c r="D40" s="275">
        <v>0</v>
      </c>
      <c r="E40" s="275">
        <v>0</v>
      </c>
      <c r="F40" s="189">
        <v>0</v>
      </c>
      <c r="G40" s="189">
        <f>SUM(G41:G44)</f>
        <v>2609</v>
      </c>
      <c r="H40" s="193">
        <v>0</v>
      </c>
      <c r="I40" s="193">
        <f>SUM(J40:L40)</f>
        <v>0</v>
      </c>
      <c r="J40" s="205">
        <v>0</v>
      </c>
      <c r="K40" s="205">
        <v>0</v>
      </c>
      <c r="L40" s="205">
        <v>0</v>
      </c>
    </row>
    <row r="41" spans="1:12" x14ac:dyDescent="0.2">
      <c r="A41" s="50" t="s">
        <v>48</v>
      </c>
      <c r="B41" s="277">
        <f>C41</f>
        <v>599</v>
      </c>
      <c r="C41" s="277">
        <f t="shared" ref="C41:C45" si="29">SUM(D41:H41)</f>
        <v>599</v>
      </c>
      <c r="D41" s="276">
        <v>0</v>
      </c>
      <c r="E41" s="276">
        <v>0</v>
      </c>
      <c r="F41" s="188">
        <v>0</v>
      </c>
      <c r="G41" s="188">
        <v>599</v>
      </c>
      <c r="H41" s="259">
        <v>0</v>
      </c>
      <c r="I41" s="219">
        <f t="shared" ref="I41:I45" si="30">SUM(J41:L41)</f>
        <v>0</v>
      </c>
      <c r="J41" s="204">
        <v>0</v>
      </c>
      <c r="K41" s="204">
        <v>0</v>
      </c>
      <c r="L41" s="204">
        <v>0</v>
      </c>
    </row>
    <row r="42" spans="1:12" x14ac:dyDescent="0.2">
      <c r="A42" s="50" t="s">
        <v>49</v>
      </c>
      <c r="B42" s="277">
        <f t="shared" ref="B42:B44" si="31">C42</f>
        <v>588</v>
      </c>
      <c r="C42" s="277">
        <f t="shared" si="29"/>
        <v>588</v>
      </c>
      <c r="D42" s="276">
        <v>0</v>
      </c>
      <c r="E42" s="276">
        <v>0</v>
      </c>
      <c r="F42" s="188">
        <v>0</v>
      </c>
      <c r="G42" s="188">
        <v>588</v>
      </c>
      <c r="H42" s="259">
        <v>0</v>
      </c>
      <c r="I42" s="219">
        <f t="shared" si="30"/>
        <v>0</v>
      </c>
      <c r="J42" s="204">
        <v>0</v>
      </c>
      <c r="K42" s="204">
        <v>0</v>
      </c>
      <c r="L42" s="204">
        <v>0</v>
      </c>
    </row>
    <row r="43" spans="1:12" x14ac:dyDescent="0.2">
      <c r="A43" s="50" t="s">
        <v>50</v>
      </c>
      <c r="B43" s="277">
        <f t="shared" si="31"/>
        <v>712</v>
      </c>
      <c r="C43" s="277">
        <f t="shared" si="29"/>
        <v>712</v>
      </c>
      <c r="D43" s="276">
        <v>0</v>
      </c>
      <c r="E43" s="276">
        <v>0</v>
      </c>
      <c r="F43" s="188">
        <v>0</v>
      </c>
      <c r="G43" s="188">
        <v>712</v>
      </c>
      <c r="H43" s="259">
        <v>0</v>
      </c>
      <c r="I43" s="219">
        <f t="shared" si="30"/>
        <v>0</v>
      </c>
      <c r="J43" s="204">
        <v>0</v>
      </c>
      <c r="K43" s="204">
        <v>0</v>
      </c>
      <c r="L43" s="204">
        <v>0</v>
      </c>
    </row>
    <row r="44" spans="1:12" x14ac:dyDescent="0.2">
      <c r="A44" s="50" t="s">
        <v>51</v>
      </c>
      <c r="B44" s="277">
        <f t="shared" si="31"/>
        <v>710</v>
      </c>
      <c r="C44" s="277">
        <f t="shared" si="29"/>
        <v>710</v>
      </c>
      <c r="D44" s="276">
        <v>0</v>
      </c>
      <c r="E44" s="276">
        <v>0</v>
      </c>
      <c r="F44" s="188">
        <v>0</v>
      </c>
      <c r="G44" s="188">
        <v>710</v>
      </c>
      <c r="H44" s="259">
        <v>0</v>
      </c>
      <c r="I44" s="219">
        <f t="shared" si="30"/>
        <v>0</v>
      </c>
      <c r="J44" s="204">
        <v>0</v>
      </c>
      <c r="K44" s="204">
        <v>0</v>
      </c>
      <c r="L44" s="204">
        <v>0</v>
      </c>
    </row>
    <row r="45" spans="1:12" s="231" customFormat="1" ht="24" customHeight="1" x14ac:dyDescent="0.2">
      <c r="A45" s="51" t="s">
        <v>45</v>
      </c>
      <c r="B45" s="275">
        <f>C45</f>
        <v>75684</v>
      </c>
      <c r="C45" s="275">
        <f t="shared" si="29"/>
        <v>75684</v>
      </c>
      <c r="D45" s="275">
        <f>SUM(D47:D50)</f>
        <v>71267</v>
      </c>
      <c r="E45" s="275">
        <v>0</v>
      </c>
      <c r="F45" s="189">
        <v>0</v>
      </c>
      <c r="G45" s="189">
        <f>SUM(G47:G50)</f>
        <v>4025</v>
      </c>
      <c r="H45" s="193">
        <f>SUM(H47:H50)</f>
        <v>392</v>
      </c>
      <c r="I45" s="193">
        <f t="shared" si="30"/>
        <v>0</v>
      </c>
      <c r="J45" s="205">
        <v>0</v>
      </c>
      <c r="K45" s="205">
        <v>0</v>
      </c>
      <c r="L45" s="205">
        <v>0</v>
      </c>
    </row>
    <row r="46" spans="1:12" x14ac:dyDescent="0.2">
      <c r="A46" s="50" t="s">
        <v>52</v>
      </c>
      <c r="B46" s="275"/>
      <c r="C46" s="275"/>
      <c r="D46" s="276"/>
      <c r="E46" s="276"/>
      <c r="F46" s="188"/>
      <c r="G46" s="188"/>
      <c r="H46" s="259"/>
      <c r="I46" s="219"/>
      <c r="J46" s="204"/>
      <c r="K46" s="204"/>
      <c r="L46" s="204"/>
    </row>
    <row r="47" spans="1:12" x14ac:dyDescent="0.2">
      <c r="A47" s="48">
        <v>1</v>
      </c>
      <c r="B47" s="277">
        <f>C47</f>
        <v>19228</v>
      </c>
      <c r="C47" s="277">
        <f t="shared" ref="C47:C51" si="32">SUM(D47:H47)</f>
        <v>19228</v>
      </c>
      <c r="D47" s="276">
        <v>18324</v>
      </c>
      <c r="E47" s="276">
        <v>0</v>
      </c>
      <c r="F47" s="188">
        <v>0</v>
      </c>
      <c r="G47" s="188">
        <v>796</v>
      </c>
      <c r="H47" s="259">
        <v>108</v>
      </c>
      <c r="I47" s="219">
        <f t="shared" ref="I47:I51" si="33">SUM(J47:L47)</f>
        <v>0</v>
      </c>
      <c r="J47" s="204">
        <v>0</v>
      </c>
      <c r="K47" s="204">
        <v>0</v>
      </c>
      <c r="L47" s="204">
        <v>0</v>
      </c>
    </row>
    <row r="48" spans="1:12" x14ac:dyDescent="0.2">
      <c r="A48" s="48">
        <v>2</v>
      </c>
      <c r="B48" s="277">
        <f t="shared" ref="B48:B50" si="34">C48</f>
        <v>19105</v>
      </c>
      <c r="C48" s="277">
        <f t="shared" si="32"/>
        <v>19105</v>
      </c>
      <c r="D48" s="276">
        <v>18059</v>
      </c>
      <c r="E48" s="276">
        <v>0</v>
      </c>
      <c r="F48" s="188">
        <v>0</v>
      </c>
      <c r="G48" s="188">
        <v>947</v>
      </c>
      <c r="H48" s="259">
        <v>99</v>
      </c>
      <c r="I48" s="219">
        <f t="shared" si="33"/>
        <v>0</v>
      </c>
      <c r="J48" s="204">
        <v>0</v>
      </c>
      <c r="K48" s="204">
        <v>0</v>
      </c>
      <c r="L48" s="204">
        <v>0</v>
      </c>
    </row>
    <row r="49" spans="1:13" x14ac:dyDescent="0.2">
      <c r="A49" s="48">
        <v>3</v>
      </c>
      <c r="B49" s="277">
        <f t="shared" si="34"/>
        <v>19217</v>
      </c>
      <c r="C49" s="277">
        <f t="shared" si="32"/>
        <v>19217</v>
      </c>
      <c r="D49" s="276">
        <v>18054</v>
      </c>
      <c r="E49" s="276">
        <v>0</v>
      </c>
      <c r="F49" s="188">
        <v>0</v>
      </c>
      <c r="G49" s="188">
        <v>1061</v>
      </c>
      <c r="H49" s="259">
        <v>102</v>
      </c>
      <c r="I49" s="219">
        <f t="shared" si="33"/>
        <v>0</v>
      </c>
      <c r="J49" s="204">
        <v>0</v>
      </c>
      <c r="K49" s="204">
        <v>0</v>
      </c>
      <c r="L49" s="204">
        <v>0</v>
      </c>
    </row>
    <row r="50" spans="1:13" x14ac:dyDescent="0.2">
      <c r="A50" s="48">
        <v>4</v>
      </c>
      <c r="B50" s="277">
        <f t="shared" si="34"/>
        <v>18134</v>
      </c>
      <c r="C50" s="277">
        <f t="shared" si="32"/>
        <v>18134</v>
      </c>
      <c r="D50" s="276">
        <v>16830</v>
      </c>
      <c r="E50" s="276">
        <v>0</v>
      </c>
      <c r="F50" s="188">
        <v>0</v>
      </c>
      <c r="G50" s="188">
        <v>1221</v>
      </c>
      <c r="H50" s="259">
        <v>83</v>
      </c>
      <c r="I50" s="219">
        <f t="shared" si="33"/>
        <v>0</v>
      </c>
      <c r="J50" s="204">
        <v>0</v>
      </c>
      <c r="K50" s="204">
        <v>0</v>
      </c>
      <c r="L50" s="204">
        <v>0</v>
      </c>
    </row>
    <row r="51" spans="1:13" s="231" customFormat="1" ht="24" customHeight="1" x14ac:dyDescent="0.2">
      <c r="A51" s="51" t="s">
        <v>46</v>
      </c>
      <c r="B51" s="275">
        <f>C51+I51</f>
        <v>99192</v>
      </c>
      <c r="C51" s="275">
        <f t="shared" si="32"/>
        <v>98542</v>
      </c>
      <c r="D51" s="275">
        <v>0</v>
      </c>
      <c r="E51" s="275">
        <f>SUM(E53:E59)</f>
        <v>57097</v>
      </c>
      <c r="F51" s="189">
        <f>SUM(F53:F59)</f>
        <v>35769</v>
      </c>
      <c r="G51" s="189">
        <f>SUM(G53:G59)</f>
        <v>5241</v>
      </c>
      <c r="H51" s="193">
        <f>SUM(H53:H59)</f>
        <v>435</v>
      </c>
      <c r="I51" s="193">
        <f t="shared" si="33"/>
        <v>650</v>
      </c>
      <c r="J51" s="205">
        <f>SUM(J53:J59)</f>
        <v>650</v>
      </c>
      <c r="K51" s="205">
        <v>0</v>
      </c>
      <c r="L51" s="205">
        <v>0</v>
      </c>
    </row>
    <row r="52" spans="1:13" x14ac:dyDescent="0.2">
      <c r="A52" s="50" t="s">
        <v>52</v>
      </c>
      <c r="B52" s="277"/>
      <c r="C52" s="277"/>
      <c r="D52" s="275"/>
      <c r="E52" s="276"/>
      <c r="F52" s="188"/>
      <c r="G52" s="188"/>
      <c r="H52" s="259"/>
      <c r="I52" s="219"/>
      <c r="J52" s="204"/>
      <c r="K52" s="204"/>
      <c r="L52" s="204"/>
    </row>
    <row r="53" spans="1:13" x14ac:dyDescent="0.2">
      <c r="A53" s="48">
        <v>5</v>
      </c>
      <c r="B53" s="277">
        <f>C53+I53</f>
        <v>17378</v>
      </c>
      <c r="C53" s="277">
        <f t="shared" ref="C53:C60" si="35">SUM(D53:H53)</f>
        <v>17378</v>
      </c>
      <c r="D53" s="277">
        <v>0</v>
      </c>
      <c r="E53" s="276">
        <v>9832</v>
      </c>
      <c r="F53" s="188">
        <v>6457</v>
      </c>
      <c r="G53" s="188">
        <v>1010</v>
      </c>
      <c r="H53" s="259">
        <v>79</v>
      </c>
      <c r="I53" s="219">
        <f t="shared" ref="I53:I60" si="36">SUM(J53:L53)</f>
        <v>0</v>
      </c>
      <c r="J53" s="204">
        <v>0</v>
      </c>
      <c r="K53" s="204">
        <v>0</v>
      </c>
      <c r="L53" s="204">
        <v>0</v>
      </c>
    </row>
    <row r="54" spans="1:13" x14ac:dyDescent="0.2">
      <c r="A54" s="48">
        <v>6</v>
      </c>
      <c r="B54" s="277">
        <f t="shared" ref="B54:B59" si="37">C54+I54</f>
        <v>17175</v>
      </c>
      <c r="C54" s="277">
        <f t="shared" si="35"/>
        <v>17175</v>
      </c>
      <c r="D54" s="277">
        <v>0</v>
      </c>
      <c r="E54" s="276">
        <v>9971</v>
      </c>
      <c r="F54" s="188">
        <v>6036</v>
      </c>
      <c r="G54" s="188">
        <v>1086</v>
      </c>
      <c r="H54" s="259">
        <v>82</v>
      </c>
      <c r="I54" s="219">
        <f t="shared" si="36"/>
        <v>0</v>
      </c>
      <c r="J54" s="204">
        <v>0</v>
      </c>
      <c r="K54" s="204">
        <v>0</v>
      </c>
      <c r="L54" s="204">
        <v>0</v>
      </c>
    </row>
    <row r="55" spans="1:13" x14ac:dyDescent="0.2">
      <c r="A55" s="48">
        <v>7</v>
      </c>
      <c r="B55" s="277">
        <f t="shared" si="37"/>
        <v>17302</v>
      </c>
      <c r="C55" s="277">
        <f t="shared" si="35"/>
        <v>17302</v>
      </c>
      <c r="D55" s="277">
        <v>0</v>
      </c>
      <c r="E55" s="276">
        <v>10021</v>
      </c>
      <c r="F55" s="188">
        <v>6148</v>
      </c>
      <c r="G55" s="188">
        <v>1055</v>
      </c>
      <c r="H55" s="259">
        <v>78</v>
      </c>
      <c r="I55" s="219">
        <f t="shared" si="36"/>
        <v>0</v>
      </c>
      <c r="J55" s="204">
        <v>0</v>
      </c>
      <c r="K55" s="204">
        <v>0</v>
      </c>
      <c r="L55" s="204">
        <v>0</v>
      </c>
    </row>
    <row r="56" spans="1:13" x14ac:dyDescent="0.2">
      <c r="A56" s="48">
        <v>8</v>
      </c>
      <c r="B56" s="277">
        <f t="shared" si="37"/>
        <v>17271</v>
      </c>
      <c r="C56" s="277">
        <f t="shared" si="35"/>
        <v>17039</v>
      </c>
      <c r="D56" s="277">
        <v>0</v>
      </c>
      <c r="E56" s="276">
        <v>9957</v>
      </c>
      <c r="F56" s="188">
        <v>6039</v>
      </c>
      <c r="G56" s="188">
        <v>972</v>
      </c>
      <c r="H56" s="259">
        <v>71</v>
      </c>
      <c r="I56" s="219">
        <f t="shared" si="36"/>
        <v>232</v>
      </c>
      <c r="J56" s="204">
        <v>232</v>
      </c>
      <c r="K56" s="204">
        <v>0</v>
      </c>
      <c r="L56" s="204">
        <v>0</v>
      </c>
    </row>
    <row r="57" spans="1:13" x14ac:dyDescent="0.2">
      <c r="A57" s="48">
        <v>9</v>
      </c>
      <c r="B57" s="277">
        <f t="shared" si="37"/>
        <v>16571</v>
      </c>
      <c r="C57" s="277">
        <f t="shared" si="35"/>
        <v>16280</v>
      </c>
      <c r="D57" s="277">
        <v>0</v>
      </c>
      <c r="E57" s="276">
        <v>9676</v>
      </c>
      <c r="F57" s="188">
        <v>5622</v>
      </c>
      <c r="G57" s="188">
        <v>923</v>
      </c>
      <c r="H57" s="259">
        <v>59</v>
      </c>
      <c r="I57" s="219">
        <f t="shared" si="36"/>
        <v>291</v>
      </c>
      <c r="J57" s="204">
        <v>291</v>
      </c>
      <c r="K57" s="204">
        <v>0</v>
      </c>
      <c r="L57" s="204">
        <v>0</v>
      </c>
    </row>
    <row r="58" spans="1:13" x14ac:dyDescent="0.2">
      <c r="A58" s="48">
        <v>10</v>
      </c>
      <c r="B58" s="277">
        <f t="shared" si="37"/>
        <v>13493</v>
      </c>
      <c r="C58" s="277">
        <f t="shared" si="35"/>
        <v>13366</v>
      </c>
      <c r="D58" s="277">
        <v>0</v>
      </c>
      <c r="E58" s="276">
        <v>7640</v>
      </c>
      <c r="F58" s="188">
        <v>5467</v>
      </c>
      <c r="G58" s="188">
        <v>193</v>
      </c>
      <c r="H58" s="259">
        <v>66</v>
      </c>
      <c r="I58" s="219">
        <f t="shared" si="36"/>
        <v>127</v>
      </c>
      <c r="J58" s="204">
        <v>127</v>
      </c>
      <c r="K58" s="204">
        <v>0</v>
      </c>
      <c r="L58" s="204">
        <v>0</v>
      </c>
    </row>
    <row r="59" spans="1:13" x14ac:dyDescent="0.2">
      <c r="A59" s="48">
        <v>11</v>
      </c>
      <c r="B59" s="277">
        <f t="shared" si="37"/>
        <v>2</v>
      </c>
      <c r="C59" s="277">
        <f t="shared" si="35"/>
        <v>2</v>
      </c>
      <c r="D59" s="277">
        <v>0</v>
      </c>
      <c r="E59" s="276">
        <v>0</v>
      </c>
      <c r="F59" s="188">
        <v>0</v>
      </c>
      <c r="G59" s="188">
        <v>2</v>
      </c>
      <c r="H59" s="259">
        <v>0</v>
      </c>
      <c r="I59" s="219">
        <f t="shared" si="36"/>
        <v>0</v>
      </c>
      <c r="J59" s="204">
        <v>0</v>
      </c>
      <c r="K59" s="204">
        <v>0</v>
      </c>
      <c r="L59" s="204">
        <v>0</v>
      </c>
    </row>
    <row r="60" spans="1:13" s="6" customFormat="1" ht="24" customHeight="1" x14ac:dyDescent="0.2">
      <c r="A60" s="51" t="s">
        <v>47</v>
      </c>
      <c r="B60" s="275">
        <f>C60</f>
        <v>10252</v>
      </c>
      <c r="C60" s="275">
        <f t="shared" si="35"/>
        <v>10252</v>
      </c>
      <c r="D60" s="275">
        <v>0</v>
      </c>
      <c r="E60" s="275">
        <v>0</v>
      </c>
      <c r="F60" s="189">
        <f>SUM(F62:F64)</f>
        <v>10110</v>
      </c>
      <c r="G60" s="189">
        <v>0</v>
      </c>
      <c r="H60" s="193">
        <f>SUM(H61:H64)</f>
        <v>142</v>
      </c>
      <c r="I60" s="193">
        <f t="shared" si="36"/>
        <v>0</v>
      </c>
      <c r="J60" s="205">
        <v>0</v>
      </c>
      <c r="K60" s="205">
        <v>0</v>
      </c>
      <c r="L60" s="205">
        <v>0</v>
      </c>
    </row>
    <row r="61" spans="1:13" x14ac:dyDescent="0.2">
      <c r="A61" s="50" t="s">
        <v>53</v>
      </c>
      <c r="B61" s="277"/>
      <c r="C61" s="277"/>
      <c r="D61" s="275"/>
      <c r="E61" s="276"/>
      <c r="F61" s="188"/>
      <c r="G61" s="189"/>
      <c r="H61" s="259"/>
      <c r="I61" s="219"/>
      <c r="J61" s="205"/>
      <c r="K61" s="204"/>
      <c r="L61" s="204"/>
    </row>
    <row r="62" spans="1:13" x14ac:dyDescent="0.2">
      <c r="A62" s="48">
        <v>11</v>
      </c>
      <c r="B62" s="277">
        <f>C62</f>
        <v>5334</v>
      </c>
      <c r="C62" s="277">
        <f t="shared" ref="C62:C65" si="38">SUM(D62:H62)</f>
        <v>5334</v>
      </c>
      <c r="D62" s="277">
        <v>0</v>
      </c>
      <c r="E62" s="276">
        <v>0</v>
      </c>
      <c r="F62" s="188">
        <v>5270</v>
      </c>
      <c r="G62" s="278">
        <v>0</v>
      </c>
      <c r="H62" s="259">
        <v>64</v>
      </c>
      <c r="I62" s="219">
        <f t="shared" ref="I62:I65" si="39">SUM(J62:L62)</f>
        <v>0</v>
      </c>
      <c r="J62" s="220">
        <v>0</v>
      </c>
      <c r="K62" s="204">
        <v>0</v>
      </c>
      <c r="L62" s="204">
        <v>0</v>
      </c>
      <c r="M62" s="88"/>
    </row>
    <row r="63" spans="1:13" x14ac:dyDescent="0.2">
      <c r="A63" s="48">
        <v>12</v>
      </c>
      <c r="B63" s="277">
        <f>C63</f>
        <v>4892</v>
      </c>
      <c r="C63" s="277">
        <f t="shared" si="38"/>
        <v>4892</v>
      </c>
      <c r="D63" s="277">
        <v>0</v>
      </c>
      <c r="E63" s="276">
        <v>0</v>
      </c>
      <c r="F63" s="188">
        <v>4840</v>
      </c>
      <c r="G63" s="278">
        <v>0</v>
      </c>
      <c r="H63" s="259">
        <v>52</v>
      </c>
      <c r="I63" s="219">
        <f t="shared" si="39"/>
        <v>0</v>
      </c>
      <c r="J63" s="220">
        <v>0</v>
      </c>
      <c r="K63" s="204">
        <v>0</v>
      </c>
      <c r="L63" s="204">
        <v>0</v>
      </c>
      <c r="M63" s="88"/>
    </row>
    <row r="64" spans="1:13" x14ac:dyDescent="0.2">
      <c r="A64" s="48">
        <v>13</v>
      </c>
      <c r="B64" s="277">
        <f>C64</f>
        <v>26</v>
      </c>
      <c r="C64" s="277">
        <f>SUM(D64:H64)</f>
        <v>26</v>
      </c>
      <c r="D64" s="277">
        <v>0</v>
      </c>
      <c r="E64" s="276">
        <v>0</v>
      </c>
      <c r="F64" s="188">
        <v>0</v>
      </c>
      <c r="G64" s="278">
        <v>0</v>
      </c>
      <c r="H64" s="259">
        <v>26</v>
      </c>
      <c r="I64" s="219">
        <f t="shared" si="39"/>
        <v>0</v>
      </c>
      <c r="J64" s="220">
        <v>0</v>
      </c>
      <c r="K64" s="204">
        <v>0</v>
      </c>
      <c r="L64" s="204">
        <v>0</v>
      </c>
      <c r="M64" s="88"/>
    </row>
    <row r="65" spans="1:13" s="6" customFormat="1" ht="48" customHeight="1" x14ac:dyDescent="0.2">
      <c r="A65" s="52" t="s">
        <v>54</v>
      </c>
      <c r="B65" s="275">
        <f>I65</f>
        <v>730</v>
      </c>
      <c r="C65" s="275">
        <f t="shared" si="38"/>
        <v>0</v>
      </c>
      <c r="D65" s="275">
        <v>0</v>
      </c>
      <c r="E65" s="275">
        <v>0</v>
      </c>
      <c r="F65" s="189">
        <v>0</v>
      </c>
      <c r="G65" s="189">
        <v>0</v>
      </c>
      <c r="H65" s="193">
        <v>0</v>
      </c>
      <c r="I65" s="193">
        <f t="shared" si="39"/>
        <v>730</v>
      </c>
      <c r="J65" s="205">
        <v>0</v>
      </c>
      <c r="K65" s="205">
        <f>SUM(K67:K72)</f>
        <v>204</v>
      </c>
      <c r="L65" s="205">
        <f>SUM(L67:L72)</f>
        <v>526</v>
      </c>
    </row>
    <row r="66" spans="1:13" x14ac:dyDescent="0.2">
      <c r="A66" s="50" t="s">
        <v>52</v>
      </c>
      <c r="B66" s="277"/>
      <c r="C66" s="277"/>
      <c r="D66" s="275"/>
      <c r="E66" s="276"/>
      <c r="F66" s="188"/>
      <c r="G66" s="189"/>
      <c r="H66" s="193"/>
      <c r="I66" s="219"/>
      <c r="J66" s="205"/>
      <c r="K66" s="204"/>
      <c r="L66" s="204"/>
      <c r="M66" s="88"/>
    </row>
    <row r="67" spans="1:13" x14ac:dyDescent="0.2">
      <c r="A67" s="48">
        <v>9</v>
      </c>
      <c r="B67" s="277">
        <f t="shared" ref="B67:B72" si="40">I67</f>
        <v>75</v>
      </c>
      <c r="C67" s="277">
        <f t="shared" ref="C67:C69" si="41">SUM(D67:H67)</f>
        <v>0</v>
      </c>
      <c r="D67" s="277">
        <v>0</v>
      </c>
      <c r="E67" s="277">
        <v>0</v>
      </c>
      <c r="F67" s="278">
        <v>0</v>
      </c>
      <c r="G67" s="278">
        <v>0</v>
      </c>
      <c r="H67" s="219">
        <v>0</v>
      </c>
      <c r="I67" s="219">
        <f t="shared" ref="I67:I69" si="42">SUM(J67:L67)</f>
        <v>75</v>
      </c>
      <c r="J67" s="220">
        <v>0</v>
      </c>
      <c r="K67" s="236">
        <v>0</v>
      </c>
      <c r="L67" s="204">
        <v>75</v>
      </c>
      <c r="M67" s="88"/>
    </row>
    <row r="68" spans="1:13" x14ac:dyDescent="0.2">
      <c r="A68" s="48">
        <v>10</v>
      </c>
      <c r="B68" s="277">
        <f t="shared" si="40"/>
        <v>225</v>
      </c>
      <c r="C68" s="277">
        <f t="shared" si="41"/>
        <v>0</v>
      </c>
      <c r="D68" s="277">
        <v>0</v>
      </c>
      <c r="E68" s="277">
        <v>0</v>
      </c>
      <c r="F68" s="278">
        <v>0</v>
      </c>
      <c r="G68" s="278">
        <v>0</v>
      </c>
      <c r="H68" s="219">
        <v>0</v>
      </c>
      <c r="I68" s="219">
        <f>SUM(J68:L68)</f>
        <v>225</v>
      </c>
      <c r="J68" s="220">
        <v>0</v>
      </c>
      <c r="K68" s="236">
        <v>85</v>
      </c>
      <c r="L68" s="204">
        <v>140</v>
      </c>
      <c r="M68" s="88"/>
    </row>
    <row r="69" spans="1:13" s="233" customFormat="1" ht="13.5" x14ac:dyDescent="0.2">
      <c r="A69" s="48" t="s">
        <v>350</v>
      </c>
      <c r="B69" s="277">
        <f t="shared" si="40"/>
        <v>125</v>
      </c>
      <c r="C69" s="277">
        <f t="shared" si="41"/>
        <v>0</v>
      </c>
      <c r="D69" s="277">
        <v>0</v>
      </c>
      <c r="E69" s="277">
        <v>0</v>
      </c>
      <c r="F69" s="278">
        <v>0</v>
      </c>
      <c r="G69" s="278">
        <v>0</v>
      </c>
      <c r="H69" s="219">
        <v>0</v>
      </c>
      <c r="I69" s="219">
        <f t="shared" si="42"/>
        <v>125</v>
      </c>
      <c r="J69" s="220">
        <v>0</v>
      </c>
      <c r="K69" s="236">
        <v>0</v>
      </c>
      <c r="L69" s="204">
        <v>125</v>
      </c>
    </row>
    <row r="70" spans="1:13" x14ac:dyDescent="0.2">
      <c r="A70" s="50" t="s">
        <v>53</v>
      </c>
      <c r="B70" s="277"/>
      <c r="C70" s="277"/>
      <c r="D70" s="277"/>
      <c r="E70" s="277"/>
      <c r="F70" s="278"/>
      <c r="G70" s="278"/>
      <c r="H70" s="219"/>
      <c r="I70" s="219"/>
      <c r="J70" s="220"/>
      <c r="K70" s="236"/>
      <c r="L70" s="204"/>
      <c r="M70" s="88"/>
    </row>
    <row r="71" spans="1:13" x14ac:dyDescent="0.2">
      <c r="A71" s="48">
        <v>11</v>
      </c>
      <c r="B71" s="277">
        <f t="shared" si="40"/>
        <v>165</v>
      </c>
      <c r="C71" s="277">
        <f t="shared" ref="C71:C73" si="43">SUM(D71:H71)</f>
        <v>0</v>
      </c>
      <c r="D71" s="277">
        <v>0</v>
      </c>
      <c r="E71" s="277">
        <v>0</v>
      </c>
      <c r="F71" s="278">
        <v>0</v>
      </c>
      <c r="G71" s="278">
        <v>0</v>
      </c>
      <c r="H71" s="219">
        <v>0</v>
      </c>
      <c r="I71" s="219">
        <f t="shared" ref="I71:I72" si="44">SUM(J71:L71)</f>
        <v>165</v>
      </c>
      <c r="J71" s="220">
        <v>0</v>
      </c>
      <c r="K71" s="236">
        <v>68</v>
      </c>
      <c r="L71" s="204">
        <v>97</v>
      </c>
      <c r="M71" s="88"/>
    </row>
    <row r="72" spans="1:13" x14ac:dyDescent="0.2">
      <c r="A72" s="48">
        <v>12</v>
      </c>
      <c r="B72" s="277">
        <f t="shared" si="40"/>
        <v>140</v>
      </c>
      <c r="C72" s="277">
        <f t="shared" si="43"/>
        <v>0</v>
      </c>
      <c r="D72" s="277">
        <v>0</v>
      </c>
      <c r="E72" s="277">
        <v>0</v>
      </c>
      <c r="F72" s="278">
        <v>0</v>
      </c>
      <c r="G72" s="278">
        <v>0</v>
      </c>
      <c r="H72" s="219">
        <v>0</v>
      </c>
      <c r="I72" s="219">
        <f t="shared" si="44"/>
        <v>140</v>
      </c>
      <c r="J72" s="220">
        <v>0</v>
      </c>
      <c r="K72" s="236">
        <v>51</v>
      </c>
      <c r="L72" s="204">
        <v>89</v>
      </c>
      <c r="M72" s="88"/>
    </row>
    <row r="73" spans="1:13" s="6" customFormat="1" ht="24" customHeight="1" x14ac:dyDescent="0.2">
      <c r="A73" s="51" t="s">
        <v>295</v>
      </c>
      <c r="B73" s="275">
        <f>C73+I73</f>
        <v>188467</v>
      </c>
      <c r="C73" s="275">
        <f t="shared" si="43"/>
        <v>187087</v>
      </c>
      <c r="D73" s="275">
        <f>SUM(D65,D60,D51,D45,D40)</f>
        <v>71267</v>
      </c>
      <c r="E73" s="275">
        <f t="shared" ref="E73:L73" si="45">SUM(E65,E60,E51,E45,E40)</f>
        <v>57097</v>
      </c>
      <c r="F73" s="189">
        <f t="shared" si="45"/>
        <v>45879</v>
      </c>
      <c r="G73" s="189">
        <f t="shared" si="45"/>
        <v>11875</v>
      </c>
      <c r="H73" s="193">
        <f t="shared" si="45"/>
        <v>969</v>
      </c>
      <c r="I73" s="193">
        <f t="shared" si="45"/>
        <v>1380</v>
      </c>
      <c r="J73" s="205">
        <f t="shared" si="45"/>
        <v>650</v>
      </c>
      <c r="K73" s="205">
        <f t="shared" si="45"/>
        <v>204</v>
      </c>
      <c r="L73" s="205">
        <f t="shared" si="45"/>
        <v>526</v>
      </c>
    </row>
    <row r="74" spans="1:13" ht="36" customHeight="1" x14ac:dyDescent="0.2">
      <c r="B74" s="348" t="s">
        <v>10</v>
      </c>
      <c r="C74" s="348"/>
      <c r="D74" s="348"/>
      <c r="E74" s="348"/>
      <c r="F74" s="348"/>
      <c r="G74" s="348"/>
      <c r="H74" s="348"/>
      <c r="I74" s="348"/>
      <c r="J74" s="348"/>
      <c r="K74" s="348"/>
      <c r="L74" s="348"/>
    </row>
    <row r="75" spans="1:13" s="6" customFormat="1" x14ac:dyDescent="0.2">
      <c r="A75" s="49" t="s">
        <v>44</v>
      </c>
      <c r="B75" s="275">
        <f>C75</f>
        <v>1544</v>
      </c>
      <c r="C75" s="275">
        <f>SUM(D75:H75)</f>
        <v>1544</v>
      </c>
      <c r="D75" s="275">
        <v>0</v>
      </c>
      <c r="E75" s="275">
        <v>0</v>
      </c>
      <c r="F75" s="189">
        <v>0</v>
      </c>
      <c r="G75" s="189">
        <f>SUM(G76:G79)</f>
        <v>1544</v>
      </c>
      <c r="H75" s="193">
        <v>0</v>
      </c>
      <c r="I75" s="193">
        <f>SUM(J75:L75)</f>
        <v>0</v>
      </c>
      <c r="J75" s="205">
        <v>0</v>
      </c>
      <c r="K75" s="205">
        <v>0</v>
      </c>
      <c r="L75" s="205">
        <v>0</v>
      </c>
    </row>
    <row r="76" spans="1:13" x14ac:dyDescent="0.2">
      <c r="A76" s="50" t="s">
        <v>48</v>
      </c>
      <c r="B76" s="277">
        <f>C76</f>
        <v>314</v>
      </c>
      <c r="C76" s="277">
        <f t="shared" ref="C76:C80" si="46">SUM(D76:H76)</f>
        <v>314</v>
      </c>
      <c r="D76" s="276">
        <v>0</v>
      </c>
      <c r="E76" s="276">
        <v>0</v>
      </c>
      <c r="F76" s="188">
        <v>0</v>
      </c>
      <c r="G76" s="188">
        <v>314</v>
      </c>
      <c r="H76" s="259">
        <v>0</v>
      </c>
      <c r="I76" s="219">
        <f t="shared" ref="I76:I80" si="47">SUM(J76:L76)</f>
        <v>0</v>
      </c>
      <c r="J76" s="204">
        <v>0</v>
      </c>
      <c r="K76" s="204">
        <v>0</v>
      </c>
      <c r="L76" s="204">
        <v>0</v>
      </c>
    </row>
    <row r="77" spans="1:13" x14ac:dyDescent="0.2">
      <c r="A77" s="50" t="s">
        <v>49</v>
      </c>
      <c r="B77" s="277">
        <f t="shared" ref="B77:B79" si="48">C77</f>
        <v>354</v>
      </c>
      <c r="C77" s="277">
        <f t="shared" si="46"/>
        <v>354</v>
      </c>
      <c r="D77" s="276">
        <v>0</v>
      </c>
      <c r="E77" s="276">
        <v>0</v>
      </c>
      <c r="F77" s="188">
        <v>0</v>
      </c>
      <c r="G77" s="188">
        <v>354</v>
      </c>
      <c r="H77" s="259">
        <v>0</v>
      </c>
      <c r="I77" s="219">
        <f t="shared" si="47"/>
        <v>0</v>
      </c>
      <c r="J77" s="204">
        <v>0</v>
      </c>
      <c r="K77" s="204">
        <v>0</v>
      </c>
      <c r="L77" s="204">
        <v>0</v>
      </c>
    </row>
    <row r="78" spans="1:13" x14ac:dyDescent="0.2">
      <c r="A78" s="50" t="s">
        <v>50</v>
      </c>
      <c r="B78" s="277">
        <f t="shared" si="48"/>
        <v>415</v>
      </c>
      <c r="C78" s="277">
        <f t="shared" si="46"/>
        <v>415</v>
      </c>
      <c r="D78" s="276">
        <v>0</v>
      </c>
      <c r="E78" s="276">
        <v>0</v>
      </c>
      <c r="F78" s="188">
        <v>0</v>
      </c>
      <c r="G78" s="188">
        <v>415</v>
      </c>
      <c r="H78" s="259">
        <v>0</v>
      </c>
      <c r="I78" s="219">
        <f t="shared" si="47"/>
        <v>0</v>
      </c>
      <c r="J78" s="204">
        <v>0</v>
      </c>
      <c r="K78" s="204">
        <v>0</v>
      </c>
      <c r="L78" s="204">
        <v>0</v>
      </c>
    </row>
    <row r="79" spans="1:13" x14ac:dyDescent="0.2">
      <c r="A79" s="50" t="s">
        <v>51</v>
      </c>
      <c r="B79" s="277">
        <f t="shared" si="48"/>
        <v>461</v>
      </c>
      <c r="C79" s="277">
        <f t="shared" si="46"/>
        <v>461</v>
      </c>
      <c r="D79" s="276">
        <v>0</v>
      </c>
      <c r="E79" s="276">
        <v>0</v>
      </c>
      <c r="F79" s="188">
        <v>0</v>
      </c>
      <c r="G79" s="188">
        <v>461</v>
      </c>
      <c r="H79" s="259">
        <v>0</v>
      </c>
      <c r="I79" s="219">
        <f t="shared" si="47"/>
        <v>0</v>
      </c>
      <c r="J79" s="204">
        <v>0</v>
      </c>
      <c r="K79" s="204">
        <v>0</v>
      </c>
      <c r="L79" s="204">
        <v>0</v>
      </c>
    </row>
    <row r="80" spans="1:13" s="231" customFormat="1" ht="24" customHeight="1" x14ac:dyDescent="0.2">
      <c r="A80" s="51" t="s">
        <v>45</v>
      </c>
      <c r="B80" s="275">
        <f>C80</f>
        <v>71484</v>
      </c>
      <c r="C80" s="275">
        <f t="shared" si="46"/>
        <v>71484</v>
      </c>
      <c r="D80" s="275">
        <f>SUM(D82:D85)</f>
        <v>68941</v>
      </c>
      <c r="E80" s="275">
        <v>0</v>
      </c>
      <c r="F80" s="189">
        <v>0</v>
      </c>
      <c r="G80" s="189">
        <f>SUM(G82:G85)</f>
        <v>2092</v>
      </c>
      <c r="H80" s="193">
        <f>SUM(H82:H85)</f>
        <v>451</v>
      </c>
      <c r="I80" s="193">
        <f t="shared" si="47"/>
        <v>0</v>
      </c>
      <c r="J80" s="205">
        <v>0</v>
      </c>
      <c r="K80" s="205">
        <v>0</v>
      </c>
      <c r="L80" s="205">
        <v>0</v>
      </c>
    </row>
    <row r="81" spans="1:14" x14ac:dyDescent="0.2">
      <c r="A81" s="50" t="s">
        <v>52</v>
      </c>
      <c r="B81" s="275"/>
      <c r="C81" s="275"/>
      <c r="D81" s="276"/>
      <c r="E81" s="276"/>
      <c r="F81" s="188"/>
      <c r="G81" s="188"/>
      <c r="H81" s="259"/>
      <c r="I81" s="219"/>
      <c r="J81" s="204"/>
      <c r="K81" s="204"/>
      <c r="L81" s="204"/>
    </row>
    <row r="82" spans="1:14" x14ac:dyDescent="0.2">
      <c r="A82" s="48">
        <v>1</v>
      </c>
      <c r="B82" s="277">
        <f>C82</f>
        <v>18586</v>
      </c>
      <c r="C82" s="277">
        <f t="shared" ref="C82:C85" si="49">SUM(D82:H82)</f>
        <v>18586</v>
      </c>
      <c r="D82" s="276">
        <v>18041</v>
      </c>
      <c r="E82" s="276">
        <v>0</v>
      </c>
      <c r="F82" s="188">
        <v>0</v>
      </c>
      <c r="G82" s="188">
        <v>422</v>
      </c>
      <c r="H82" s="259">
        <v>123</v>
      </c>
      <c r="I82" s="219">
        <f t="shared" ref="I82:I86" si="50">SUM(J82:L82)</f>
        <v>0</v>
      </c>
      <c r="J82" s="204">
        <v>0</v>
      </c>
      <c r="K82" s="204">
        <v>0</v>
      </c>
      <c r="L82" s="204">
        <v>0</v>
      </c>
    </row>
    <row r="83" spans="1:14" x14ac:dyDescent="0.2">
      <c r="A83" s="48">
        <v>2</v>
      </c>
      <c r="B83" s="277">
        <f t="shared" ref="B83:B85" si="51">C83</f>
        <v>17816</v>
      </c>
      <c r="C83" s="277">
        <f t="shared" si="49"/>
        <v>17816</v>
      </c>
      <c r="D83" s="276">
        <v>17224</v>
      </c>
      <c r="E83" s="276">
        <v>0</v>
      </c>
      <c r="F83" s="188">
        <v>0</v>
      </c>
      <c r="G83" s="188">
        <v>483</v>
      </c>
      <c r="H83" s="259">
        <v>109</v>
      </c>
      <c r="I83" s="219">
        <f t="shared" si="50"/>
        <v>0</v>
      </c>
      <c r="J83" s="204">
        <v>0</v>
      </c>
      <c r="K83" s="204">
        <v>0</v>
      </c>
      <c r="L83" s="204">
        <v>0</v>
      </c>
    </row>
    <row r="84" spans="1:14" x14ac:dyDescent="0.2">
      <c r="A84" s="48">
        <v>3</v>
      </c>
      <c r="B84" s="277">
        <f t="shared" si="51"/>
        <v>17963</v>
      </c>
      <c r="C84" s="277">
        <f t="shared" si="49"/>
        <v>17963</v>
      </c>
      <c r="D84" s="276">
        <v>17301</v>
      </c>
      <c r="E84" s="276">
        <v>0</v>
      </c>
      <c r="F84" s="188">
        <v>0</v>
      </c>
      <c r="G84" s="188">
        <v>548</v>
      </c>
      <c r="H84" s="259">
        <v>114</v>
      </c>
      <c r="I84" s="219">
        <f t="shared" si="50"/>
        <v>0</v>
      </c>
      <c r="J84" s="204">
        <v>0</v>
      </c>
      <c r="K84" s="204">
        <v>0</v>
      </c>
      <c r="L84" s="204">
        <v>0</v>
      </c>
    </row>
    <row r="85" spans="1:14" x14ac:dyDescent="0.2">
      <c r="A85" s="48">
        <v>4</v>
      </c>
      <c r="B85" s="277">
        <f t="shared" si="51"/>
        <v>17119</v>
      </c>
      <c r="C85" s="277">
        <f t="shared" si="49"/>
        <v>17119</v>
      </c>
      <c r="D85" s="276">
        <v>16375</v>
      </c>
      <c r="E85" s="276">
        <v>0</v>
      </c>
      <c r="F85" s="188">
        <v>0</v>
      </c>
      <c r="G85" s="188">
        <v>639</v>
      </c>
      <c r="H85" s="259">
        <v>105</v>
      </c>
      <c r="I85" s="219">
        <f t="shared" si="50"/>
        <v>0</v>
      </c>
      <c r="J85" s="204">
        <v>0</v>
      </c>
      <c r="K85" s="204">
        <v>0</v>
      </c>
      <c r="L85" s="204">
        <v>0</v>
      </c>
    </row>
    <row r="86" spans="1:14" s="231" customFormat="1" ht="24" customHeight="1" x14ac:dyDescent="0.2">
      <c r="A86" s="51" t="s">
        <v>46</v>
      </c>
      <c r="B86" s="275">
        <f>C86+I86</f>
        <v>95166</v>
      </c>
      <c r="C86" s="275">
        <f>SUM(D86:H86)</f>
        <v>94856</v>
      </c>
      <c r="D86" s="275">
        <v>0</v>
      </c>
      <c r="E86" s="275">
        <f>SUM(E88:E94)</f>
        <v>51313</v>
      </c>
      <c r="F86" s="189">
        <f>SUM(F88:F94)</f>
        <v>39666</v>
      </c>
      <c r="G86" s="189">
        <f>SUM(G88:G94)</f>
        <v>3408</v>
      </c>
      <c r="H86" s="193">
        <f>SUM(H88:H94)</f>
        <v>469</v>
      </c>
      <c r="I86" s="193">
        <f t="shared" si="50"/>
        <v>310</v>
      </c>
      <c r="J86" s="205">
        <f>SUM(J88:J94)</f>
        <v>310</v>
      </c>
      <c r="K86" s="205">
        <v>0</v>
      </c>
      <c r="L86" s="205">
        <v>0</v>
      </c>
      <c r="M86" s="145"/>
      <c r="N86" s="145"/>
    </row>
    <row r="87" spans="1:14" x14ac:dyDescent="0.2">
      <c r="A87" s="50" t="s">
        <v>52</v>
      </c>
      <c r="B87" s="277"/>
      <c r="C87" s="277"/>
      <c r="D87" s="275"/>
      <c r="E87" s="276"/>
      <c r="F87" s="188"/>
      <c r="G87" s="188"/>
      <c r="H87" s="259"/>
      <c r="I87" s="219"/>
      <c r="J87" s="204"/>
      <c r="K87" s="204"/>
      <c r="L87" s="204"/>
      <c r="M87" s="144"/>
      <c r="N87" s="144"/>
    </row>
    <row r="88" spans="1:14" x14ac:dyDescent="0.2">
      <c r="A88" s="48">
        <v>5</v>
      </c>
      <c r="B88" s="277">
        <f>C88+I88</f>
        <v>16665</v>
      </c>
      <c r="C88" s="277">
        <f t="shared" ref="C88:C95" si="52">SUM(D88:H88)</f>
        <v>16665</v>
      </c>
      <c r="D88" s="277">
        <v>0</v>
      </c>
      <c r="E88" s="276">
        <v>8937</v>
      </c>
      <c r="F88" s="188">
        <v>6974</v>
      </c>
      <c r="G88" s="188">
        <v>650</v>
      </c>
      <c r="H88" s="259">
        <v>104</v>
      </c>
      <c r="I88" s="219">
        <f t="shared" ref="I88:I95" si="53">SUM(J88:L88)</f>
        <v>0</v>
      </c>
      <c r="J88" s="204">
        <v>0</v>
      </c>
      <c r="K88" s="204">
        <v>0</v>
      </c>
      <c r="L88" s="204">
        <v>0</v>
      </c>
      <c r="M88" s="144"/>
      <c r="N88" s="144"/>
    </row>
    <row r="89" spans="1:14" x14ac:dyDescent="0.2">
      <c r="A89" s="48">
        <v>6</v>
      </c>
      <c r="B89" s="277">
        <f t="shared" ref="B89:B94" si="54">C89+I89</f>
        <v>16310</v>
      </c>
      <c r="C89" s="277">
        <f t="shared" si="52"/>
        <v>16310</v>
      </c>
      <c r="D89" s="277">
        <v>0</v>
      </c>
      <c r="E89" s="276">
        <v>8919</v>
      </c>
      <c r="F89" s="188">
        <v>6650</v>
      </c>
      <c r="G89" s="188">
        <v>669</v>
      </c>
      <c r="H89" s="259">
        <v>72</v>
      </c>
      <c r="I89" s="219">
        <f t="shared" si="53"/>
        <v>0</v>
      </c>
      <c r="J89" s="204">
        <v>0</v>
      </c>
      <c r="K89" s="204">
        <v>0</v>
      </c>
      <c r="L89" s="204">
        <v>0</v>
      </c>
      <c r="M89" s="144"/>
      <c r="N89" s="144"/>
    </row>
    <row r="90" spans="1:14" x14ac:dyDescent="0.2">
      <c r="A90" s="48">
        <v>7</v>
      </c>
      <c r="B90" s="277">
        <f t="shared" si="54"/>
        <v>16225</v>
      </c>
      <c r="C90" s="277">
        <f t="shared" si="52"/>
        <v>16225</v>
      </c>
      <c r="D90" s="277">
        <v>0</v>
      </c>
      <c r="E90" s="276">
        <v>8805</v>
      </c>
      <c r="F90" s="188">
        <v>6700</v>
      </c>
      <c r="G90" s="188">
        <v>638</v>
      </c>
      <c r="H90" s="259">
        <v>82</v>
      </c>
      <c r="I90" s="219">
        <f t="shared" si="53"/>
        <v>0</v>
      </c>
      <c r="J90" s="204">
        <v>0</v>
      </c>
      <c r="K90" s="204">
        <v>0</v>
      </c>
      <c r="L90" s="204">
        <v>0</v>
      </c>
      <c r="M90" s="144"/>
      <c r="N90" s="144"/>
    </row>
    <row r="91" spans="1:14" x14ac:dyDescent="0.2">
      <c r="A91" s="48">
        <v>8</v>
      </c>
      <c r="B91" s="277">
        <f t="shared" si="54"/>
        <v>16419</v>
      </c>
      <c r="C91" s="277">
        <f t="shared" si="52"/>
        <v>16382</v>
      </c>
      <c r="D91" s="277">
        <v>0</v>
      </c>
      <c r="E91" s="276">
        <v>8850</v>
      </c>
      <c r="F91" s="188">
        <v>6763</v>
      </c>
      <c r="G91" s="188">
        <v>685</v>
      </c>
      <c r="H91" s="259">
        <v>84</v>
      </c>
      <c r="I91" s="219">
        <f t="shared" si="53"/>
        <v>37</v>
      </c>
      <c r="J91" s="204">
        <v>37</v>
      </c>
      <c r="K91" s="204">
        <v>0</v>
      </c>
      <c r="L91" s="204">
        <v>0</v>
      </c>
      <c r="M91" s="144"/>
      <c r="N91" s="144"/>
    </row>
    <row r="92" spans="1:14" x14ac:dyDescent="0.2">
      <c r="A92" s="48">
        <v>9</v>
      </c>
      <c r="B92" s="277">
        <f t="shared" si="54"/>
        <v>15699</v>
      </c>
      <c r="C92" s="277">
        <f t="shared" si="52"/>
        <v>15526</v>
      </c>
      <c r="D92" s="277">
        <v>0</v>
      </c>
      <c r="E92" s="276">
        <v>8494</v>
      </c>
      <c r="F92" s="188">
        <v>6352</v>
      </c>
      <c r="G92" s="188">
        <v>618</v>
      </c>
      <c r="H92" s="259">
        <v>62</v>
      </c>
      <c r="I92" s="219">
        <f t="shared" si="53"/>
        <v>173</v>
      </c>
      <c r="J92" s="204">
        <v>173</v>
      </c>
      <c r="K92" s="204">
        <v>0</v>
      </c>
      <c r="L92" s="204">
        <v>0</v>
      </c>
      <c r="M92" s="144"/>
      <c r="N92" s="144"/>
    </row>
    <row r="93" spans="1:14" x14ac:dyDescent="0.2">
      <c r="A93" s="48">
        <v>10</v>
      </c>
      <c r="B93" s="277">
        <f t="shared" si="54"/>
        <v>13844</v>
      </c>
      <c r="C93" s="277">
        <f t="shared" si="52"/>
        <v>13744</v>
      </c>
      <c r="D93" s="277">
        <v>0</v>
      </c>
      <c r="E93" s="276">
        <v>7308</v>
      </c>
      <c r="F93" s="188">
        <v>6227</v>
      </c>
      <c r="G93" s="188">
        <v>144</v>
      </c>
      <c r="H93" s="259">
        <v>65</v>
      </c>
      <c r="I93" s="219">
        <f t="shared" si="53"/>
        <v>100</v>
      </c>
      <c r="J93" s="204">
        <v>100</v>
      </c>
      <c r="K93" s="204">
        <v>0</v>
      </c>
      <c r="L93" s="204">
        <v>0</v>
      </c>
      <c r="M93" s="144"/>
      <c r="N93" s="144"/>
    </row>
    <row r="94" spans="1:14" x14ac:dyDescent="0.2">
      <c r="A94" s="48">
        <v>11</v>
      </c>
      <c r="B94" s="277">
        <f t="shared" si="54"/>
        <v>4</v>
      </c>
      <c r="C94" s="277">
        <f t="shared" si="52"/>
        <v>4</v>
      </c>
      <c r="D94" s="277">
        <v>0</v>
      </c>
      <c r="E94" s="276">
        <v>0</v>
      </c>
      <c r="F94" s="188">
        <v>0</v>
      </c>
      <c r="G94" s="188">
        <v>4</v>
      </c>
      <c r="H94" s="259">
        <v>0</v>
      </c>
      <c r="I94" s="219">
        <f t="shared" si="53"/>
        <v>0</v>
      </c>
      <c r="J94" s="204">
        <v>0</v>
      </c>
      <c r="K94" s="204">
        <v>0</v>
      </c>
      <c r="L94" s="204">
        <v>0</v>
      </c>
      <c r="M94" s="144"/>
      <c r="N94" s="144"/>
    </row>
    <row r="95" spans="1:14" s="6" customFormat="1" ht="24" customHeight="1" x14ac:dyDescent="0.2">
      <c r="A95" s="51" t="s">
        <v>47</v>
      </c>
      <c r="B95" s="275">
        <f>C95+I95</f>
        <v>11819</v>
      </c>
      <c r="C95" s="275">
        <f t="shared" si="52"/>
        <v>11819</v>
      </c>
      <c r="D95" s="275">
        <v>0</v>
      </c>
      <c r="E95" s="275">
        <v>0</v>
      </c>
      <c r="F95" s="189">
        <f>SUM(F97:F99)</f>
        <v>11669</v>
      </c>
      <c r="G95" s="189">
        <v>0</v>
      </c>
      <c r="H95" s="193">
        <f>SUM(H96:H99)</f>
        <v>150</v>
      </c>
      <c r="I95" s="193">
        <f t="shared" si="53"/>
        <v>0</v>
      </c>
      <c r="J95" s="205">
        <v>0</v>
      </c>
      <c r="K95" s="205">
        <v>0</v>
      </c>
      <c r="L95" s="205">
        <v>0</v>
      </c>
      <c r="M95" s="145"/>
      <c r="N95" s="145"/>
    </row>
    <row r="96" spans="1:14" x14ac:dyDescent="0.2">
      <c r="A96" s="50" t="s">
        <v>53</v>
      </c>
      <c r="B96" s="277"/>
      <c r="C96" s="277"/>
      <c r="D96" s="275"/>
      <c r="E96" s="276"/>
      <c r="F96" s="188"/>
      <c r="G96" s="189"/>
      <c r="H96" s="259"/>
      <c r="I96" s="219"/>
      <c r="J96" s="205"/>
      <c r="K96" s="204"/>
      <c r="L96" s="204"/>
      <c r="M96" s="144"/>
      <c r="N96" s="144"/>
    </row>
    <row r="97" spans="1:12" x14ac:dyDescent="0.2">
      <c r="A97" s="48">
        <v>11</v>
      </c>
      <c r="B97" s="277">
        <f>C97+I97</f>
        <v>6007</v>
      </c>
      <c r="C97" s="277">
        <f t="shared" ref="C97:C100" si="55">SUM(D97:H97)</f>
        <v>6007</v>
      </c>
      <c r="D97" s="277">
        <v>0</v>
      </c>
      <c r="E97" s="276">
        <v>0</v>
      </c>
      <c r="F97" s="188">
        <v>5959</v>
      </c>
      <c r="G97" s="278">
        <v>0</v>
      </c>
      <c r="H97" s="259">
        <v>48</v>
      </c>
      <c r="I97" s="219">
        <f t="shared" ref="I97:I100" si="56">SUM(J97:L97)</f>
        <v>0</v>
      </c>
      <c r="J97" s="220">
        <v>0</v>
      </c>
      <c r="K97" s="204">
        <v>0</v>
      </c>
      <c r="L97" s="204">
        <v>0</v>
      </c>
    </row>
    <row r="98" spans="1:12" x14ac:dyDescent="0.2">
      <c r="A98" s="48">
        <v>12</v>
      </c>
      <c r="B98" s="277">
        <f t="shared" ref="B98:B99" si="57">C98+I98</f>
        <v>5773</v>
      </c>
      <c r="C98" s="277">
        <f t="shared" si="55"/>
        <v>5773</v>
      </c>
      <c r="D98" s="277">
        <v>0</v>
      </c>
      <c r="E98" s="276">
        <v>0</v>
      </c>
      <c r="F98" s="188">
        <v>5710</v>
      </c>
      <c r="G98" s="278">
        <v>0</v>
      </c>
      <c r="H98" s="259">
        <v>63</v>
      </c>
      <c r="I98" s="219">
        <f t="shared" si="56"/>
        <v>0</v>
      </c>
      <c r="J98" s="220">
        <v>0</v>
      </c>
      <c r="K98" s="204">
        <v>0</v>
      </c>
      <c r="L98" s="204">
        <v>0</v>
      </c>
    </row>
    <row r="99" spans="1:12" x14ac:dyDescent="0.2">
      <c r="A99" s="48">
        <v>13</v>
      </c>
      <c r="B99" s="277">
        <f t="shared" si="57"/>
        <v>39</v>
      </c>
      <c r="C99" s="277">
        <f t="shared" si="55"/>
        <v>39</v>
      </c>
      <c r="D99" s="277">
        <v>0</v>
      </c>
      <c r="E99" s="276">
        <v>0</v>
      </c>
      <c r="F99" s="188">
        <v>0</v>
      </c>
      <c r="G99" s="278">
        <v>0</v>
      </c>
      <c r="H99" s="259">
        <v>39</v>
      </c>
      <c r="I99" s="219">
        <f t="shared" si="56"/>
        <v>0</v>
      </c>
      <c r="J99" s="220">
        <v>0</v>
      </c>
      <c r="K99" s="204">
        <v>0</v>
      </c>
      <c r="L99" s="204">
        <v>0</v>
      </c>
    </row>
    <row r="100" spans="1:12" s="6" customFormat="1" ht="48" customHeight="1" x14ac:dyDescent="0.2">
      <c r="A100" s="52" t="s">
        <v>54</v>
      </c>
      <c r="B100" s="275">
        <f>I100</f>
        <v>527</v>
      </c>
      <c r="C100" s="275">
        <f t="shared" si="55"/>
        <v>0</v>
      </c>
      <c r="D100" s="275">
        <v>0</v>
      </c>
      <c r="E100" s="275">
        <v>0</v>
      </c>
      <c r="F100" s="189">
        <v>0</v>
      </c>
      <c r="G100" s="189">
        <v>0</v>
      </c>
      <c r="H100" s="193">
        <v>0</v>
      </c>
      <c r="I100" s="193">
        <f t="shared" si="56"/>
        <v>527</v>
      </c>
      <c r="J100" s="205">
        <v>0</v>
      </c>
      <c r="K100" s="205">
        <f>SUM(K102:K107)</f>
        <v>157</v>
      </c>
      <c r="L100" s="205">
        <f>SUM(L102:L107)</f>
        <v>370</v>
      </c>
    </row>
    <row r="101" spans="1:12" x14ac:dyDescent="0.2">
      <c r="A101" s="50" t="s">
        <v>52</v>
      </c>
      <c r="B101" s="277"/>
      <c r="C101" s="277"/>
      <c r="D101" s="275"/>
      <c r="E101" s="276"/>
      <c r="F101" s="188"/>
      <c r="G101" s="189"/>
      <c r="H101" s="193"/>
      <c r="I101" s="219"/>
      <c r="J101" s="205"/>
      <c r="K101" s="204"/>
      <c r="L101" s="204"/>
    </row>
    <row r="102" spans="1:12" x14ac:dyDescent="0.2">
      <c r="A102" s="48">
        <v>9</v>
      </c>
      <c r="B102" s="277">
        <f>I102</f>
        <v>60</v>
      </c>
      <c r="C102" s="277">
        <f t="shared" ref="C102:C103" si="58">SUM(D102:H102)</f>
        <v>0</v>
      </c>
      <c r="D102" s="277">
        <v>0</v>
      </c>
      <c r="E102" s="277">
        <v>0</v>
      </c>
      <c r="F102" s="278">
        <v>0</v>
      </c>
      <c r="G102" s="278">
        <v>0</v>
      </c>
      <c r="H102" s="219">
        <v>0</v>
      </c>
      <c r="I102" s="219">
        <f t="shared" ref="I102" si="59">SUM(J102:L102)</f>
        <v>60</v>
      </c>
      <c r="J102" s="220">
        <v>0</v>
      </c>
      <c r="K102" s="236">
        <v>0</v>
      </c>
      <c r="L102" s="204">
        <v>60</v>
      </c>
    </row>
    <row r="103" spans="1:12" x14ac:dyDescent="0.2">
      <c r="A103" s="48">
        <v>10</v>
      </c>
      <c r="B103" s="277">
        <f t="shared" ref="B103:B107" si="60">I103</f>
        <v>181</v>
      </c>
      <c r="C103" s="277">
        <f t="shared" si="58"/>
        <v>0</v>
      </c>
      <c r="D103" s="277">
        <v>0</v>
      </c>
      <c r="E103" s="277">
        <v>0</v>
      </c>
      <c r="F103" s="278">
        <v>0</v>
      </c>
      <c r="G103" s="278">
        <v>0</v>
      </c>
      <c r="H103" s="219">
        <v>0</v>
      </c>
      <c r="I103" s="219">
        <f>SUM(J103:L103)</f>
        <v>181</v>
      </c>
      <c r="J103" s="220">
        <v>0</v>
      </c>
      <c r="K103" s="236">
        <v>68</v>
      </c>
      <c r="L103" s="204">
        <v>113</v>
      </c>
    </row>
    <row r="104" spans="1:12" s="233" customFormat="1" ht="13.5" x14ac:dyDescent="0.2">
      <c r="A104" s="48" t="s">
        <v>350</v>
      </c>
      <c r="B104" s="277">
        <f t="shared" si="60"/>
        <v>37</v>
      </c>
      <c r="C104" s="277">
        <f t="shared" ref="C104" si="61">SUM(D104:H104)</f>
        <v>0</v>
      </c>
      <c r="D104" s="277">
        <v>0</v>
      </c>
      <c r="E104" s="277">
        <v>0</v>
      </c>
      <c r="F104" s="278">
        <v>0</v>
      </c>
      <c r="G104" s="278">
        <v>0</v>
      </c>
      <c r="H104" s="219">
        <v>0</v>
      </c>
      <c r="I104" s="219">
        <f t="shared" ref="I104" si="62">SUM(J104:L104)</f>
        <v>37</v>
      </c>
      <c r="J104" s="220">
        <v>0</v>
      </c>
      <c r="K104" s="236">
        <v>0</v>
      </c>
      <c r="L104" s="204">
        <v>37</v>
      </c>
    </row>
    <row r="105" spans="1:12" x14ac:dyDescent="0.2">
      <c r="A105" s="50" t="s">
        <v>53</v>
      </c>
      <c r="B105" s="277"/>
      <c r="C105" s="277"/>
      <c r="D105" s="277"/>
      <c r="E105" s="277"/>
      <c r="F105" s="278"/>
      <c r="G105" s="278"/>
      <c r="H105" s="219"/>
      <c r="I105" s="219"/>
      <c r="J105" s="220"/>
      <c r="K105" s="236"/>
      <c r="L105" s="204"/>
    </row>
    <row r="106" spans="1:12" x14ac:dyDescent="0.2">
      <c r="A106" s="48">
        <v>11</v>
      </c>
      <c r="B106" s="277">
        <f t="shared" si="60"/>
        <v>136</v>
      </c>
      <c r="C106" s="277">
        <f t="shared" ref="C106:C107" si="63">SUM(D106:H106)</f>
        <v>0</v>
      </c>
      <c r="D106" s="277">
        <v>0</v>
      </c>
      <c r="E106" s="277">
        <v>0</v>
      </c>
      <c r="F106" s="278">
        <v>0</v>
      </c>
      <c r="G106" s="278">
        <v>0</v>
      </c>
      <c r="H106" s="219">
        <v>0</v>
      </c>
      <c r="I106" s="219">
        <f t="shared" ref="I106:I107" si="64">SUM(J106:L106)</f>
        <v>136</v>
      </c>
      <c r="J106" s="220">
        <v>0</v>
      </c>
      <c r="K106" s="236">
        <v>44</v>
      </c>
      <c r="L106" s="204">
        <v>92</v>
      </c>
    </row>
    <row r="107" spans="1:12" x14ac:dyDescent="0.2">
      <c r="A107" s="48">
        <v>12</v>
      </c>
      <c r="B107" s="277">
        <f t="shared" si="60"/>
        <v>113</v>
      </c>
      <c r="C107" s="277">
        <f t="shared" si="63"/>
        <v>0</v>
      </c>
      <c r="D107" s="277">
        <v>0</v>
      </c>
      <c r="E107" s="277">
        <v>0</v>
      </c>
      <c r="F107" s="278">
        <v>0</v>
      </c>
      <c r="G107" s="278">
        <v>0</v>
      </c>
      <c r="H107" s="219">
        <v>0</v>
      </c>
      <c r="I107" s="219">
        <f t="shared" si="64"/>
        <v>113</v>
      </c>
      <c r="J107" s="220">
        <v>0</v>
      </c>
      <c r="K107" s="236">
        <v>45</v>
      </c>
      <c r="L107" s="204">
        <v>68</v>
      </c>
    </row>
    <row r="108" spans="1:12" s="6" customFormat="1" ht="24" customHeight="1" x14ac:dyDescent="0.2">
      <c r="A108" s="51" t="s">
        <v>295</v>
      </c>
      <c r="B108" s="275">
        <f>C108+I108</f>
        <v>180540</v>
      </c>
      <c r="C108" s="275">
        <f>SUM(D108:H108)</f>
        <v>179703</v>
      </c>
      <c r="D108" s="275">
        <f>SUM(D100,D95,D86,D80,D75)</f>
        <v>68941</v>
      </c>
      <c r="E108" s="275">
        <f t="shared" ref="E108:L108" si="65">SUM(E100,E95,E86,E80,E75)</f>
        <v>51313</v>
      </c>
      <c r="F108" s="189">
        <f t="shared" si="65"/>
        <v>51335</v>
      </c>
      <c r="G108" s="189">
        <f t="shared" si="65"/>
        <v>7044</v>
      </c>
      <c r="H108" s="193">
        <f t="shared" si="65"/>
        <v>1070</v>
      </c>
      <c r="I108" s="193">
        <f t="shared" si="65"/>
        <v>837</v>
      </c>
      <c r="J108" s="205">
        <f t="shared" si="65"/>
        <v>310</v>
      </c>
      <c r="K108" s="205">
        <f t="shared" si="65"/>
        <v>157</v>
      </c>
      <c r="L108" s="205">
        <f t="shared" si="65"/>
        <v>370</v>
      </c>
    </row>
    <row r="109" spans="1:12" s="6" customFormat="1" x14ac:dyDescent="0.2">
      <c r="A109" s="280"/>
      <c r="B109" s="275"/>
      <c r="C109" s="275"/>
      <c r="D109" s="275"/>
      <c r="E109" s="275"/>
      <c r="F109" s="189"/>
      <c r="G109" s="189"/>
      <c r="H109" s="193"/>
      <c r="I109" s="193"/>
      <c r="J109" s="205"/>
      <c r="K109" s="205"/>
      <c r="L109" s="205"/>
    </row>
    <row r="110" spans="1:12" s="129" customFormat="1" ht="11.25" x14ac:dyDescent="0.2">
      <c r="A110" s="281" t="s">
        <v>13</v>
      </c>
      <c r="B110" s="282"/>
      <c r="C110" s="282"/>
      <c r="D110" s="282"/>
      <c r="E110" s="282"/>
      <c r="F110" s="283"/>
      <c r="G110" s="283"/>
      <c r="H110" s="284"/>
      <c r="I110" s="284"/>
      <c r="J110" s="285"/>
      <c r="K110" s="285"/>
      <c r="L110" s="285"/>
    </row>
    <row r="111" spans="1:12" s="129" customFormat="1" ht="11.25" x14ac:dyDescent="0.2">
      <c r="A111" s="281" t="s">
        <v>351</v>
      </c>
      <c r="B111" s="282"/>
      <c r="C111" s="282"/>
      <c r="D111" s="282"/>
      <c r="E111" s="282"/>
      <c r="F111" s="283"/>
      <c r="G111" s="283"/>
      <c r="H111" s="284"/>
      <c r="I111" s="284"/>
      <c r="J111" s="285"/>
      <c r="K111" s="285"/>
      <c r="L111" s="285"/>
    </row>
    <row r="112" spans="1:12" s="233" customFormat="1" x14ac:dyDescent="0.2">
      <c r="A112" s="359"/>
      <c r="B112" s="359"/>
      <c r="C112" s="359"/>
      <c r="D112" s="359"/>
      <c r="E112" s="359"/>
      <c r="F112" s="359"/>
      <c r="G112" s="359"/>
      <c r="H112" s="359"/>
      <c r="I112" s="359"/>
      <c r="J112" s="359"/>
      <c r="K112" s="359"/>
      <c r="L112" s="359"/>
    </row>
  </sheetData>
  <mergeCells count="11">
    <mergeCell ref="A112:L112"/>
    <mergeCell ref="A1:L1"/>
    <mergeCell ref="A2:A3"/>
    <mergeCell ref="B2:B3"/>
    <mergeCell ref="C2:C3"/>
    <mergeCell ref="D2:H2"/>
    <mergeCell ref="J2:L2"/>
    <mergeCell ref="I2:I3"/>
    <mergeCell ref="B74:L74"/>
    <mergeCell ref="B39:L39"/>
    <mergeCell ref="B4:L4"/>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rowBreaks count="1" manualBreakCount="1">
    <brk id="85"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zoomScaleNormal="100" workbookViewId="0">
      <selection sqref="A1:I1"/>
    </sheetView>
  </sheetViews>
  <sheetFormatPr baseColWidth="10" defaultRowHeight="12" x14ac:dyDescent="0.2"/>
  <cols>
    <col min="1" max="1" width="29" customWidth="1"/>
    <col min="2" max="9" width="8.28515625" customWidth="1"/>
  </cols>
  <sheetData>
    <row r="1" spans="1:9" ht="38.25" customHeight="1" x14ac:dyDescent="0.2">
      <c r="A1" s="342" t="s">
        <v>321</v>
      </c>
      <c r="B1" s="342"/>
      <c r="C1" s="342"/>
      <c r="D1" s="342"/>
      <c r="E1" s="342"/>
      <c r="F1" s="342"/>
      <c r="G1" s="342"/>
      <c r="H1" s="342"/>
      <c r="I1" s="342"/>
    </row>
    <row r="2" spans="1:9" x14ac:dyDescent="0.2">
      <c r="A2" s="360" t="s">
        <v>57</v>
      </c>
      <c r="B2" s="362" t="s">
        <v>0</v>
      </c>
      <c r="C2" s="362" t="s">
        <v>35</v>
      </c>
      <c r="D2" s="362" t="s">
        <v>36</v>
      </c>
      <c r="E2" s="362"/>
      <c r="F2" s="362"/>
      <c r="G2" s="362"/>
      <c r="H2" s="362"/>
      <c r="I2" s="364" t="s">
        <v>42</v>
      </c>
    </row>
    <row r="3" spans="1:9" ht="45" x14ac:dyDescent="0.2">
      <c r="A3" s="361"/>
      <c r="B3" s="363"/>
      <c r="C3" s="363"/>
      <c r="D3" s="46" t="s">
        <v>38</v>
      </c>
      <c r="E3" s="46" t="s">
        <v>58</v>
      </c>
      <c r="F3" s="46" t="s">
        <v>59</v>
      </c>
      <c r="G3" s="46" t="s">
        <v>60</v>
      </c>
      <c r="H3" s="46" t="s">
        <v>41</v>
      </c>
      <c r="I3" s="369"/>
    </row>
    <row r="4" spans="1:9" ht="24" customHeight="1" x14ac:dyDescent="0.2">
      <c r="A4" s="55" t="s">
        <v>61</v>
      </c>
      <c r="B4" s="237"/>
      <c r="C4" s="237"/>
      <c r="D4" s="237"/>
      <c r="E4" s="237"/>
      <c r="F4" s="238"/>
      <c r="G4" s="238"/>
      <c r="H4" s="230"/>
      <c r="I4" s="230"/>
    </row>
    <row r="5" spans="1:9" ht="24" customHeight="1" x14ac:dyDescent="0.2">
      <c r="A5" s="54" t="s">
        <v>224</v>
      </c>
      <c r="B5" s="237">
        <v>20535</v>
      </c>
      <c r="C5" s="237">
        <v>20370</v>
      </c>
      <c r="D5" s="237">
        <v>8833</v>
      </c>
      <c r="E5" s="237">
        <v>5929</v>
      </c>
      <c r="F5" s="238">
        <v>4624</v>
      </c>
      <c r="G5" s="238">
        <v>932</v>
      </c>
      <c r="H5" s="230">
        <v>52</v>
      </c>
      <c r="I5" s="230">
        <v>165</v>
      </c>
    </row>
    <row r="6" spans="1:9" ht="13.5" customHeight="1" x14ac:dyDescent="0.2">
      <c r="A6" s="53" t="s">
        <v>352</v>
      </c>
      <c r="B6" s="234">
        <v>27</v>
      </c>
      <c r="C6" s="234">
        <v>27</v>
      </c>
      <c r="D6" s="234">
        <v>9</v>
      </c>
      <c r="E6" s="234">
        <v>4</v>
      </c>
      <c r="F6" s="235">
        <v>13</v>
      </c>
      <c r="G6" s="235">
        <v>0</v>
      </c>
      <c r="H6" s="236">
        <v>1</v>
      </c>
      <c r="I6" s="236">
        <v>0</v>
      </c>
    </row>
    <row r="7" spans="1:9" ht="13.5" customHeight="1" x14ac:dyDescent="0.2">
      <c r="A7" s="53" t="s">
        <v>353</v>
      </c>
      <c r="B7" s="234">
        <v>265</v>
      </c>
      <c r="C7" s="234">
        <v>263</v>
      </c>
      <c r="D7" s="234">
        <v>126</v>
      </c>
      <c r="E7" s="234">
        <v>78</v>
      </c>
      <c r="F7" s="235">
        <v>47</v>
      </c>
      <c r="G7" s="235">
        <v>9</v>
      </c>
      <c r="H7" s="236">
        <v>3</v>
      </c>
      <c r="I7" s="236">
        <v>2</v>
      </c>
    </row>
    <row r="8" spans="1:9" ht="13.5" customHeight="1" x14ac:dyDescent="0.2">
      <c r="A8" s="53" t="s">
        <v>354</v>
      </c>
      <c r="B8" s="234">
        <v>14</v>
      </c>
      <c r="C8" s="234">
        <v>14</v>
      </c>
      <c r="D8" s="234">
        <v>3</v>
      </c>
      <c r="E8" s="234">
        <v>3</v>
      </c>
      <c r="F8" s="235">
        <v>8</v>
      </c>
      <c r="G8" s="235">
        <v>0</v>
      </c>
      <c r="H8" s="236">
        <v>0</v>
      </c>
      <c r="I8" s="236">
        <v>0</v>
      </c>
    </row>
    <row r="9" spans="1:9" ht="13.5" customHeight="1" x14ac:dyDescent="0.2">
      <c r="A9" s="53" t="s">
        <v>355</v>
      </c>
      <c r="B9" s="234">
        <v>16175</v>
      </c>
      <c r="C9" s="234">
        <v>16033</v>
      </c>
      <c r="D9" s="234">
        <v>6959</v>
      </c>
      <c r="E9" s="234">
        <v>4571</v>
      </c>
      <c r="F9" s="235">
        <v>3717</v>
      </c>
      <c r="G9" s="235">
        <v>786</v>
      </c>
      <c r="H9" s="236">
        <v>0</v>
      </c>
      <c r="I9" s="236">
        <v>142</v>
      </c>
    </row>
    <row r="10" spans="1:9" ht="13.5" customHeight="1" x14ac:dyDescent="0.2">
      <c r="A10" s="53" t="s">
        <v>356</v>
      </c>
      <c r="B10" s="234">
        <v>15</v>
      </c>
      <c r="C10" s="234">
        <v>15</v>
      </c>
      <c r="D10" s="234">
        <v>1</v>
      </c>
      <c r="E10" s="234">
        <v>10</v>
      </c>
      <c r="F10" s="235">
        <v>4</v>
      </c>
      <c r="G10" s="235">
        <v>0</v>
      </c>
      <c r="H10" s="236">
        <v>0</v>
      </c>
      <c r="I10" s="236">
        <v>0</v>
      </c>
    </row>
    <row r="11" spans="1:9" ht="13.5" customHeight="1" x14ac:dyDescent="0.2">
      <c r="A11" s="53" t="s">
        <v>357</v>
      </c>
      <c r="B11" s="234">
        <v>20</v>
      </c>
      <c r="C11" s="234">
        <v>20</v>
      </c>
      <c r="D11" s="234">
        <v>9</v>
      </c>
      <c r="E11" s="234">
        <v>2</v>
      </c>
      <c r="F11" s="235">
        <v>9</v>
      </c>
      <c r="G11" s="235">
        <v>0</v>
      </c>
      <c r="H11" s="236">
        <v>0</v>
      </c>
      <c r="I11" s="236">
        <v>0</v>
      </c>
    </row>
    <row r="12" spans="1:9" ht="13.5" customHeight="1" x14ac:dyDescent="0.2">
      <c r="A12" s="53" t="s">
        <v>358</v>
      </c>
      <c r="B12" s="234">
        <v>165</v>
      </c>
      <c r="C12" s="234">
        <v>165</v>
      </c>
      <c r="D12" s="234">
        <v>60</v>
      </c>
      <c r="E12" s="234">
        <v>13</v>
      </c>
      <c r="F12" s="235">
        <v>90</v>
      </c>
      <c r="G12" s="235">
        <v>0</v>
      </c>
      <c r="H12" s="236">
        <v>2</v>
      </c>
      <c r="I12" s="236">
        <v>0</v>
      </c>
    </row>
    <row r="13" spans="1:9" ht="13.5" customHeight="1" x14ac:dyDescent="0.2">
      <c r="A13" s="53" t="s">
        <v>359</v>
      </c>
      <c r="B13" s="234">
        <v>276</v>
      </c>
      <c r="C13" s="234">
        <v>275</v>
      </c>
      <c r="D13" s="234">
        <v>104</v>
      </c>
      <c r="E13" s="234">
        <v>116</v>
      </c>
      <c r="F13" s="235">
        <v>47</v>
      </c>
      <c r="G13" s="235">
        <v>6</v>
      </c>
      <c r="H13" s="236">
        <v>2</v>
      </c>
      <c r="I13" s="236">
        <v>1</v>
      </c>
    </row>
    <row r="14" spans="1:9" ht="13.5" customHeight="1" x14ac:dyDescent="0.2">
      <c r="A14" s="53" t="s">
        <v>360</v>
      </c>
      <c r="B14" s="234">
        <v>21</v>
      </c>
      <c r="C14" s="234">
        <v>21</v>
      </c>
      <c r="D14" s="234">
        <v>11</v>
      </c>
      <c r="E14" s="234">
        <v>7</v>
      </c>
      <c r="F14" s="235">
        <v>3</v>
      </c>
      <c r="G14" s="235">
        <v>0</v>
      </c>
      <c r="H14" s="236">
        <v>0</v>
      </c>
      <c r="I14" s="236">
        <v>0</v>
      </c>
    </row>
    <row r="15" spans="1:9" ht="13.5" customHeight="1" x14ac:dyDescent="0.2">
      <c r="A15" s="53" t="s">
        <v>361</v>
      </c>
      <c r="B15" s="234">
        <v>236</v>
      </c>
      <c r="C15" s="234">
        <v>234</v>
      </c>
      <c r="D15" s="234">
        <v>90</v>
      </c>
      <c r="E15" s="234">
        <v>79</v>
      </c>
      <c r="F15" s="235">
        <v>60</v>
      </c>
      <c r="G15" s="235">
        <v>3</v>
      </c>
      <c r="H15" s="236">
        <v>2</v>
      </c>
      <c r="I15" s="236">
        <v>2</v>
      </c>
    </row>
    <row r="16" spans="1:9" ht="13.5" customHeight="1" x14ac:dyDescent="0.2">
      <c r="A16" s="53" t="s">
        <v>362</v>
      </c>
      <c r="B16" s="234">
        <v>80</v>
      </c>
      <c r="C16" s="234">
        <v>80</v>
      </c>
      <c r="D16" s="234">
        <v>39</v>
      </c>
      <c r="E16" s="234">
        <v>25</v>
      </c>
      <c r="F16" s="235">
        <v>9</v>
      </c>
      <c r="G16" s="235">
        <v>4</v>
      </c>
      <c r="H16" s="236">
        <v>3</v>
      </c>
      <c r="I16" s="236">
        <v>0</v>
      </c>
    </row>
    <row r="17" spans="1:9" ht="13.5" customHeight="1" x14ac:dyDescent="0.2">
      <c r="A17" s="53" t="s">
        <v>363</v>
      </c>
      <c r="B17" s="234">
        <v>58</v>
      </c>
      <c r="C17" s="234">
        <v>58</v>
      </c>
      <c r="D17" s="234">
        <v>20</v>
      </c>
      <c r="E17" s="234">
        <v>27</v>
      </c>
      <c r="F17" s="235">
        <v>10</v>
      </c>
      <c r="G17" s="235">
        <v>1</v>
      </c>
      <c r="H17" s="236">
        <v>0</v>
      </c>
      <c r="I17" s="236">
        <v>0</v>
      </c>
    </row>
    <row r="18" spans="1:9" ht="13.5" customHeight="1" x14ac:dyDescent="0.2">
      <c r="A18" s="53" t="s">
        <v>364</v>
      </c>
      <c r="B18" s="234">
        <v>45</v>
      </c>
      <c r="C18" s="234">
        <v>45</v>
      </c>
      <c r="D18" s="234">
        <v>17</v>
      </c>
      <c r="E18" s="234">
        <v>17</v>
      </c>
      <c r="F18" s="235">
        <v>11</v>
      </c>
      <c r="G18" s="235">
        <v>0</v>
      </c>
      <c r="H18" s="236">
        <v>0</v>
      </c>
      <c r="I18" s="236">
        <v>0</v>
      </c>
    </row>
    <row r="19" spans="1:9" ht="13.5" customHeight="1" x14ac:dyDescent="0.2">
      <c r="A19" s="53" t="s">
        <v>365</v>
      </c>
      <c r="B19" s="234">
        <v>1</v>
      </c>
      <c r="C19" s="234">
        <v>1</v>
      </c>
      <c r="D19" s="234">
        <v>0</v>
      </c>
      <c r="E19" s="234">
        <v>1</v>
      </c>
      <c r="F19" s="235">
        <v>0</v>
      </c>
      <c r="G19" s="235">
        <v>0</v>
      </c>
      <c r="H19" s="236">
        <v>0</v>
      </c>
      <c r="I19" s="236">
        <v>0</v>
      </c>
    </row>
    <row r="20" spans="1:9" ht="13.5" customHeight="1" x14ac:dyDescent="0.2">
      <c r="A20" s="53" t="s">
        <v>366</v>
      </c>
      <c r="B20" s="234">
        <v>1</v>
      </c>
      <c r="C20" s="234">
        <v>1</v>
      </c>
      <c r="D20" s="234">
        <v>0</v>
      </c>
      <c r="E20" s="234">
        <v>0</v>
      </c>
      <c r="F20" s="235">
        <v>1</v>
      </c>
      <c r="G20" s="235">
        <v>0</v>
      </c>
      <c r="H20" s="236">
        <v>0</v>
      </c>
      <c r="I20" s="236">
        <v>0</v>
      </c>
    </row>
    <row r="21" spans="1:9" ht="13.5" customHeight="1" x14ac:dyDescent="0.2">
      <c r="A21" s="53" t="s">
        <v>367</v>
      </c>
      <c r="B21" s="234">
        <v>81</v>
      </c>
      <c r="C21" s="234">
        <v>81</v>
      </c>
      <c r="D21" s="234">
        <v>21</v>
      </c>
      <c r="E21" s="234">
        <v>24</v>
      </c>
      <c r="F21" s="235">
        <v>29</v>
      </c>
      <c r="G21" s="235">
        <v>3</v>
      </c>
      <c r="H21" s="236">
        <v>4</v>
      </c>
      <c r="I21" s="236">
        <v>0</v>
      </c>
    </row>
    <row r="22" spans="1:9" ht="13.5" customHeight="1" x14ac:dyDescent="0.2">
      <c r="A22" s="53" t="s">
        <v>368</v>
      </c>
      <c r="B22" s="234">
        <v>47</v>
      </c>
      <c r="C22" s="234">
        <v>46</v>
      </c>
      <c r="D22" s="234">
        <v>21</v>
      </c>
      <c r="E22" s="234">
        <v>10</v>
      </c>
      <c r="F22" s="235">
        <v>13</v>
      </c>
      <c r="G22" s="235">
        <v>0</v>
      </c>
      <c r="H22" s="236">
        <v>2</v>
      </c>
      <c r="I22" s="236">
        <v>1</v>
      </c>
    </row>
    <row r="23" spans="1:9" ht="13.5" customHeight="1" x14ac:dyDescent="0.2">
      <c r="A23" s="53" t="s">
        <v>369</v>
      </c>
      <c r="B23" s="234">
        <v>1051</v>
      </c>
      <c r="C23" s="234">
        <v>1046</v>
      </c>
      <c r="D23" s="234">
        <v>446</v>
      </c>
      <c r="E23" s="234">
        <v>332</v>
      </c>
      <c r="F23" s="235">
        <v>224</v>
      </c>
      <c r="G23" s="235">
        <v>32</v>
      </c>
      <c r="H23" s="236">
        <v>12</v>
      </c>
      <c r="I23" s="236">
        <v>5</v>
      </c>
    </row>
    <row r="24" spans="1:9" ht="13.5" customHeight="1" x14ac:dyDescent="0.2">
      <c r="A24" s="53" t="s">
        <v>370</v>
      </c>
      <c r="B24" s="234">
        <v>112</v>
      </c>
      <c r="C24" s="234">
        <v>111</v>
      </c>
      <c r="D24" s="234">
        <v>39</v>
      </c>
      <c r="E24" s="234">
        <v>56</v>
      </c>
      <c r="F24" s="235">
        <v>10</v>
      </c>
      <c r="G24" s="235">
        <v>5</v>
      </c>
      <c r="H24" s="236">
        <v>1</v>
      </c>
      <c r="I24" s="236">
        <v>1</v>
      </c>
    </row>
    <row r="25" spans="1:9" ht="13.5" customHeight="1" x14ac:dyDescent="0.2">
      <c r="A25" s="53" t="s">
        <v>371</v>
      </c>
      <c r="B25" s="234">
        <v>541</v>
      </c>
      <c r="C25" s="234">
        <v>539</v>
      </c>
      <c r="D25" s="234">
        <v>287</v>
      </c>
      <c r="E25" s="234">
        <v>191</v>
      </c>
      <c r="F25" s="235">
        <v>43</v>
      </c>
      <c r="G25" s="235">
        <v>18</v>
      </c>
      <c r="H25" s="236">
        <v>0</v>
      </c>
      <c r="I25" s="236">
        <v>2</v>
      </c>
    </row>
    <row r="26" spans="1:9" ht="13.5" customHeight="1" x14ac:dyDescent="0.2">
      <c r="A26" s="53" t="s">
        <v>372</v>
      </c>
      <c r="B26" s="234">
        <v>26</v>
      </c>
      <c r="C26" s="234">
        <v>26</v>
      </c>
      <c r="D26" s="234">
        <v>15</v>
      </c>
      <c r="E26" s="234">
        <v>2</v>
      </c>
      <c r="F26" s="235">
        <v>9</v>
      </c>
      <c r="G26" s="235">
        <v>0</v>
      </c>
      <c r="H26" s="236">
        <v>0</v>
      </c>
      <c r="I26" s="236">
        <v>0</v>
      </c>
    </row>
    <row r="27" spans="1:9" ht="13.5" customHeight="1" x14ac:dyDescent="0.2">
      <c r="A27" s="53" t="s">
        <v>373</v>
      </c>
      <c r="B27" s="234">
        <v>260</v>
      </c>
      <c r="C27" s="234">
        <v>260</v>
      </c>
      <c r="D27" s="234">
        <v>111</v>
      </c>
      <c r="E27" s="234">
        <v>90</v>
      </c>
      <c r="F27" s="235">
        <v>39</v>
      </c>
      <c r="G27" s="235">
        <v>20</v>
      </c>
      <c r="H27" s="236">
        <v>0</v>
      </c>
      <c r="I27" s="236">
        <v>0</v>
      </c>
    </row>
    <row r="28" spans="1:9" ht="13.5" customHeight="1" x14ac:dyDescent="0.2">
      <c r="A28" s="53" t="s">
        <v>374</v>
      </c>
      <c r="B28" s="234">
        <v>18</v>
      </c>
      <c r="C28" s="234">
        <v>18</v>
      </c>
      <c r="D28" s="234">
        <v>7</v>
      </c>
      <c r="E28" s="234">
        <v>9</v>
      </c>
      <c r="F28" s="235">
        <v>1</v>
      </c>
      <c r="G28" s="235">
        <v>1</v>
      </c>
      <c r="H28" s="236">
        <v>0</v>
      </c>
      <c r="I28" s="236">
        <v>0</v>
      </c>
    </row>
    <row r="29" spans="1:9" ht="13.5" customHeight="1" x14ac:dyDescent="0.2">
      <c r="A29" s="53" t="s">
        <v>375</v>
      </c>
      <c r="B29" s="234">
        <v>140</v>
      </c>
      <c r="C29" s="234">
        <v>138</v>
      </c>
      <c r="D29" s="234">
        <v>63</v>
      </c>
      <c r="E29" s="234">
        <v>28</v>
      </c>
      <c r="F29" s="235">
        <v>40</v>
      </c>
      <c r="G29" s="235">
        <v>3</v>
      </c>
      <c r="H29" s="236">
        <v>4</v>
      </c>
      <c r="I29" s="236">
        <v>2</v>
      </c>
    </row>
    <row r="30" spans="1:9" ht="13.5" customHeight="1" x14ac:dyDescent="0.2">
      <c r="A30" s="53" t="s">
        <v>376</v>
      </c>
      <c r="B30" s="234">
        <v>448</v>
      </c>
      <c r="C30" s="234">
        <v>442</v>
      </c>
      <c r="D30" s="234">
        <v>211</v>
      </c>
      <c r="E30" s="234">
        <v>129</v>
      </c>
      <c r="F30" s="235">
        <v>66</v>
      </c>
      <c r="G30" s="235">
        <v>34</v>
      </c>
      <c r="H30" s="236">
        <v>2</v>
      </c>
      <c r="I30" s="236">
        <v>6</v>
      </c>
    </row>
    <row r="31" spans="1:9" s="233" customFormat="1" ht="13.5" customHeight="1" x14ac:dyDescent="0.2">
      <c r="A31" s="90" t="s">
        <v>377</v>
      </c>
      <c r="B31" s="234">
        <v>270</v>
      </c>
      <c r="C31" s="234">
        <v>269</v>
      </c>
      <c r="D31" s="234">
        <v>106</v>
      </c>
      <c r="E31" s="234">
        <v>101</v>
      </c>
      <c r="F31" s="235">
        <v>55</v>
      </c>
      <c r="G31" s="235">
        <v>6</v>
      </c>
      <c r="H31" s="236">
        <v>1</v>
      </c>
      <c r="I31" s="236">
        <v>1</v>
      </c>
    </row>
    <row r="32" spans="1:9" s="233" customFormat="1" ht="24" x14ac:dyDescent="0.2">
      <c r="A32" s="90" t="s">
        <v>379</v>
      </c>
      <c r="B32" s="234">
        <v>140</v>
      </c>
      <c r="C32" s="234">
        <v>140</v>
      </c>
      <c r="D32" s="234">
        <v>56</v>
      </c>
      <c r="E32" s="234">
        <v>4</v>
      </c>
      <c r="F32" s="235">
        <v>66</v>
      </c>
      <c r="G32" s="235">
        <v>1</v>
      </c>
      <c r="H32" s="236">
        <v>13</v>
      </c>
      <c r="I32" s="236">
        <v>0</v>
      </c>
    </row>
    <row r="33" spans="1:9" ht="13.5" customHeight="1" x14ac:dyDescent="0.2">
      <c r="A33" s="90" t="s">
        <v>378</v>
      </c>
      <c r="B33" s="234">
        <v>2</v>
      </c>
      <c r="C33" s="234">
        <v>2</v>
      </c>
      <c r="D33" s="234">
        <v>2</v>
      </c>
      <c r="E33" s="234">
        <v>0</v>
      </c>
      <c r="F33" s="235">
        <v>0</v>
      </c>
      <c r="G33" s="235">
        <v>0</v>
      </c>
      <c r="H33" s="236">
        <v>0</v>
      </c>
      <c r="I33" s="236">
        <v>0</v>
      </c>
    </row>
    <row r="34" spans="1:9" ht="24" customHeight="1" x14ac:dyDescent="0.2">
      <c r="A34" s="54" t="s">
        <v>225</v>
      </c>
      <c r="B34" s="237">
        <v>3610</v>
      </c>
      <c r="C34" s="237">
        <v>3549</v>
      </c>
      <c r="D34" s="237">
        <v>1496</v>
      </c>
      <c r="E34" s="237">
        <v>1151</v>
      </c>
      <c r="F34" s="238">
        <v>690</v>
      </c>
      <c r="G34" s="238">
        <v>192</v>
      </c>
      <c r="H34" s="230">
        <v>20</v>
      </c>
      <c r="I34" s="230">
        <v>61</v>
      </c>
    </row>
    <row r="35" spans="1:9" ht="24" customHeight="1" x14ac:dyDescent="0.2">
      <c r="A35" s="54" t="s">
        <v>62</v>
      </c>
      <c r="B35" s="237">
        <v>954</v>
      </c>
      <c r="C35" s="237">
        <v>896</v>
      </c>
      <c r="D35" s="237">
        <v>412</v>
      </c>
      <c r="E35" s="237">
        <v>314</v>
      </c>
      <c r="F35" s="238">
        <v>129</v>
      </c>
      <c r="G35" s="238">
        <v>33</v>
      </c>
      <c r="H35" s="230">
        <v>8</v>
      </c>
      <c r="I35" s="230">
        <v>58</v>
      </c>
    </row>
    <row r="36" spans="1:9" ht="24" customHeight="1" x14ac:dyDescent="0.2">
      <c r="A36" s="54" t="s">
        <v>63</v>
      </c>
      <c r="B36" s="237">
        <v>587</v>
      </c>
      <c r="C36" s="237">
        <v>577</v>
      </c>
      <c r="D36" s="237">
        <v>221</v>
      </c>
      <c r="E36" s="237">
        <v>108</v>
      </c>
      <c r="F36" s="238">
        <v>207</v>
      </c>
      <c r="G36" s="238">
        <v>11</v>
      </c>
      <c r="H36" s="230">
        <v>30</v>
      </c>
      <c r="I36" s="230">
        <v>10</v>
      </c>
    </row>
    <row r="37" spans="1:9" ht="24" customHeight="1" x14ac:dyDescent="0.2">
      <c r="A37" s="54" t="s">
        <v>64</v>
      </c>
      <c r="B37" s="237">
        <v>9930</v>
      </c>
      <c r="C37" s="237">
        <v>9401</v>
      </c>
      <c r="D37" s="237">
        <v>4250</v>
      </c>
      <c r="E37" s="237">
        <v>3599</v>
      </c>
      <c r="F37" s="238">
        <v>1302</v>
      </c>
      <c r="G37" s="238">
        <v>221</v>
      </c>
      <c r="H37" s="230">
        <v>29</v>
      </c>
      <c r="I37" s="230">
        <v>529</v>
      </c>
    </row>
    <row r="38" spans="1:9" ht="24" customHeight="1" x14ac:dyDescent="0.2">
      <c r="A38" s="54" t="s">
        <v>65</v>
      </c>
      <c r="B38" s="237">
        <v>39</v>
      </c>
      <c r="C38" s="237">
        <v>39</v>
      </c>
      <c r="D38" s="237">
        <v>16</v>
      </c>
      <c r="E38" s="237">
        <v>3</v>
      </c>
      <c r="F38" s="238">
        <v>20</v>
      </c>
      <c r="G38" s="238">
        <v>0</v>
      </c>
      <c r="H38" s="230">
        <v>0</v>
      </c>
      <c r="I38" s="230">
        <v>0</v>
      </c>
    </row>
    <row r="39" spans="1:9" ht="24" customHeight="1" x14ac:dyDescent="0.2">
      <c r="A39" s="54" t="s">
        <v>66</v>
      </c>
      <c r="B39" s="237">
        <v>96</v>
      </c>
      <c r="C39" s="237">
        <v>95</v>
      </c>
      <c r="D39" s="237">
        <v>48</v>
      </c>
      <c r="E39" s="237">
        <v>30</v>
      </c>
      <c r="F39" s="238">
        <v>13</v>
      </c>
      <c r="G39" s="238">
        <v>4</v>
      </c>
      <c r="H39" s="230">
        <v>0</v>
      </c>
      <c r="I39" s="230">
        <v>1</v>
      </c>
    </row>
    <row r="40" spans="1:9" ht="24" customHeight="1" x14ac:dyDescent="0.2">
      <c r="A40" s="54" t="s">
        <v>0</v>
      </c>
      <c r="B40" s="237">
        <v>35751</v>
      </c>
      <c r="C40" s="237">
        <v>34927</v>
      </c>
      <c r="D40" s="237">
        <v>15276</v>
      </c>
      <c r="E40" s="237">
        <v>11134</v>
      </c>
      <c r="F40" s="238">
        <v>6985</v>
      </c>
      <c r="G40" s="238">
        <v>1393</v>
      </c>
      <c r="H40" s="230">
        <v>139</v>
      </c>
      <c r="I40" s="230">
        <v>824</v>
      </c>
    </row>
    <row r="41" spans="1:9" ht="24" customHeight="1" x14ac:dyDescent="0.2">
      <c r="A41" s="58" t="s">
        <v>13</v>
      </c>
      <c r="B41" s="142"/>
      <c r="C41" s="142"/>
      <c r="D41" s="142"/>
      <c r="E41" s="142"/>
      <c r="F41" s="142"/>
      <c r="G41" s="142"/>
      <c r="H41" s="142"/>
      <c r="I41" s="142"/>
    </row>
    <row r="42" spans="1:9" x14ac:dyDescent="0.2">
      <c r="A42" s="56" t="s">
        <v>67</v>
      </c>
      <c r="B42" s="142"/>
      <c r="C42" s="1"/>
      <c r="D42" s="142"/>
      <c r="E42" s="142"/>
      <c r="F42" s="142"/>
      <c r="G42" s="142"/>
      <c r="H42" s="142"/>
      <c r="I42" s="142"/>
    </row>
    <row r="43" spans="1:9" x14ac:dyDescent="0.2">
      <c r="A43" s="57" t="s">
        <v>232</v>
      </c>
      <c r="B43" s="142"/>
      <c r="C43" s="1"/>
      <c r="D43" s="142"/>
      <c r="E43" s="142"/>
      <c r="F43" s="142"/>
      <c r="G43" s="142"/>
      <c r="H43" s="142"/>
      <c r="I43" s="142"/>
    </row>
  </sheetData>
  <mergeCells count="6">
    <mergeCell ref="A1:I1"/>
    <mergeCell ref="A2:A3"/>
    <mergeCell ref="B2:B3"/>
    <mergeCell ref="C2:C3"/>
    <mergeCell ref="D2:H2"/>
    <mergeCell ref="I2:I3"/>
  </mergeCells>
  <pageMargins left="0.78740157480314965" right="0.78740157480314965" top="0.98425196850393704" bottom="0.78740157480314965" header="0.51181102362204722" footer="0.51181102362204722"/>
  <pageSetup paperSize="9" firstPageNumber="21" orientation="portrait" r:id="rId1"/>
  <headerFooter>
    <oddHeader>&amp;C&amp;P</oddHeader>
    <oddFooter>&amp;C&amp;6© Statistisches Landesamt des Freistaates Sachsen - B I 1 -j/17</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32</vt:i4>
      </vt:variant>
      <vt:variant>
        <vt:lpstr>Benannte Bereiche</vt:lpstr>
      </vt:variant>
      <vt:variant>
        <vt:i4>7</vt:i4>
      </vt:variant>
    </vt:vector>
  </HeadingPairs>
  <TitlesOfParts>
    <vt:vector size="39" baseType="lpstr">
      <vt:lpstr>Titel</vt:lpstr>
      <vt:lpstr>Impressum</vt:lpstr>
      <vt:lpstr>Inhalt</vt:lpstr>
      <vt:lpstr>Teil I</vt:lpstr>
      <vt:lpstr>1</vt:lpstr>
      <vt:lpstr>2</vt:lpstr>
      <vt:lpstr>3</vt:lpstr>
      <vt:lpstr>4</vt:lpstr>
      <vt:lpstr>5</vt:lpstr>
      <vt:lpstr>6</vt:lpstr>
      <vt:lpstr>Teil II</vt:lpstr>
      <vt:lpstr>7</vt:lpstr>
      <vt:lpstr>7.1</vt:lpstr>
      <vt:lpstr>7.2</vt:lpstr>
      <vt:lpstr>8</vt:lpstr>
      <vt:lpstr>9</vt:lpstr>
      <vt:lpstr>9.1</vt:lpstr>
      <vt:lpstr>9.2</vt:lpstr>
      <vt:lpstr>10</vt:lpstr>
      <vt:lpstr>11</vt:lpstr>
      <vt:lpstr>11.1</vt:lpstr>
      <vt:lpstr>11.2</vt:lpstr>
      <vt:lpstr>12</vt:lpstr>
      <vt:lpstr>13</vt:lpstr>
      <vt:lpstr>14</vt:lpstr>
      <vt:lpstr>15</vt:lpstr>
      <vt:lpstr>16</vt:lpstr>
      <vt:lpstr>17</vt:lpstr>
      <vt:lpstr>18</vt:lpstr>
      <vt:lpstr>19</vt:lpstr>
      <vt:lpstr>19.1</vt:lpstr>
      <vt:lpstr>19.2</vt:lpstr>
      <vt:lpstr>'1'!Drucktitel</vt:lpstr>
      <vt:lpstr>'10'!Drucktitel</vt:lpstr>
      <vt:lpstr>'11'!Drucktitel</vt:lpstr>
      <vt:lpstr>'11.1'!Drucktitel</vt:lpstr>
      <vt:lpstr>'11.2'!Drucktitel</vt:lpstr>
      <vt:lpstr>'4'!Drucktitel</vt:lpstr>
      <vt:lpstr>'8'!Drucktitel</vt:lpstr>
    </vt:vector>
  </TitlesOfParts>
  <Company>Sächsische Informatik Dienste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Allgemeinbildende Schulen im Freistaat Sachsen</dc:title>
  <dc:subject>Gesamtbericht</dc:subject>
  <dc:creator>Statistisches Landesamt des Freistaates Sachsen</dc:creator>
  <cp:keywords>Allgemeinbildende Schulen, Schulen des zweiten Bildungsweges, Lehrpersonen, Absolventen, Schulanfänger, Schüler, Wiederholer</cp:keywords>
  <dc:description>B I 1 - j/17</dc:description>
  <cp:lastModifiedBy>Reichert, Ilka - StaLa</cp:lastModifiedBy>
  <cp:lastPrinted>2018-04-10T10:03:06Z</cp:lastPrinted>
  <dcterms:created xsi:type="dcterms:W3CDTF">2015-07-09T05:59:58Z</dcterms:created>
  <dcterms:modified xsi:type="dcterms:W3CDTF">2018-04-13T10:14:04Z</dcterms:modified>
  <cp:category>Statistischer Bericht</cp:category>
  <cp:contentStatus>2017/18</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807610827</vt:i4>
  </property>
  <property fmtid="{D5CDD505-2E9C-101B-9397-08002B2CF9AE}" pid="3" name="_NewReviewCycle">
    <vt:lpwstr/>
  </property>
  <property fmtid="{D5CDD505-2E9C-101B-9397-08002B2CF9AE}" pid="4" name="_EmailSubject">
    <vt:lpwstr>Statistischer Bericht B_I_1_j_17</vt:lpwstr>
  </property>
  <property fmtid="{D5CDD505-2E9C-101B-9397-08002B2CF9AE}" pid="5" name="_AuthorEmail">
    <vt:lpwstr>Anja.Buettner-Nobis@statistik.sachsen.de</vt:lpwstr>
  </property>
  <property fmtid="{D5CDD505-2E9C-101B-9397-08002B2CF9AE}" pid="6" name="_AuthorEmailDisplayName">
    <vt:lpwstr>Büttner-Nobis, Anja - StaLa</vt:lpwstr>
  </property>
  <property fmtid="{D5CDD505-2E9C-101B-9397-08002B2CF9AE}" pid="7" name="_ReviewingToolsShownOnce">
    <vt:lpwstr/>
  </property>
</Properties>
</file>