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4385" yWindow="-15" windowWidth="14430" windowHeight="12420" tabRatio="899"/>
  </bookViews>
  <sheets>
    <sheet name="Inhalt" sheetId="20" r:id="rId1"/>
    <sheet name="Tab 1" sheetId="1" r:id="rId2"/>
    <sheet name="Tab 2" sheetId="2" r:id="rId3"/>
    <sheet name="Tab 3" sheetId="10" r:id="rId4"/>
    <sheet name="Tab 4" sheetId="7" r:id="rId5"/>
    <sheet name="Tab 5" sheetId="8" r:id="rId6"/>
    <sheet name="Tab 6" sheetId="9" r:id="rId7"/>
  </sheets>
  <definedNames>
    <definedName name="_xlnm.Print_Area" localSheetId="3">'Tab 3'!$A$1:$D$27</definedName>
    <definedName name="_xlnm.Print_Area" localSheetId="4">'Tab 4'!$A$1:$D$87</definedName>
    <definedName name="_xlnm.Print_Area" localSheetId="5">'Tab 5'!$A$1:$G$100</definedName>
    <definedName name="_xlnm.Print_Area" localSheetId="6">'Tab 6'!$A$1:$G$17</definedName>
    <definedName name="_xlnm.Print_Titles" localSheetId="1">'Tab 1'!#REF!</definedName>
    <definedName name="_xlnm.Print_Titles" localSheetId="2">'Tab 2'!#REF!</definedName>
    <definedName name="_xlnm.Print_Titles" localSheetId="4">'Tab 4'!#REF!</definedName>
    <definedName name="_xlnm.Print_Titles" localSheetId="5">'Tab 5'!#REF!</definedName>
    <definedName name="WordDatei">"I:\ABLAGEN\S2\S21\AB-21_bildung\Uebergreifendes\Berichte\LaB\2012\2012-LaB-Bericht.doc"</definedName>
  </definedNames>
  <calcPr calcId="145621"/>
</workbook>
</file>

<file path=xl/calcChain.xml><?xml version="1.0" encoding="utf-8"?>
<calcChain xmlns="http://schemas.openxmlformats.org/spreadsheetml/2006/main">
  <c r="G71" i="8" l="1"/>
  <c r="E71" i="8"/>
  <c r="C71" i="8"/>
  <c r="C68" i="8"/>
  <c r="E68" i="8"/>
  <c r="G68" i="8"/>
  <c r="C66" i="8"/>
  <c r="E66" i="8"/>
  <c r="G66" i="8"/>
  <c r="C42" i="8"/>
  <c r="E42" i="8"/>
  <c r="G42" i="8"/>
  <c r="C62" i="8"/>
  <c r="E62" i="8"/>
  <c r="G62" i="8"/>
  <c r="C59" i="8"/>
  <c r="E59" i="8"/>
  <c r="G59" i="8"/>
  <c r="C50" i="8"/>
  <c r="E50" i="8"/>
  <c r="G50" i="8"/>
  <c r="C37" i="8"/>
  <c r="E37" i="8"/>
  <c r="G37" i="8"/>
  <c r="G82" i="8"/>
  <c r="G83" i="8"/>
  <c r="G84" i="8"/>
  <c r="G85" i="8"/>
  <c r="G86" i="8"/>
  <c r="G87" i="8"/>
  <c r="G88" i="8"/>
  <c r="G89" i="8"/>
  <c r="G90" i="8"/>
  <c r="G91" i="8"/>
  <c r="G92" i="8"/>
  <c r="G93" i="8"/>
  <c r="G94" i="8"/>
  <c r="G95" i="8"/>
  <c r="G96" i="8"/>
  <c r="G97" i="8"/>
  <c r="G98" i="8"/>
  <c r="G99" i="8"/>
  <c r="G100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G81" i="8"/>
  <c r="E81" i="8"/>
  <c r="C81" i="8"/>
  <c r="C65" i="8"/>
  <c r="C67" i="8"/>
  <c r="C69" i="8"/>
  <c r="C70" i="8"/>
  <c r="C72" i="8"/>
  <c r="C73" i="8"/>
  <c r="C74" i="8"/>
  <c r="C75" i="8"/>
  <c r="C76" i="8"/>
  <c r="C77" i="8"/>
  <c r="C78" i="8"/>
  <c r="C79" i="8"/>
  <c r="E65" i="8"/>
  <c r="E67" i="8"/>
  <c r="E69" i="8"/>
  <c r="E70" i="8"/>
  <c r="E72" i="8"/>
  <c r="E73" i="8"/>
  <c r="E74" i="8"/>
  <c r="E75" i="8"/>
  <c r="E76" i="8"/>
  <c r="E77" i="8"/>
  <c r="E78" i="8"/>
  <c r="E79" i="8"/>
  <c r="G65" i="8"/>
  <c r="G67" i="8"/>
  <c r="G69" i="8"/>
  <c r="G70" i="8"/>
  <c r="G72" i="8"/>
  <c r="G73" i="8"/>
  <c r="G74" i="8"/>
  <c r="G75" i="8"/>
  <c r="G76" i="8"/>
  <c r="G77" i="8"/>
  <c r="G78" i="8"/>
  <c r="G79" i="8"/>
  <c r="G64" i="8"/>
  <c r="E64" i="8"/>
  <c r="C64" i="8"/>
  <c r="G40" i="8"/>
  <c r="G41" i="8"/>
  <c r="G43" i="8"/>
  <c r="G44" i="8"/>
  <c r="G45" i="8"/>
  <c r="G46" i="8"/>
  <c r="G47" i="8"/>
  <c r="G48" i="8"/>
  <c r="G49" i="8"/>
  <c r="G51" i="8"/>
  <c r="G52" i="8"/>
  <c r="G53" i="8"/>
  <c r="G54" i="8"/>
  <c r="G55" i="8"/>
  <c r="G56" i="8"/>
  <c r="G57" i="8"/>
  <c r="G58" i="8"/>
  <c r="G60" i="8"/>
  <c r="G61" i="8"/>
  <c r="E40" i="8"/>
  <c r="E41" i="8"/>
  <c r="E43" i="8"/>
  <c r="E44" i="8"/>
  <c r="E45" i="8"/>
  <c r="E46" i="8"/>
  <c r="E47" i="8"/>
  <c r="E48" i="8"/>
  <c r="E49" i="8"/>
  <c r="E51" i="8"/>
  <c r="E52" i="8"/>
  <c r="E53" i="8"/>
  <c r="E54" i="8"/>
  <c r="E55" i="8"/>
  <c r="E56" i="8"/>
  <c r="E57" i="8"/>
  <c r="E58" i="8"/>
  <c r="E60" i="8"/>
  <c r="E61" i="8"/>
  <c r="C40" i="8"/>
  <c r="C41" i="8"/>
  <c r="C43" i="8"/>
  <c r="C44" i="8"/>
  <c r="C45" i="8"/>
  <c r="C46" i="8"/>
  <c r="C47" i="8"/>
  <c r="C48" i="8"/>
  <c r="C49" i="8"/>
  <c r="C51" i="8"/>
  <c r="C52" i="8"/>
  <c r="C53" i="8"/>
  <c r="C54" i="8"/>
  <c r="C55" i="8"/>
  <c r="C56" i="8"/>
  <c r="C57" i="8"/>
  <c r="C58" i="8"/>
  <c r="C60" i="8"/>
  <c r="C61" i="8"/>
  <c r="G39" i="8"/>
  <c r="E39" i="8"/>
  <c r="C39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G21" i="8"/>
  <c r="E21" i="8"/>
  <c r="C21" i="8"/>
  <c r="G8" i="8"/>
  <c r="G9" i="8"/>
  <c r="G10" i="8"/>
  <c r="G11" i="8"/>
  <c r="G12" i="8"/>
  <c r="G13" i="8"/>
  <c r="G14" i="8"/>
  <c r="G15" i="8"/>
  <c r="G16" i="8"/>
  <c r="G17" i="8"/>
  <c r="G18" i="8"/>
  <c r="G19" i="8"/>
  <c r="C9" i="8"/>
  <c r="C10" i="8"/>
  <c r="C11" i="8"/>
  <c r="C12" i="8"/>
  <c r="C13" i="8"/>
  <c r="C14" i="8"/>
  <c r="C15" i="8"/>
  <c r="C16" i="8"/>
  <c r="C17" i="8"/>
  <c r="C18" i="8"/>
  <c r="C19" i="8"/>
  <c r="C8" i="8"/>
  <c r="C7" i="8"/>
  <c r="G7" i="8"/>
  <c r="E18" i="8"/>
  <c r="C10" i="9"/>
  <c r="D10" i="9"/>
  <c r="E10" i="9"/>
  <c r="F10" i="9"/>
  <c r="G10" i="9"/>
  <c r="B10" i="9"/>
  <c r="D59" i="7"/>
  <c r="C5" i="10"/>
  <c r="D5" i="10"/>
  <c r="C6" i="10"/>
  <c r="D6" i="10"/>
  <c r="B5" i="10"/>
  <c r="E100" i="2"/>
  <c r="F100" i="2"/>
  <c r="G100" i="2"/>
  <c r="E84" i="2"/>
  <c r="F84" i="2"/>
  <c r="G84" i="2"/>
  <c r="E68" i="2"/>
  <c r="G68" i="2"/>
  <c r="E52" i="2"/>
  <c r="F52" i="2"/>
  <c r="G52" i="2"/>
  <c r="E36" i="2"/>
  <c r="F36" i="2"/>
  <c r="G36" i="2"/>
  <c r="E100" i="1"/>
  <c r="F100" i="1"/>
  <c r="G100" i="1"/>
  <c r="G99" i="1"/>
  <c r="F99" i="1"/>
  <c r="E99" i="1"/>
  <c r="E52" i="1"/>
  <c r="F52" i="1"/>
  <c r="G52" i="1"/>
  <c r="E36" i="1"/>
  <c r="F36" i="1"/>
  <c r="G36" i="1"/>
  <c r="E84" i="1"/>
  <c r="F84" i="1"/>
  <c r="G84" i="1"/>
  <c r="E68" i="1"/>
  <c r="F68" i="1"/>
  <c r="G68" i="1"/>
  <c r="D87" i="7"/>
  <c r="C87" i="7"/>
  <c r="D73" i="7"/>
  <c r="C73" i="7"/>
  <c r="C59" i="7"/>
  <c r="D45" i="7"/>
  <c r="C45" i="7"/>
  <c r="D31" i="7"/>
  <c r="C31" i="7"/>
  <c r="C17" i="7"/>
  <c r="D17" i="7"/>
  <c r="B86" i="7"/>
  <c r="B85" i="7"/>
  <c r="B84" i="7"/>
  <c r="B83" i="7"/>
  <c r="B82" i="7"/>
  <c r="B81" i="7"/>
  <c r="B80" i="7"/>
  <c r="B79" i="7"/>
  <c r="B78" i="7"/>
  <c r="B77" i="7"/>
  <c r="B76" i="7"/>
  <c r="B87" i="7"/>
  <c r="B75" i="7"/>
  <c r="B72" i="7"/>
  <c r="B71" i="7"/>
  <c r="B70" i="7"/>
  <c r="B69" i="7"/>
  <c r="B68" i="7"/>
  <c r="B67" i="7"/>
  <c r="B66" i="7"/>
  <c r="B65" i="7"/>
  <c r="B64" i="7"/>
  <c r="B63" i="7"/>
  <c r="B62" i="7"/>
  <c r="B73" i="7"/>
  <c r="B61" i="7"/>
  <c r="B58" i="7"/>
  <c r="B57" i="7"/>
  <c r="B56" i="7"/>
  <c r="B55" i="7"/>
  <c r="B54" i="7"/>
  <c r="B53" i="7"/>
  <c r="B52" i="7"/>
  <c r="B51" i="7"/>
  <c r="B50" i="7"/>
  <c r="B49" i="7"/>
  <c r="B48" i="7"/>
  <c r="B59" i="7"/>
  <c r="B47" i="7"/>
  <c r="B44" i="7"/>
  <c r="B43" i="7"/>
  <c r="B42" i="7"/>
  <c r="B41" i="7"/>
  <c r="B40" i="7"/>
  <c r="B39" i="7"/>
  <c r="B38" i="7"/>
  <c r="B37" i="7"/>
  <c r="B36" i="7"/>
  <c r="B35" i="7"/>
  <c r="B34" i="7"/>
  <c r="B45" i="7"/>
  <c r="B33" i="7"/>
  <c r="B30" i="7"/>
  <c r="B29" i="7"/>
  <c r="B28" i="7"/>
  <c r="B27" i="7"/>
  <c r="B26" i="7"/>
  <c r="B25" i="7"/>
  <c r="B24" i="7"/>
  <c r="B23" i="7"/>
  <c r="B22" i="7"/>
  <c r="B21" i="7"/>
  <c r="B20" i="7"/>
  <c r="B31" i="7"/>
  <c r="B19" i="7"/>
  <c r="B16" i="7"/>
  <c r="B15" i="7"/>
  <c r="B14" i="7"/>
  <c r="B13" i="7"/>
  <c r="B12" i="7"/>
  <c r="B11" i="7"/>
  <c r="B10" i="7"/>
  <c r="B9" i="7"/>
  <c r="B8" i="7"/>
  <c r="B7" i="7"/>
  <c r="B6" i="7"/>
  <c r="B17" i="7"/>
  <c r="B5" i="7"/>
  <c r="D27" i="10"/>
  <c r="C27" i="10"/>
  <c r="D23" i="10"/>
  <c r="C23" i="10"/>
  <c r="C7" i="10"/>
  <c r="B6" i="10"/>
  <c r="D19" i="10"/>
  <c r="C19" i="10"/>
  <c r="D15" i="10"/>
  <c r="C15" i="10"/>
  <c r="D11" i="10"/>
  <c r="C11" i="10"/>
  <c r="G83" i="1"/>
  <c r="F83" i="1"/>
  <c r="E83" i="1"/>
  <c r="G82" i="1"/>
  <c r="F82" i="1"/>
  <c r="E82" i="1"/>
  <c r="G81" i="1"/>
  <c r="F81" i="1"/>
  <c r="E81" i="1"/>
  <c r="G80" i="1"/>
  <c r="F80" i="1"/>
  <c r="E80" i="1"/>
  <c r="G72" i="1"/>
  <c r="F72" i="1"/>
  <c r="E72" i="1"/>
  <c r="G71" i="1"/>
  <c r="F71" i="1"/>
  <c r="E71" i="1"/>
  <c r="G70" i="1"/>
  <c r="F70" i="1"/>
  <c r="E70" i="1"/>
  <c r="G67" i="1"/>
  <c r="F67" i="1"/>
  <c r="E67" i="1"/>
  <c r="G66" i="1"/>
  <c r="F66" i="1"/>
  <c r="E66" i="1"/>
  <c r="G65" i="1"/>
  <c r="F65" i="1"/>
  <c r="E65" i="1"/>
  <c r="G64" i="1"/>
  <c r="F64" i="1"/>
  <c r="E64" i="1"/>
  <c r="G56" i="1"/>
  <c r="F56" i="1"/>
  <c r="E56" i="1"/>
  <c r="G55" i="1"/>
  <c r="F55" i="1"/>
  <c r="E55" i="1"/>
  <c r="G54" i="1"/>
  <c r="F54" i="1"/>
  <c r="E54" i="1"/>
  <c r="G51" i="1"/>
  <c r="F51" i="1"/>
  <c r="E51" i="1"/>
  <c r="G50" i="1"/>
  <c r="F50" i="1"/>
  <c r="E50" i="1"/>
  <c r="G49" i="1"/>
  <c r="F49" i="1"/>
  <c r="E49" i="1"/>
  <c r="G48" i="1"/>
  <c r="F48" i="1"/>
  <c r="E48" i="1"/>
  <c r="G40" i="1"/>
  <c r="F40" i="1"/>
  <c r="E40" i="1"/>
  <c r="G39" i="1"/>
  <c r="F39" i="1"/>
  <c r="E39" i="1"/>
  <c r="G38" i="1"/>
  <c r="F38" i="1"/>
  <c r="E38" i="1"/>
  <c r="G35" i="1"/>
  <c r="F35" i="1"/>
  <c r="E35" i="1"/>
  <c r="G34" i="1"/>
  <c r="F34" i="1"/>
  <c r="E34" i="1"/>
  <c r="G33" i="1"/>
  <c r="F33" i="1"/>
  <c r="E33" i="1"/>
  <c r="G32" i="1"/>
  <c r="F32" i="1"/>
  <c r="E32" i="1"/>
  <c r="G24" i="1"/>
  <c r="F24" i="1"/>
  <c r="E24" i="1"/>
  <c r="G23" i="1"/>
  <c r="F23" i="1"/>
  <c r="E23" i="1"/>
  <c r="G22" i="1"/>
  <c r="F22" i="1"/>
  <c r="E22" i="1"/>
  <c r="D15" i="1"/>
  <c r="G79" i="1"/>
  <c r="C15" i="1"/>
  <c r="F79" i="1"/>
  <c r="B15" i="1"/>
  <c r="E79" i="1"/>
  <c r="D14" i="1"/>
  <c r="G78" i="1"/>
  <c r="C14" i="1"/>
  <c r="F78" i="1"/>
  <c r="B14" i="1"/>
  <c r="E78" i="1"/>
  <c r="D13" i="1"/>
  <c r="G77" i="1"/>
  <c r="C13" i="1"/>
  <c r="F77" i="1"/>
  <c r="B13" i="1"/>
  <c r="E77" i="1"/>
  <c r="D12" i="1"/>
  <c r="G76" i="1"/>
  <c r="C12" i="1"/>
  <c r="F44" i="1"/>
  <c r="B12" i="1"/>
  <c r="E76" i="1"/>
  <c r="D11" i="1"/>
  <c r="G27" i="1"/>
  <c r="C11" i="1"/>
  <c r="F75" i="1"/>
  <c r="B11" i="1"/>
  <c r="E75" i="1"/>
  <c r="D10" i="1"/>
  <c r="G74" i="1"/>
  <c r="C10" i="1"/>
  <c r="F58" i="1"/>
  <c r="B10" i="1"/>
  <c r="E74" i="1"/>
  <c r="D9" i="1"/>
  <c r="G41" i="1"/>
  <c r="C9" i="1"/>
  <c r="F73" i="1"/>
  <c r="B9" i="1"/>
  <c r="E25" i="1"/>
  <c r="E19" i="8"/>
  <c r="E17" i="8"/>
  <c r="E16" i="8"/>
  <c r="E15" i="8"/>
  <c r="E14" i="8"/>
  <c r="E13" i="8"/>
  <c r="E12" i="8"/>
  <c r="E11" i="8"/>
  <c r="E10" i="8"/>
  <c r="E9" i="8"/>
  <c r="E8" i="8"/>
  <c r="E7" i="8"/>
  <c r="G87" i="2"/>
  <c r="G88" i="2"/>
  <c r="G96" i="2"/>
  <c r="G97" i="2"/>
  <c r="G98" i="2"/>
  <c r="G99" i="2"/>
  <c r="F87" i="2"/>
  <c r="F88" i="2"/>
  <c r="F96" i="2"/>
  <c r="F97" i="2"/>
  <c r="F98" i="2"/>
  <c r="F99" i="2"/>
  <c r="E87" i="2"/>
  <c r="E88" i="2"/>
  <c r="E96" i="2"/>
  <c r="E97" i="2"/>
  <c r="E98" i="2"/>
  <c r="E99" i="2"/>
  <c r="G71" i="2"/>
  <c r="G72" i="2"/>
  <c r="G80" i="2"/>
  <c r="G81" i="2"/>
  <c r="G82" i="2"/>
  <c r="G83" i="2"/>
  <c r="F71" i="2"/>
  <c r="F72" i="2"/>
  <c r="F80" i="2"/>
  <c r="F81" i="2"/>
  <c r="F82" i="2"/>
  <c r="F83" i="2"/>
  <c r="E71" i="2"/>
  <c r="E72" i="2"/>
  <c r="E80" i="2"/>
  <c r="E81" i="2"/>
  <c r="E82" i="2"/>
  <c r="E83" i="2"/>
  <c r="G55" i="2"/>
  <c r="G56" i="2"/>
  <c r="G64" i="2"/>
  <c r="G65" i="2"/>
  <c r="G66" i="2"/>
  <c r="G67" i="2"/>
  <c r="F55" i="2"/>
  <c r="F56" i="2"/>
  <c r="F64" i="2"/>
  <c r="F65" i="2"/>
  <c r="F66" i="2"/>
  <c r="F67" i="2"/>
  <c r="E55" i="2"/>
  <c r="E56" i="2"/>
  <c r="E64" i="2"/>
  <c r="E65" i="2"/>
  <c r="E66" i="2"/>
  <c r="E67" i="2"/>
  <c r="G39" i="2"/>
  <c r="G40" i="2"/>
  <c r="G48" i="2"/>
  <c r="G49" i="2"/>
  <c r="G50" i="2"/>
  <c r="G51" i="2"/>
  <c r="F39" i="2"/>
  <c r="F40" i="2"/>
  <c r="F48" i="2"/>
  <c r="F49" i="2"/>
  <c r="F50" i="2"/>
  <c r="F51" i="2"/>
  <c r="E39" i="2"/>
  <c r="E40" i="2"/>
  <c r="E48" i="2"/>
  <c r="E49" i="2"/>
  <c r="E50" i="2"/>
  <c r="E51" i="2"/>
  <c r="G23" i="2"/>
  <c r="G24" i="2"/>
  <c r="G32" i="2"/>
  <c r="G33" i="2"/>
  <c r="G34" i="2"/>
  <c r="G35" i="2"/>
  <c r="F23" i="2"/>
  <c r="F24" i="2"/>
  <c r="F32" i="2"/>
  <c r="F33" i="2"/>
  <c r="F34" i="2"/>
  <c r="F35" i="2"/>
  <c r="E23" i="2"/>
  <c r="E24" i="2"/>
  <c r="E32" i="2"/>
  <c r="E33" i="2"/>
  <c r="E34" i="2"/>
  <c r="E35" i="2"/>
  <c r="B17" i="9"/>
  <c r="B12" i="9"/>
  <c r="D15" i="2"/>
  <c r="G63" i="2"/>
  <c r="G79" i="2"/>
  <c r="C15" i="2"/>
  <c r="F95" i="2"/>
  <c r="B15" i="2"/>
  <c r="E47" i="2"/>
  <c r="E63" i="2"/>
  <c r="D14" i="2"/>
  <c r="G62" i="2"/>
  <c r="C14" i="2"/>
  <c r="F78" i="2"/>
  <c r="F46" i="2"/>
  <c r="B14" i="2"/>
  <c r="E78" i="2"/>
  <c r="D13" i="2"/>
  <c r="G29" i="2"/>
  <c r="G77" i="2"/>
  <c r="C13" i="2"/>
  <c r="F61" i="2"/>
  <c r="B13" i="2"/>
  <c r="E29" i="2"/>
  <c r="E45" i="2"/>
  <c r="D12" i="2"/>
  <c r="G92" i="2"/>
  <c r="C12" i="2"/>
  <c r="F44" i="2"/>
  <c r="F76" i="2"/>
  <c r="B12" i="2"/>
  <c r="E60" i="2"/>
  <c r="D11" i="2"/>
  <c r="G91" i="2"/>
  <c r="G43" i="2"/>
  <c r="C11" i="2"/>
  <c r="F59" i="2"/>
  <c r="B11" i="2"/>
  <c r="E43" i="2"/>
  <c r="E75" i="2"/>
  <c r="D10" i="2"/>
  <c r="G58" i="2"/>
  <c r="C10" i="2"/>
  <c r="F26" i="2"/>
  <c r="F42" i="2"/>
  <c r="B10" i="2"/>
  <c r="E90" i="2"/>
  <c r="D9" i="2"/>
  <c r="G57" i="2"/>
  <c r="G73" i="2"/>
  <c r="C9" i="2"/>
  <c r="F57" i="2"/>
  <c r="B9" i="2"/>
  <c r="E57" i="2"/>
  <c r="E41" i="2"/>
  <c r="G86" i="2"/>
  <c r="F86" i="2"/>
  <c r="E86" i="2"/>
  <c r="G70" i="2"/>
  <c r="F70" i="2"/>
  <c r="E70" i="2"/>
  <c r="G54" i="2"/>
  <c r="F54" i="2"/>
  <c r="E54" i="2"/>
  <c r="G38" i="2"/>
  <c r="F38" i="2"/>
  <c r="E38" i="2"/>
  <c r="G22" i="2"/>
  <c r="F22" i="2"/>
  <c r="E22" i="2"/>
  <c r="D17" i="9"/>
  <c r="D14" i="9"/>
  <c r="G17" i="9"/>
  <c r="G12" i="9"/>
  <c r="F17" i="9"/>
  <c r="F13" i="9"/>
  <c r="E17" i="9"/>
  <c r="E14" i="9"/>
  <c r="C17" i="9"/>
  <c r="C16" i="9"/>
  <c r="B13" i="9"/>
  <c r="B16" i="9"/>
  <c r="B15" i="9"/>
  <c r="F94" i="2"/>
  <c r="G95" i="2"/>
  <c r="G31" i="2"/>
  <c r="F63" i="2"/>
  <c r="F60" i="2"/>
  <c r="G61" i="2"/>
  <c r="F25" i="2"/>
  <c r="G26" i="2"/>
  <c r="G45" i="2"/>
  <c r="F93" i="2"/>
  <c r="G90" i="2"/>
  <c r="E27" i="2"/>
  <c r="F28" i="2"/>
  <c r="E46" i="2"/>
  <c r="F47" i="2"/>
  <c r="G44" i="2"/>
  <c r="F62" i="2"/>
  <c r="F58" i="2"/>
  <c r="E76" i="2"/>
  <c r="F73" i="2"/>
  <c r="G74" i="2"/>
  <c r="E91" i="2"/>
  <c r="F92" i="2"/>
  <c r="E44" i="2"/>
  <c r="G46" i="2"/>
  <c r="F27" i="2"/>
  <c r="B19" i="10"/>
  <c r="B11" i="10"/>
  <c r="B15" i="10"/>
  <c r="B23" i="10"/>
  <c r="B27" i="10"/>
  <c r="G28" i="2"/>
  <c r="F31" i="2"/>
  <c r="E30" i="2"/>
  <c r="F29" i="2"/>
  <c r="G78" i="2"/>
  <c r="F77" i="2"/>
  <c r="F43" i="2"/>
  <c r="E42" i="2"/>
  <c r="G94" i="2"/>
  <c r="E92" i="2"/>
  <c r="G30" i="2"/>
  <c r="E28" i="2"/>
  <c r="F45" i="2"/>
  <c r="E58" i="2"/>
  <c r="F79" i="2"/>
  <c r="E62" i="2"/>
  <c r="G60" i="2"/>
  <c r="F75" i="2"/>
  <c r="G76" i="2"/>
  <c r="F89" i="2"/>
  <c r="E73" i="2"/>
  <c r="F90" i="2"/>
  <c r="G75" i="2"/>
  <c r="E74" i="2"/>
  <c r="E77" i="2"/>
  <c r="F91" i="2"/>
  <c r="E94" i="2"/>
  <c r="G47" i="2"/>
  <c r="G25" i="1"/>
  <c r="E27" i="1"/>
  <c r="F28" i="1"/>
  <c r="G29" i="1"/>
  <c r="F30" i="1"/>
  <c r="E31" i="1"/>
  <c r="G31" i="1"/>
  <c r="E41" i="1"/>
  <c r="F42" i="1"/>
  <c r="G43" i="1"/>
  <c r="E45" i="1"/>
  <c r="G45" i="1"/>
  <c r="F46" i="1"/>
  <c r="E47" i="1"/>
  <c r="G47" i="1"/>
  <c r="G57" i="1"/>
  <c r="E59" i="1"/>
  <c r="F60" i="1"/>
  <c r="E61" i="1"/>
  <c r="G61" i="1"/>
  <c r="F62" i="1"/>
  <c r="E63" i="1"/>
  <c r="G63" i="1"/>
  <c r="G26" i="1"/>
  <c r="F29" i="1"/>
  <c r="F41" i="1"/>
  <c r="E44" i="1"/>
  <c r="G46" i="1"/>
  <c r="G58" i="1"/>
  <c r="F61" i="1"/>
  <c r="D16" i="9"/>
  <c r="C13" i="9"/>
  <c r="D13" i="9"/>
  <c r="E12" i="9"/>
  <c r="C15" i="9"/>
  <c r="E16" i="9"/>
  <c r="E13" i="9"/>
  <c r="F14" i="9"/>
  <c r="C14" i="9"/>
  <c r="F15" i="9"/>
  <c r="G16" i="9"/>
  <c r="G13" i="9"/>
  <c r="G15" i="9"/>
  <c r="D12" i="9"/>
  <c r="B14" i="9"/>
  <c r="D15" i="9"/>
  <c r="F16" i="9"/>
  <c r="G14" i="9"/>
  <c r="E15" i="9"/>
  <c r="F12" i="9"/>
  <c r="C12" i="9"/>
  <c r="D7" i="10"/>
  <c r="B7" i="10"/>
  <c r="E89" i="2"/>
  <c r="F74" i="2"/>
  <c r="G41" i="2"/>
  <c r="E79" i="2"/>
  <c r="E59" i="2"/>
  <c r="E25" i="2"/>
  <c r="F41" i="2"/>
  <c r="E26" i="2"/>
  <c r="G89" i="2"/>
  <c r="E95" i="2"/>
  <c r="G59" i="2"/>
  <c r="E61" i="2"/>
  <c r="G25" i="2"/>
  <c r="E31" i="2"/>
  <c r="G42" i="2"/>
  <c r="F30" i="2"/>
  <c r="E93" i="2"/>
  <c r="G27" i="2"/>
  <c r="G93" i="2"/>
  <c r="F63" i="1"/>
  <c r="G60" i="1"/>
  <c r="E58" i="1"/>
  <c r="E46" i="1"/>
  <c r="F43" i="1"/>
  <c r="F31" i="1"/>
  <c r="G28" i="1"/>
  <c r="E26" i="1"/>
  <c r="G59" i="1"/>
  <c r="E57" i="1"/>
  <c r="E43" i="1"/>
  <c r="E29" i="1"/>
  <c r="F26" i="1"/>
  <c r="E73" i="1"/>
  <c r="G73" i="1"/>
  <c r="F74" i="1"/>
  <c r="G75" i="1"/>
  <c r="F76" i="1"/>
  <c r="G62" i="1"/>
  <c r="F57" i="1"/>
  <c r="G42" i="1"/>
  <c r="E28" i="1"/>
  <c r="E60" i="1"/>
  <c r="F45" i="1"/>
  <c r="G30" i="1"/>
  <c r="F25" i="1"/>
  <c r="E62" i="1"/>
  <c r="F59" i="1"/>
  <c r="F47" i="1"/>
  <c r="G44" i="1"/>
  <c r="E42" i="1"/>
  <c r="E30" i="1"/>
  <c r="F27" i="1"/>
</calcChain>
</file>

<file path=xl/sharedStrings.xml><?xml version="1.0" encoding="utf-8"?>
<sst xmlns="http://schemas.openxmlformats.org/spreadsheetml/2006/main" count="234" uniqueCount="110">
  <si>
    <t>insgesamt</t>
  </si>
  <si>
    <t>männlich</t>
  </si>
  <si>
    <t>weiblich</t>
  </si>
  <si>
    <t>Jahr</t>
  </si>
  <si>
    <t>Insgesamt</t>
  </si>
  <si>
    <t>Lehramt an Grundschulen</t>
  </si>
  <si>
    <t>Lehramt an Mittelschulen</t>
  </si>
  <si>
    <t>Höheres Lehramt an Gymnasien</t>
  </si>
  <si>
    <t>Höheres Lehramt an berufsbildenden Schulen</t>
  </si>
  <si>
    <t>Männlich</t>
  </si>
  <si>
    <t>Weiblich</t>
  </si>
  <si>
    <t>Inhalt</t>
  </si>
  <si>
    <t>1.</t>
  </si>
  <si>
    <t>2.</t>
  </si>
  <si>
    <t>Art des Lehramtes</t>
  </si>
  <si>
    <t>Zusammen</t>
  </si>
  <si>
    <t>35 und mehr</t>
  </si>
  <si>
    <t>Fach bzw. Fachrichtung</t>
  </si>
  <si>
    <t>Anzahl</t>
  </si>
  <si>
    <t>Von männlichen</t>
  </si>
  <si>
    <t>Von weiblichen</t>
  </si>
  <si>
    <t>%</t>
  </si>
  <si>
    <t>Stundenweise beschäftigte
Lehrpersonen</t>
  </si>
  <si>
    <t>3.</t>
  </si>
  <si>
    <t>4.</t>
  </si>
  <si>
    <t>5.</t>
  </si>
  <si>
    <t>6.</t>
  </si>
  <si>
    <t>unter 25</t>
  </si>
  <si>
    <t>Grundschuldidaktik</t>
  </si>
  <si>
    <t>Deutsch</t>
  </si>
  <si>
    <t>Mathematik</t>
  </si>
  <si>
    <t>Musik</t>
  </si>
  <si>
    <t>Sport</t>
  </si>
  <si>
    <t>Werken</t>
  </si>
  <si>
    <t xml:space="preserve">Biologie </t>
  </si>
  <si>
    <t>Chemie</t>
  </si>
  <si>
    <t xml:space="preserve">Deutsch </t>
  </si>
  <si>
    <t>Englisch</t>
  </si>
  <si>
    <t xml:space="preserve">Geschichte </t>
  </si>
  <si>
    <t>Informatik</t>
  </si>
  <si>
    <t>Physik</t>
  </si>
  <si>
    <t>Französisch</t>
  </si>
  <si>
    <t>Russisch</t>
  </si>
  <si>
    <t>Biologie</t>
  </si>
  <si>
    <t>Geschichte</t>
  </si>
  <si>
    <t>Latein</t>
  </si>
  <si>
    <t>Spanisch</t>
  </si>
  <si>
    <t xml:space="preserve">Geistigbehindertenpädagogik </t>
  </si>
  <si>
    <t xml:space="preserve">Lernbehindertenpädagogik </t>
  </si>
  <si>
    <t xml:space="preserve">Sprachbehindertenpädagogik </t>
  </si>
  <si>
    <t>Bautechnik</t>
  </si>
  <si>
    <t>Tabellen</t>
  </si>
  <si>
    <t>Alter in Jahren</t>
  </si>
  <si>
    <t>Sozialpädagogik</t>
  </si>
  <si>
    <t xml:space="preserve">     </t>
  </si>
  <si>
    <t>Teilnehmern</t>
  </si>
  <si>
    <t>Ausbildungsabschnitt</t>
  </si>
  <si>
    <t>Farbtechnik und Raumgestaltung</t>
  </si>
  <si>
    <t>Sachunterricht</t>
  </si>
  <si>
    <t>Umweltschutz und Umwelttechnik</t>
  </si>
  <si>
    <t>Lehramt an Förderschulen</t>
  </si>
  <si>
    <t>Kunst</t>
  </si>
  <si>
    <t xml:space="preserve">Verhaltensgestörtenpädagogik </t>
  </si>
  <si>
    <t>Chemietechnik</t>
  </si>
  <si>
    <t>Gesundheit und Pflege</t>
  </si>
  <si>
    <t>Voll- bzw. teilzeitbeschäftigte Lehrpersonen</t>
  </si>
  <si>
    <t>Ethik</t>
  </si>
  <si>
    <t>Körperbehindertenpädagogik</t>
  </si>
  <si>
    <t>Anteil in Prozent</t>
  </si>
  <si>
    <t xml:space="preserve">Religion, Evang. </t>
  </si>
  <si>
    <t xml:space="preserve">Religion, Kath. </t>
  </si>
  <si>
    <t>Metall- und Maschinentechnik</t>
  </si>
  <si>
    <t>Religion, Evang.</t>
  </si>
  <si>
    <t>Religion, Kath.</t>
  </si>
  <si>
    <t>Elektrotechnik</t>
  </si>
  <si>
    <t>Gemeinschaftskunde/ 
  Rechtserziehung/ Wirtschaft</t>
  </si>
  <si>
    <t>Gemeinschaftskunde/
  Rechtserziehung/ Wirtschaft</t>
  </si>
  <si>
    <t xml:space="preserve">Lebensmittel- Ernährungs- und
  Hauswirtschaftswissenschaft </t>
  </si>
  <si>
    <t xml:space="preserve">Insgesamt
</t>
  </si>
  <si>
    <t xml:space="preserve">Lehramt an Grundschulen
</t>
  </si>
  <si>
    <t xml:space="preserve">Lehramt an Mittelschulen
</t>
  </si>
  <si>
    <t xml:space="preserve">Höheres Lehramt an Gymnasien
</t>
  </si>
  <si>
    <t xml:space="preserve">Lehramt an Förderschulen
</t>
  </si>
  <si>
    <t xml:space="preserve">Höheres Lehramt an berufsbildenden Schulen
</t>
  </si>
  <si>
    <t xml:space="preserve">Prozent
</t>
  </si>
  <si>
    <t>Teilnehmer mit Erster Staatsprüfung/M.Ed. 2000 bis 2014 nach Art des Lehramtes</t>
  </si>
  <si>
    <t>Absolventen mit bestandener Staatsprüfung 2000 bis 2014 
nach Art des Lehramtes</t>
  </si>
  <si>
    <t>Teilnehmer mit Erster Staatsprüfung/M.Ed. 2014 nach Ausbildungsabschnitten 
und Art des Lehramtes</t>
  </si>
  <si>
    <t>Teilnehmer mit Erster Staatsprüfung/M.Ed. 2014 nach Alter und Art des Lehramtes</t>
  </si>
  <si>
    <t>Absolventen mit bestandener Staatsprüfung 2014 nach fächerspezifischen
Lehrbefähigungen (Fallzahlen) und Art des Lehramtes</t>
  </si>
  <si>
    <t>Lehrpersonen 2014 nach Art des Lehramtes und Beschäftigungsumfang</t>
  </si>
  <si>
    <t>1. Teilnehmer mit Erster Staatsprüfung/M.Ed. 2000 bis 2014 nach Art des Lehramtes</t>
  </si>
  <si>
    <t>2. Absolventen mit bestandener Staatsprüfung 2000 bis 2014 nach Art des Lehramtes</t>
  </si>
  <si>
    <t>3. Teilnehmer mit Erster Staatsprüfung/M.Ed. 2014 nach Ausbildungsabschnitten 
    und Art des Lehramtes</t>
  </si>
  <si>
    <t xml:space="preserve">4. Teilnehmer mit Erster Staatsprüfung/M.Ed. 2014 nach Alter und Art des Lehramtes </t>
  </si>
  <si>
    <t>6. Lehrpersonen 2014 nach Art des Lehramtes und Beschäftigungsumfang</t>
  </si>
  <si>
    <t>Sorbisch</t>
  </si>
  <si>
    <t>Gemeinschaftskunde/ Rechtser-
  ziehung</t>
  </si>
  <si>
    <t xml:space="preserve">Geografie </t>
  </si>
  <si>
    <t>Geografie</t>
  </si>
  <si>
    <t>Italienisch</t>
  </si>
  <si>
    <t>Tschechisch</t>
  </si>
  <si>
    <t>Doppelfach Musik</t>
  </si>
  <si>
    <t xml:space="preserve">Hörgeschädigtenpädagogik </t>
  </si>
  <si>
    <t>Volkswirtschaftslehre (VWL)</t>
  </si>
  <si>
    <t>5. Absolventen mit bestandener Staatsprüfung 2014 nach fächerspezifischen
    Lehrbefähigungen (Fallzahlen) und Art des Lehramtes</t>
  </si>
  <si>
    <t>Wirtschaft/Technik/Hauswirtschaft</t>
  </si>
  <si>
    <t>Betriebswirtschaftslehre (BWL)</t>
  </si>
  <si>
    <t>Wirtschafts- und Sozialkunde</t>
  </si>
  <si>
    <t>Statistischer Bericht B III 2 - j/14 Lehrerausbildung im Freistaat Sachsen,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</si>
</sst>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#\ ###\ \ \ \ \ \ ;0;\-\ \ \ \ \ \ \ "/>
    <numFmt numFmtId="192" formatCode="??0;\-??0;??\ \-"/>
    <numFmt numFmtId="194" formatCode="??0.0;\-??0.0;????\-"/>
    <numFmt numFmtId="195" formatCode="??0;\-??0;????\-"/>
    <numFmt numFmtId="208" formatCode="\ ???0"/>
    <numFmt numFmtId="211" formatCode="?0.0;\-?0.0;???\-"/>
    <numFmt numFmtId="213" formatCode="?0;\-?0;?\ \-"/>
    <numFmt numFmtId="214" formatCode="?0.0;\-?0.0"/>
    <numFmt numFmtId="217" formatCode="?\ ??0;\-?\ ??0;?\ ??\ \-"/>
    <numFmt numFmtId="218" formatCode="0;\-0;\ \-"/>
    <numFmt numFmtId="220" formatCode="??0.0;\-??0.0;??\ \-"/>
    <numFmt numFmtId="221" formatCode="?0;\-?0;???\-"/>
  </numFmts>
  <fonts count="28" x14ac:knownFonts="1">
    <font>
      <sz val="10"/>
      <name val="Arial"/>
      <family val="2"/>
    </font>
    <font>
      <sz val="11"/>
      <name val="Arial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10"/>
      <color rgb="FF0070C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39"/>
        <bgColor indexed="64"/>
      </patternFill>
    </fill>
    <fill>
      <patternFill patternType="solid">
        <fgColor indexed="36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2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5" borderId="0" applyNumberFormat="0" applyBorder="0" applyAlignment="0" applyProtection="0"/>
    <xf numFmtId="0" fontId="11" fillId="2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1" applyNumberFormat="0" applyAlignment="0" applyProtection="0"/>
    <xf numFmtId="0" fontId="13" fillId="20" borderId="2" applyNumberFormat="0" applyAlignment="0" applyProtection="0"/>
    <xf numFmtId="0" fontId="14" fillId="8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8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9" fillId="4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23" borderId="9" applyNumberFormat="0" applyAlignment="0" applyProtection="0"/>
  </cellStyleXfs>
  <cellXfs count="110">
    <xf numFmtId="0" fontId="0" fillId="0" borderId="0" xfId="0"/>
    <xf numFmtId="0" fontId="3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/>
    <xf numFmtId="49" fontId="0" fillId="0" borderId="0" xfId="0" applyNumberFormat="1"/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0" xfId="0" applyNumberFormat="1" applyFont="1"/>
    <xf numFmtId="176" fontId="4" fillId="0" borderId="0" xfId="0" applyNumberFormat="1" applyFont="1"/>
    <xf numFmtId="0" fontId="3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2" xfId="0" applyFont="1" applyBorder="1"/>
    <xf numFmtId="0" fontId="5" fillId="0" borderId="12" xfId="0" applyFont="1" applyBorder="1"/>
    <xf numFmtId="0" fontId="5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9" fontId="2" fillId="0" borderId="1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16" xfId="0" applyNumberFormat="1" applyFont="1" applyBorder="1"/>
    <xf numFmtId="0" fontId="2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9" fontId="3" fillId="0" borderId="10" xfId="34" applyFont="1" applyBorder="1" applyAlignment="1">
      <alignment horizontal="center" vertical="center"/>
    </xf>
    <xf numFmtId="0" fontId="4" fillId="0" borderId="0" xfId="0" applyFont="1" applyAlignment="1"/>
    <xf numFmtId="0" fontId="4" fillId="0" borderId="12" xfId="0" applyFont="1" applyBorder="1" applyAlignment="1">
      <alignment wrapText="1"/>
    </xf>
    <xf numFmtId="0" fontId="5" fillId="0" borderId="12" xfId="0" applyNumberFormat="1" applyFont="1" applyBorder="1" applyAlignment="1">
      <alignment horizontal="center"/>
    </xf>
    <xf numFmtId="192" fontId="4" fillId="0" borderId="0" xfId="0" applyNumberFormat="1" applyFont="1" applyAlignment="1">
      <alignment horizontal="center"/>
    </xf>
    <xf numFmtId="194" fontId="6" fillId="0" borderId="0" xfId="0" applyNumberFormat="1" applyFont="1" applyAlignment="1">
      <alignment horizontal="center"/>
    </xf>
    <xf numFmtId="208" fontId="6" fillId="0" borderId="0" xfId="0" applyNumberFormat="1" applyFont="1" applyAlignment="1">
      <alignment horizontal="center"/>
    </xf>
    <xf numFmtId="211" fontId="6" fillId="24" borderId="0" xfId="0" applyNumberFormat="1" applyFont="1" applyFill="1" applyAlignment="1">
      <alignment horizontal="center"/>
    </xf>
    <xf numFmtId="211" fontId="6" fillId="0" borderId="0" xfId="0" applyNumberFormat="1" applyFont="1" applyAlignment="1">
      <alignment horizontal="center"/>
    </xf>
    <xf numFmtId="211" fontId="6" fillId="25" borderId="0" xfId="0" applyNumberFormat="1" applyFont="1" applyFill="1" applyAlignment="1">
      <alignment horizontal="center"/>
    </xf>
    <xf numFmtId="213" fontId="4" fillId="0" borderId="0" xfId="0" applyNumberFormat="1" applyFont="1" applyAlignment="1">
      <alignment horizontal="center"/>
    </xf>
    <xf numFmtId="213" fontId="4" fillId="0" borderId="0" xfId="0" applyNumberFormat="1" applyFont="1" applyFill="1" applyAlignment="1">
      <alignment horizontal="center"/>
    </xf>
    <xf numFmtId="192" fontId="4" fillId="0" borderId="0" xfId="0" applyNumberFormat="1" applyFont="1" applyFill="1" applyAlignment="1">
      <alignment horizontal="center"/>
    </xf>
    <xf numFmtId="214" fontId="6" fillId="0" borderId="0" xfId="0" applyNumberFormat="1" applyFont="1" applyAlignment="1">
      <alignment horizontal="center"/>
    </xf>
    <xf numFmtId="208" fontId="7" fillId="0" borderId="0" xfId="0" applyNumberFormat="1" applyFont="1" applyAlignment="1">
      <alignment horizontal="center"/>
    </xf>
    <xf numFmtId="217" fontId="5" fillId="0" borderId="0" xfId="0" applyNumberFormat="1" applyFont="1" applyAlignment="1">
      <alignment horizontal="center"/>
    </xf>
    <xf numFmtId="192" fontId="5" fillId="0" borderId="0" xfId="0" applyNumberFormat="1" applyFont="1" applyAlignment="1">
      <alignment horizontal="center"/>
    </xf>
    <xf numFmtId="213" fontId="5" fillId="0" borderId="0" xfId="0" applyNumberFormat="1" applyFont="1" applyAlignment="1">
      <alignment horizontal="center"/>
    </xf>
    <xf numFmtId="218" fontId="4" fillId="0" borderId="0" xfId="0" applyNumberFormat="1" applyFont="1" applyFill="1" applyAlignment="1">
      <alignment horizontal="center"/>
    </xf>
    <xf numFmtId="49" fontId="4" fillId="0" borderId="0" xfId="0" quotePrefix="1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2" fillId="0" borderId="0" xfId="0" applyFont="1" applyAlignment="1"/>
    <xf numFmtId="0" fontId="5" fillId="0" borderId="0" xfId="0" applyFont="1" applyAlignment="1"/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/>
    <xf numFmtId="217" fontId="4" fillId="0" borderId="0" xfId="0" applyNumberFormat="1" applyFont="1" applyAlignment="1">
      <alignment horizontal="center"/>
    </xf>
    <xf numFmtId="217" fontId="0" fillId="0" borderId="0" xfId="0" applyNumberFormat="1"/>
    <xf numFmtId="217" fontId="5" fillId="0" borderId="0" xfId="0" applyNumberFormat="1" applyFont="1" applyBorder="1" applyAlignment="1">
      <alignment horizontal="center" vertical="center"/>
    </xf>
    <xf numFmtId="217" fontId="4" fillId="0" borderId="0" xfId="0" applyNumberFormat="1" applyFont="1" applyAlignment="1">
      <alignment horizontal="center" vertical="center"/>
    </xf>
    <xf numFmtId="192" fontId="7" fillId="0" borderId="0" xfId="0" applyNumberFormat="1" applyFont="1" applyAlignment="1">
      <alignment horizontal="center"/>
    </xf>
    <xf numFmtId="217" fontId="4" fillId="0" borderId="0" xfId="0" applyNumberFormat="1" applyFont="1" applyFill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2" xfId="0" applyFont="1" applyBorder="1" applyAlignment="1">
      <alignment vertical="top"/>
    </xf>
    <xf numFmtId="194" fontId="6" fillId="0" borderId="0" xfId="0" applyNumberFormat="1" applyFont="1" applyAlignment="1">
      <alignment horizontal="center" vertical="top"/>
    </xf>
    <xf numFmtId="220" fontId="6" fillId="0" borderId="0" xfId="0" applyNumberFormat="1" applyFont="1" applyAlignment="1">
      <alignment horizontal="center"/>
    </xf>
    <xf numFmtId="195" fontId="4" fillId="0" borderId="0" xfId="0" applyNumberFormat="1" applyFont="1" applyAlignment="1">
      <alignment horizontal="center"/>
    </xf>
    <xf numFmtId="221" fontId="4" fillId="0" borderId="0" xfId="0" applyNumberFormat="1" applyFont="1" applyAlignment="1">
      <alignment horizontal="center"/>
    </xf>
    <xf numFmtId="0" fontId="27" fillId="0" borderId="0" xfId="31" applyFont="1" applyAlignment="1" applyProtection="1">
      <alignment vertical="top" wrapText="1"/>
    </xf>
    <xf numFmtId="49" fontId="2" fillId="0" borderId="0" xfId="0" applyNumberFormat="1" applyFont="1" applyBorder="1" applyAlignment="1">
      <alignment horizontal="left" vertical="top" wrapText="1"/>
    </xf>
    <xf numFmtId="49" fontId="3" fillId="0" borderId="21" xfId="0" applyNumberFormat="1" applyFont="1" applyBorder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192" fontId="5" fillId="0" borderId="0" xfId="0" applyNumberFormat="1" applyFont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92" fontId="5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217" fontId="5" fillId="0" borderId="0" xfId="0" applyNumberFormat="1" applyFont="1" applyBorder="1" applyAlignment="1">
      <alignment horizontal="center" wrapText="1"/>
    </xf>
    <xf numFmtId="192" fontId="5" fillId="0" borderId="0" xfId="0" applyNumberFormat="1" applyFont="1" applyAlignment="1">
      <alignment horizontal="center"/>
    </xf>
    <xf numFmtId="217" fontId="5" fillId="0" borderId="0" xfId="0" applyNumberFormat="1" applyFont="1" applyAlignment="1">
      <alignment horizontal="center"/>
    </xf>
    <xf numFmtId="217" fontId="5" fillId="0" borderId="0" xfId="0" applyNumberFormat="1" applyFont="1" applyBorder="1" applyAlignment="1">
      <alignment horizontal="center" vertical="center"/>
    </xf>
    <xf numFmtId="217" fontId="5" fillId="0" borderId="0" xfId="0" applyNumberFormat="1" applyFont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213" fontId="5" fillId="0" borderId="0" xfId="0" applyNumberFormat="1" applyFont="1" applyAlignment="1">
      <alignment horizontal="center" vertical="center"/>
    </xf>
    <xf numFmtId="194" fontId="5" fillId="0" borderId="0" xfId="0" applyNumberFormat="1" applyFont="1" applyBorder="1" applyAlignment="1">
      <alignment horizontal="center" vertical="center"/>
    </xf>
    <xf numFmtId="211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44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Prozent" xfId="34" builtinId="5"/>
    <cellStyle name="Schlecht" xfId="35" builtinId="27" customBuiltin="1"/>
    <cellStyle name="Standard" xfId="0" builtinId="0"/>
    <cellStyle name="Überschrift" xfId="36" builtinId="15" customBuiltin="1"/>
    <cellStyle name="Überschrift 1" xfId="37" builtinId="16" customBuiltin="1"/>
    <cellStyle name="Überschrift 2" xfId="38" builtinId="17" customBuiltin="1"/>
    <cellStyle name="Überschrift 3" xfId="39" builtinId="18" customBuiltin="1"/>
    <cellStyle name="Überschrift 4" xfId="40" builtinId="19" customBuiltin="1"/>
    <cellStyle name="Verknüpfte Zelle" xfId="41" builtinId="24" customBuiltin="1"/>
    <cellStyle name="Warnender Text" xfId="42" builtinId="11" customBuiltin="1"/>
    <cellStyle name="Zelle überprüfen" xfId="43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9"/>
  <sheetViews>
    <sheetView showGridLines="0" tabSelected="1" workbookViewId="0">
      <selection activeCell="E22" sqref="E22"/>
    </sheetView>
  </sheetViews>
  <sheetFormatPr baseColWidth="10" defaultRowHeight="12" x14ac:dyDescent="0.2"/>
  <cols>
    <col min="1" max="1" width="5.7109375" style="34" customWidth="1"/>
    <col min="2" max="2" width="72.7109375" style="4" customWidth="1"/>
    <col min="3" max="16384" width="11.42578125" style="4"/>
  </cols>
  <sheetData>
    <row r="1" spans="1:2" x14ac:dyDescent="0.2">
      <c r="A1" s="55" t="s">
        <v>109</v>
      </c>
    </row>
    <row r="3" spans="1:2" ht="12.75" x14ac:dyDescent="0.2">
      <c r="A3" s="54" t="s">
        <v>11</v>
      </c>
    </row>
    <row r="7" spans="1:2" x14ac:dyDescent="0.2">
      <c r="A7" s="55" t="s">
        <v>51</v>
      </c>
    </row>
    <row r="9" spans="1:2" ht="12.75" x14ac:dyDescent="0.2">
      <c r="A9" s="52" t="s">
        <v>12</v>
      </c>
      <c r="B9" s="73" t="s">
        <v>85</v>
      </c>
    </row>
    <row r="11" spans="1:2" ht="25.5" x14ac:dyDescent="0.2">
      <c r="A11" s="52" t="s">
        <v>13</v>
      </c>
      <c r="B11" s="73" t="s">
        <v>86</v>
      </c>
    </row>
    <row r="13" spans="1:2" ht="25.5" x14ac:dyDescent="0.2">
      <c r="A13" s="52" t="s">
        <v>23</v>
      </c>
      <c r="B13" s="73" t="s">
        <v>87</v>
      </c>
    </row>
    <row r="15" spans="1:2" ht="12.75" x14ac:dyDescent="0.2">
      <c r="A15" s="52" t="s">
        <v>24</v>
      </c>
      <c r="B15" s="73" t="s">
        <v>88</v>
      </c>
    </row>
    <row r="17" spans="1:2" ht="25.5" x14ac:dyDescent="0.2">
      <c r="A17" s="52" t="s">
        <v>25</v>
      </c>
      <c r="B17" s="73" t="s">
        <v>89</v>
      </c>
    </row>
    <row r="19" spans="1:2" ht="12.75" x14ac:dyDescent="0.2">
      <c r="A19" s="52" t="s">
        <v>26</v>
      </c>
      <c r="B19" s="73" t="s">
        <v>90</v>
      </c>
    </row>
  </sheetData>
  <phoneticPr fontId="3" type="noConversion"/>
  <hyperlinks>
    <hyperlink ref="B9" location="'Tab 1'!A1" display="Teilnehmer mit Erster Staatsprüfung/M.Ed. 2000 bis 2014 nach Art des Lehramtes"/>
    <hyperlink ref="B11" location="'Tab 2'!A1" display="'Tab 2'!A1"/>
    <hyperlink ref="B13" location="'Tab 3'!A1" display="'Tab 3'!A1"/>
    <hyperlink ref="B15" location="'Tab 4'!A1" display="Teilnehmer mit Erster Staatsprüfung/M.Ed. 2014 nach Alter und Art des Lehramtes"/>
    <hyperlink ref="B17" location="'Tab 5'!A1" display="'Tab 5'!A1"/>
    <hyperlink ref="B19" location="'Tab 6'!A1" display="Lehrpersonen 2014 nach Art des Lehramtes und Beschäftigungsumfang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B III 2 -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I100"/>
  <sheetViews>
    <sheetView showGridLines="0" zoomScaleNormal="100" workbookViewId="0">
      <selection activeCell="I8" sqref="I8"/>
    </sheetView>
  </sheetViews>
  <sheetFormatPr baseColWidth="10" defaultRowHeight="12.75" x14ac:dyDescent="0.2"/>
  <cols>
    <col min="1" max="1" width="16.7109375" style="5" customWidth="1"/>
    <col min="2" max="7" width="11.7109375" customWidth="1"/>
  </cols>
  <sheetData>
    <row r="1" spans="1:7" ht="16.5" customHeight="1" x14ac:dyDescent="0.2">
      <c r="A1" s="74" t="s">
        <v>91</v>
      </c>
      <c r="B1" s="74"/>
      <c r="C1" s="74"/>
      <c r="D1" s="74"/>
      <c r="E1" s="74"/>
      <c r="F1" s="74"/>
      <c r="G1" s="74"/>
    </row>
    <row r="2" spans="1:7" ht="12.2" customHeight="1" x14ac:dyDescent="0.2">
      <c r="A2" s="28"/>
      <c r="B2" s="25"/>
      <c r="C2" s="25"/>
      <c r="D2" s="25"/>
      <c r="E2" s="25"/>
      <c r="F2" s="25"/>
      <c r="G2" s="25"/>
    </row>
    <row r="3" spans="1:7" ht="14.25" customHeight="1" x14ac:dyDescent="0.2">
      <c r="A3" s="75" t="s">
        <v>3</v>
      </c>
      <c r="B3" s="78" t="s">
        <v>4</v>
      </c>
      <c r="C3" s="78" t="s">
        <v>9</v>
      </c>
      <c r="D3" s="78" t="s">
        <v>10</v>
      </c>
      <c r="E3" s="80" t="s">
        <v>68</v>
      </c>
      <c r="F3" s="80"/>
      <c r="G3" s="81"/>
    </row>
    <row r="4" spans="1:7" ht="14.25" customHeight="1" x14ac:dyDescent="0.2">
      <c r="A4" s="76"/>
      <c r="B4" s="79"/>
      <c r="C4" s="79"/>
      <c r="D4" s="79"/>
      <c r="E4" s="2" t="s">
        <v>0</v>
      </c>
      <c r="F4" s="2" t="s">
        <v>1</v>
      </c>
      <c r="G4" s="3" t="s">
        <v>2</v>
      </c>
    </row>
    <row r="5" spans="1:7" ht="30.2" customHeight="1" x14ac:dyDescent="0.2">
      <c r="A5" s="7"/>
      <c r="B5" s="82" t="s">
        <v>4</v>
      </c>
      <c r="C5" s="82"/>
      <c r="D5" s="82"/>
      <c r="E5" s="82"/>
      <c r="F5" s="82"/>
      <c r="G5" s="82"/>
    </row>
    <row r="6" spans="1:7" s="8" customFormat="1" ht="12.75" customHeight="1" x14ac:dyDescent="0.2">
      <c r="A6" s="36">
        <v>2000</v>
      </c>
      <c r="B6" s="48">
        <v>595</v>
      </c>
      <c r="C6" s="49">
        <v>143</v>
      </c>
      <c r="D6" s="48">
        <v>452</v>
      </c>
      <c r="E6" s="47">
        <v>100</v>
      </c>
      <c r="F6" s="47">
        <v>100</v>
      </c>
      <c r="G6" s="47">
        <v>100</v>
      </c>
    </row>
    <row r="7" spans="1:7" s="8" customFormat="1" ht="12.75" customHeight="1" x14ac:dyDescent="0.2">
      <c r="A7" s="36">
        <v>2001</v>
      </c>
      <c r="B7" s="48">
        <v>550</v>
      </c>
      <c r="C7" s="49">
        <v>129</v>
      </c>
      <c r="D7" s="48">
        <v>421</v>
      </c>
      <c r="E7" s="47">
        <v>100</v>
      </c>
      <c r="F7" s="47">
        <v>100</v>
      </c>
      <c r="G7" s="47">
        <v>100</v>
      </c>
    </row>
    <row r="8" spans="1:7" s="8" customFormat="1" ht="12.75" customHeight="1" x14ac:dyDescent="0.2">
      <c r="A8" s="36">
        <v>2002</v>
      </c>
      <c r="B8" s="48">
        <v>625</v>
      </c>
      <c r="C8" s="49">
        <v>143</v>
      </c>
      <c r="D8" s="48">
        <v>482</v>
      </c>
      <c r="E8" s="47">
        <v>100</v>
      </c>
      <c r="F8" s="47">
        <v>100</v>
      </c>
      <c r="G8" s="47">
        <v>100</v>
      </c>
    </row>
    <row r="9" spans="1:7" s="8" customFormat="1" ht="12.75" customHeight="1" x14ac:dyDescent="0.2">
      <c r="A9" s="36">
        <v>2003</v>
      </c>
      <c r="B9" s="48">
        <f t="shared" ref="B9:D15" si="0">SUM(B25,B41,B57,B73,B89)</f>
        <v>634</v>
      </c>
      <c r="C9" s="49">
        <f t="shared" si="0"/>
        <v>165</v>
      </c>
      <c r="D9" s="48">
        <f t="shared" si="0"/>
        <v>469</v>
      </c>
      <c r="E9" s="47">
        <v>100</v>
      </c>
      <c r="F9" s="47">
        <v>100</v>
      </c>
      <c r="G9" s="47">
        <v>100</v>
      </c>
    </row>
    <row r="10" spans="1:7" ht="12.75" customHeight="1" x14ac:dyDescent="0.2">
      <c r="A10" s="36">
        <v>2004</v>
      </c>
      <c r="B10" s="48">
        <f t="shared" si="0"/>
        <v>614</v>
      </c>
      <c r="C10" s="49">
        <f t="shared" si="0"/>
        <v>162</v>
      </c>
      <c r="D10" s="48">
        <f t="shared" si="0"/>
        <v>452</v>
      </c>
      <c r="E10" s="47">
        <v>100</v>
      </c>
      <c r="F10" s="47">
        <v>100</v>
      </c>
      <c r="G10" s="47">
        <v>100</v>
      </c>
    </row>
    <row r="11" spans="1:7" ht="12.75" customHeight="1" x14ac:dyDescent="0.2">
      <c r="A11" s="36">
        <v>2005</v>
      </c>
      <c r="B11" s="48">
        <f t="shared" si="0"/>
        <v>753</v>
      </c>
      <c r="C11" s="49">
        <f t="shared" si="0"/>
        <v>144</v>
      </c>
      <c r="D11" s="48">
        <f t="shared" si="0"/>
        <v>609</v>
      </c>
      <c r="E11" s="47">
        <v>100</v>
      </c>
      <c r="F11" s="47">
        <v>100</v>
      </c>
      <c r="G11" s="47">
        <v>100</v>
      </c>
    </row>
    <row r="12" spans="1:7" ht="12.75" customHeight="1" x14ac:dyDescent="0.2">
      <c r="A12" s="36">
        <v>2006</v>
      </c>
      <c r="B12" s="48">
        <f t="shared" si="0"/>
        <v>794</v>
      </c>
      <c r="C12" s="49">
        <f t="shared" si="0"/>
        <v>127</v>
      </c>
      <c r="D12" s="48">
        <f t="shared" si="0"/>
        <v>667</v>
      </c>
      <c r="E12" s="47">
        <v>100</v>
      </c>
      <c r="F12" s="47">
        <v>100</v>
      </c>
      <c r="G12" s="47">
        <v>100</v>
      </c>
    </row>
    <row r="13" spans="1:7" ht="12.75" customHeight="1" x14ac:dyDescent="0.2">
      <c r="A13" s="36">
        <v>2007</v>
      </c>
      <c r="B13" s="48">
        <f t="shared" si="0"/>
        <v>1055</v>
      </c>
      <c r="C13" s="49">
        <f t="shared" si="0"/>
        <v>194</v>
      </c>
      <c r="D13" s="48">
        <f t="shared" si="0"/>
        <v>861</v>
      </c>
      <c r="E13" s="47">
        <v>100</v>
      </c>
      <c r="F13" s="47">
        <v>100</v>
      </c>
      <c r="G13" s="47">
        <v>100</v>
      </c>
    </row>
    <row r="14" spans="1:7" ht="12.75" customHeight="1" x14ac:dyDescent="0.2">
      <c r="A14" s="36">
        <v>2008</v>
      </c>
      <c r="B14" s="48">
        <f t="shared" si="0"/>
        <v>1358</v>
      </c>
      <c r="C14" s="49">
        <f t="shared" si="0"/>
        <v>280</v>
      </c>
      <c r="D14" s="48">
        <f t="shared" si="0"/>
        <v>1078</v>
      </c>
      <c r="E14" s="47">
        <v>100</v>
      </c>
      <c r="F14" s="47">
        <v>100</v>
      </c>
      <c r="G14" s="47">
        <v>100</v>
      </c>
    </row>
    <row r="15" spans="1:7" ht="12.75" customHeight="1" x14ac:dyDescent="0.2">
      <c r="A15" s="36">
        <v>2009</v>
      </c>
      <c r="B15" s="48">
        <f t="shared" si="0"/>
        <v>1025</v>
      </c>
      <c r="C15" s="49">
        <f t="shared" si="0"/>
        <v>208</v>
      </c>
      <c r="D15" s="48">
        <f t="shared" si="0"/>
        <v>817</v>
      </c>
      <c r="E15" s="47">
        <v>100</v>
      </c>
      <c r="F15" s="47">
        <v>100</v>
      </c>
      <c r="G15" s="47">
        <v>100</v>
      </c>
    </row>
    <row r="16" spans="1:7" ht="12.75" customHeight="1" x14ac:dyDescent="0.2">
      <c r="A16" s="36">
        <v>2010</v>
      </c>
      <c r="B16" s="48">
        <v>741</v>
      </c>
      <c r="C16" s="49">
        <v>144</v>
      </c>
      <c r="D16" s="48">
        <v>597</v>
      </c>
      <c r="E16" s="47">
        <v>100</v>
      </c>
      <c r="F16" s="47">
        <v>100</v>
      </c>
      <c r="G16" s="47">
        <v>100</v>
      </c>
    </row>
    <row r="17" spans="1:8" ht="12.75" customHeight="1" x14ac:dyDescent="0.2">
      <c r="A17" s="36">
        <v>2011</v>
      </c>
      <c r="B17" s="48">
        <v>1201</v>
      </c>
      <c r="C17" s="49">
        <v>289</v>
      </c>
      <c r="D17" s="48">
        <v>912</v>
      </c>
      <c r="E17" s="47">
        <v>100</v>
      </c>
      <c r="F17" s="47">
        <v>100</v>
      </c>
      <c r="G17" s="47">
        <v>100</v>
      </c>
    </row>
    <row r="18" spans="1:8" ht="12.75" customHeight="1" x14ac:dyDescent="0.2">
      <c r="A18" s="36">
        <v>2012</v>
      </c>
      <c r="B18" s="48">
        <v>1556</v>
      </c>
      <c r="C18" s="49">
        <v>386</v>
      </c>
      <c r="D18" s="48">
        <v>1170</v>
      </c>
      <c r="E18" s="47">
        <v>100</v>
      </c>
      <c r="F18" s="47">
        <v>100</v>
      </c>
      <c r="G18" s="47">
        <v>100</v>
      </c>
    </row>
    <row r="19" spans="1:8" ht="12.75" customHeight="1" x14ac:dyDescent="0.2">
      <c r="A19" s="36">
        <v>2013</v>
      </c>
      <c r="B19" s="48">
        <v>1363</v>
      </c>
      <c r="C19" s="49">
        <v>307</v>
      </c>
      <c r="D19" s="48">
        <v>1056</v>
      </c>
      <c r="E19" s="47">
        <v>100</v>
      </c>
      <c r="F19" s="47">
        <v>100</v>
      </c>
      <c r="G19" s="47">
        <v>100</v>
      </c>
      <c r="H19" s="59"/>
    </row>
    <row r="20" spans="1:8" ht="12.75" customHeight="1" x14ac:dyDescent="0.2">
      <c r="A20" s="36">
        <v>2014</v>
      </c>
      <c r="B20" s="48">
        <v>1200</v>
      </c>
      <c r="C20" s="49">
        <v>278</v>
      </c>
      <c r="D20" s="48">
        <v>922</v>
      </c>
      <c r="E20" s="47">
        <v>100</v>
      </c>
      <c r="F20" s="47">
        <v>100</v>
      </c>
      <c r="G20" s="47">
        <v>100</v>
      </c>
      <c r="H20" s="59"/>
    </row>
    <row r="21" spans="1:8" ht="30.2" customHeight="1" x14ac:dyDescent="0.2">
      <c r="A21" s="6"/>
      <c r="B21" s="77" t="s">
        <v>5</v>
      </c>
      <c r="C21" s="77"/>
      <c r="D21" s="77"/>
      <c r="E21" s="77"/>
      <c r="F21" s="77"/>
      <c r="G21" s="77"/>
    </row>
    <row r="22" spans="1:8" s="4" customFormat="1" ht="12.75" customHeight="1" x14ac:dyDescent="0.2">
      <c r="A22" s="13">
        <v>2000</v>
      </c>
      <c r="B22" s="37">
        <v>94</v>
      </c>
      <c r="C22" s="43">
        <v>3</v>
      </c>
      <c r="D22" s="37">
        <v>91</v>
      </c>
      <c r="E22" s="38">
        <f t="shared" ref="E22:E36" si="1">B22*100/B6</f>
        <v>15.798319327731093</v>
      </c>
      <c r="F22" s="38">
        <f t="shared" ref="F22:F36" si="2">C22*100/C6</f>
        <v>2.0979020979020979</v>
      </c>
      <c r="G22" s="38">
        <f t="shared" ref="G22:G36" si="3">D22*100/D6</f>
        <v>20.13274336283186</v>
      </c>
    </row>
    <row r="23" spans="1:8" s="4" customFormat="1" ht="12.75" customHeight="1" x14ac:dyDescent="0.2">
      <c r="A23" s="13">
        <v>2001</v>
      </c>
      <c r="B23" s="37">
        <v>89</v>
      </c>
      <c r="C23" s="43">
        <v>4</v>
      </c>
      <c r="D23" s="37">
        <v>85</v>
      </c>
      <c r="E23" s="38">
        <f t="shared" si="1"/>
        <v>16.181818181818183</v>
      </c>
      <c r="F23" s="38">
        <f t="shared" si="2"/>
        <v>3.1007751937984498</v>
      </c>
      <c r="G23" s="38">
        <f t="shared" si="3"/>
        <v>20.190023752969122</v>
      </c>
    </row>
    <row r="24" spans="1:8" s="4" customFormat="1" ht="12.75" customHeight="1" x14ac:dyDescent="0.2">
      <c r="A24" s="13">
        <v>2002</v>
      </c>
      <c r="B24" s="37">
        <v>84</v>
      </c>
      <c r="C24" s="44">
        <v>2</v>
      </c>
      <c r="D24" s="45">
        <v>82</v>
      </c>
      <c r="E24" s="38">
        <f t="shared" si="1"/>
        <v>13.44</v>
      </c>
      <c r="F24" s="38">
        <f t="shared" si="2"/>
        <v>1.3986013986013985</v>
      </c>
      <c r="G24" s="38">
        <f t="shared" si="3"/>
        <v>17.012448132780083</v>
      </c>
    </row>
    <row r="25" spans="1:8" s="4" customFormat="1" ht="12.75" customHeight="1" x14ac:dyDescent="0.2">
      <c r="A25" s="13">
        <v>2003</v>
      </c>
      <c r="B25" s="37">
        <v>112</v>
      </c>
      <c r="C25" s="44">
        <v>6</v>
      </c>
      <c r="D25" s="45">
        <v>106</v>
      </c>
      <c r="E25" s="38">
        <f t="shared" si="1"/>
        <v>17.665615141955836</v>
      </c>
      <c r="F25" s="38">
        <f t="shared" si="2"/>
        <v>3.6363636363636362</v>
      </c>
      <c r="G25" s="38">
        <f t="shared" si="3"/>
        <v>22.601279317697227</v>
      </c>
    </row>
    <row r="26" spans="1:8" s="4" customFormat="1" ht="12.75" customHeight="1" x14ac:dyDescent="0.2">
      <c r="A26" s="13">
        <v>2004</v>
      </c>
      <c r="B26" s="37">
        <v>145</v>
      </c>
      <c r="C26" s="44">
        <v>9</v>
      </c>
      <c r="D26" s="45">
        <v>136</v>
      </c>
      <c r="E26" s="38">
        <f t="shared" si="1"/>
        <v>23.615635179153095</v>
      </c>
      <c r="F26" s="38">
        <f t="shared" si="2"/>
        <v>5.5555555555555554</v>
      </c>
      <c r="G26" s="38">
        <f t="shared" si="3"/>
        <v>30.088495575221238</v>
      </c>
    </row>
    <row r="27" spans="1:8" s="4" customFormat="1" ht="12.75" customHeight="1" x14ac:dyDescent="0.2">
      <c r="A27" s="13">
        <v>2005</v>
      </c>
      <c r="B27" s="37">
        <v>237</v>
      </c>
      <c r="C27" s="44">
        <v>8</v>
      </c>
      <c r="D27" s="45">
        <v>229</v>
      </c>
      <c r="E27" s="38">
        <f t="shared" si="1"/>
        <v>31.474103585657371</v>
      </c>
      <c r="F27" s="38">
        <f t="shared" si="2"/>
        <v>5.5555555555555554</v>
      </c>
      <c r="G27" s="38">
        <f t="shared" si="3"/>
        <v>37.602627257799675</v>
      </c>
    </row>
    <row r="28" spans="1:8" s="4" customFormat="1" ht="12.75" customHeight="1" x14ac:dyDescent="0.2">
      <c r="A28" s="13">
        <v>2006</v>
      </c>
      <c r="B28" s="37">
        <v>279</v>
      </c>
      <c r="C28" s="44">
        <v>9</v>
      </c>
      <c r="D28" s="45">
        <v>270</v>
      </c>
      <c r="E28" s="38">
        <f t="shared" si="1"/>
        <v>35.138539042821158</v>
      </c>
      <c r="F28" s="38">
        <f t="shared" si="2"/>
        <v>7.0866141732283463</v>
      </c>
      <c r="G28" s="38">
        <f t="shared" si="3"/>
        <v>40.479760119940032</v>
      </c>
    </row>
    <row r="29" spans="1:8" s="4" customFormat="1" ht="12.75" customHeight="1" x14ac:dyDescent="0.2">
      <c r="A29" s="13">
        <v>2007</v>
      </c>
      <c r="B29" s="37">
        <v>334</v>
      </c>
      <c r="C29" s="43">
        <v>21</v>
      </c>
      <c r="D29" s="37">
        <v>313</v>
      </c>
      <c r="E29" s="38">
        <f t="shared" si="1"/>
        <v>31.658767772511847</v>
      </c>
      <c r="F29" s="38">
        <f t="shared" si="2"/>
        <v>10.824742268041238</v>
      </c>
      <c r="G29" s="38">
        <f t="shared" si="3"/>
        <v>36.353077816492451</v>
      </c>
    </row>
    <row r="30" spans="1:8" s="4" customFormat="1" ht="12.75" customHeight="1" x14ac:dyDescent="0.2">
      <c r="A30" s="13">
        <v>2008</v>
      </c>
      <c r="B30" s="37">
        <v>370</v>
      </c>
      <c r="C30" s="43">
        <v>23</v>
      </c>
      <c r="D30" s="37">
        <v>347</v>
      </c>
      <c r="E30" s="38">
        <f t="shared" si="1"/>
        <v>27.245949926362297</v>
      </c>
      <c r="F30" s="38">
        <f t="shared" si="2"/>
        <v>8.2142857142857135</v>
      </c>
      <c r="G30" s="38">
        <f t="shared" si="3"/>
        <v>32.189239332096477</v>
      </c>
    </row>
    <row r="31" spans="1:8" s="4" customFormat="1" ht="12.75" customHeight="1" x14ac:dyDescent="0.2">
      <c r="A31" s="13">
        <v>2009</v>
      </c>
      <c r="B31" s="37">
        <v>271</v>
      </c>
      <c r="C31" s="43">
        <v>11</v>
      </c>
      <c r="D31" s="37">
        <v>260</v>
      </c>
      <c r="E31" s="38">
        <f t="shared" si="1"/>
        <v>26.439024390243901</v>
      </c>
      <c r="F31" s="38">
        <f t="shared" si="2"/>
        <v>5.2884615384615383</v>
      </c>
      <c r="G31" s="38">
        <f t="shared" si="3"/>
        <v>31.823745410036718</v>
      </c>
    </row>
    <row r="32" spans="1:8" s="4" customFormat="1" ht="12.75" customHeight="1" x14ac:dyDescent="0.2">
      <c r="A32" s="13">
        <v>2010</v>
      </c>
      <c r="B32" s="37">
        <v>180</v>
      </c>
      <c r="C32" s="43">
        <v>6</v>
      </c>
      <c r="D32" s="37">
        <v>174</v>
      </c>
      <c r="E32" s="38">
        <f t="shared" si="1"/>
        <v>24.291497975708502</v>
      </c>
      <c r="F32" s="38">
        <f t="shared" si="2"/>
        <v>4.166666666666667</v>
      </c>
      <c r="G32" s="38">
        <f t="shared" si="3"/>
        <v>29.145728643216081</v>
      </c>
    </row>
    <row r="33" spans="1:7" s="4" customFormat="1" ht="12.75" customHeight="1" x14ac:dyDescent="0.2">
      <c r="A33" s="13">
        <v>2011</v>
      </c>
      <c r="B33" s="37">
        <v>262</v>
      </c>
      <c r="C33" s="43">
        <v>17</v>
      </c>
      <c r="D33" s="37">
        <v>245</v>
      </c>
      <c r="E33" s="38">
        <f t="shared" si="1"/>
        <v>21.815154038301415</v>
      </c>
      <c r="F33" s="38">
        <f t="shared" si="2"/>
        <v>5.882352941176471</v>
      </c>
      <c r="G33" s="38">
        <f t="shared" si="3"/>
        <v>26.864035087719298</v>
      </c>
    </row>
    <row r="34" spans="1:7" s="4" customFormat="1" ht="12.75" customHeight="1" x14ac:dyDescent="0.2">
      <c r="A34" s="13">
        <v>2012</v>
      </c>
      <c r="B34" s="37">
        <v>328</v>
      </c>
      <c r="C34" s="43">
        <v>24</v>
      </c>
      <c r="D34" s="37">
        <v>304</v>
      </c>
      <c r="E34" s="38">
        <f t="shared" si="1"/>
        <v>21.079691516709513</v>
      </c>
      <c r="F34" s="38">
        <f t="shared" si="2"/>
        <v>6.2176165803108807</v>
      </c>
      <c r="G34" s="38">
        <f t="shared" si="3"/>
        <v>25.982905982905983</v>
      </c>
    </row>
    <row r="35" spans="1:7" s="4" customFormat="1" ht="12.75" customHeight="1" x14ac:dyDescent="0.2">
      <c r="A35" s="13">
        <v>2013</v>
      </c>
      <c r="B35" s="37">
        <v>281</v>
      </c>
      <c r="C35" s="43">
        <v>19</v>
      </c>
      <c r="D35" s="37">
        <v>262</v>
      </c>
      <c r="E35" s="38">
        <f t="shared" si="1"/>
        <v>20.616287600880412</v>
      </c>
      <c r="F35" s="38">
        <f t="shared" si="2"/>
        <v>6.1889250814332248</v>
      </c>
      <c r="G35" s="38">
        <f t="shared" si="3"/>
        <v>24.810606060606062</v>
      </c>
    </row>
    <row r="36" spans="1:7" s="4" customFormat="1" ht="12.75" customHeight="1" x14ac:dyDescent="0.2">
      <c r="A36" s="13">
        <v>2014</v>
      </c>
      <c r="B36" s="37">
        <v>260</v>
      </c>
      <c r="C36" s="43">
        <v>19</v>
      </c>
      <c r="D36" s="37">
        <v>241</v>
      </c>
      <c r="E36" s="38">
        <f t="shared" si="1"/>
        <v>21.666666666666668</v>
      </c>
      <c r="F36" s="38">
        <f t="shared" si="2"/>
        <v>6.8345323741007196</v>
      </c>
      <c r="G36" s="38">
        <f t="shared" si="3"/>
        <v>26.138828633405641</v>
      </c>
    </row>
    <row r="37" spans="1:7" s="4" customFormat="1" ht="30.2" customHeight="1" x14ac:dyDescent="0.2">
      <c r="A37" s="6"/>
      <c r="B37" s="77" t="s">
        <v>6</v>
      </c>
      <c r="C37" s="77"/>
      <c r="D37" s="77"/>
      <c r="E37" s="77"/>
      <c r="F37" s="77"/>
      <c r="G37" s="77"/>
    </row>
    <row r="38" spans="1:7" s="4" customFormat="1" ht="12.75" customHeight="1" x14ac:dyDescent="0.2">
      <c r="A38" s="13">
        <v>2000</v>
      </c>
      <c r="B38" s="37">
        <v>84</v>
      </c>
      <c r="C38" s="43">
        <v>29</v>
      </c>
      <c r="D38" s="37">
        <v>55</v>
      </c>
      <c r="E38" s="38">
        <f t="shared" ref="E38:E52" si="4">B38*100/B6</f>
        <v>14.117647058823529</v>
      </c>
      <c r="F38" s="38">
        <f t="shared" ref="F38:F52" si="5">C38*100/C6</f>
        <v>20.27972027972028</v>
      </c>
      <c r="G38" s="38">
        <f t="shared" ref="G38:G52" si="6">D38*100/D6</f>
        <v>12.168141592920353</v>
      </c>
    </row>
    <row r="39" spans="1:7" s="4" customFormat="1" ht="12.75" customHeight="1" x14ac:dyDescent="0.2">
      <c r="A39" s="13">
        <v>2001</v>
      </c>
      <c r="B39" s="37">
        <v>34</v>
      </c>
      <c r="C39" s="43">
        <v>10</v>
      </c>
      <c r="D39" s="37">
        <v>24</v>
      </c>
      <c r="E39" s="38">
        <f t="shared" si="4"/>
        <v>6.1818181818181817</v>
      </c>
      <c r="F39" s="38">
        <f t="shared" si="5"/>
        <v>7.7519379844961236</v>
      </c>
      <c r="G39" s="38">
        <f t="shared" si="6"/>
        <v>5.7007125890736345</v>
      </c>
    </row>
    <row r="40" spans="1:7" s="4" customFormat="1" ht="12.75" customHeight="1" x14ac:dyDescent="0.2">
      <c r="A40" s="13">
        <v>2002</v>
      </c>
      <c r="B40" s="37">
        <v>35</v>
      </c>
      <c r="C40" s="44">
        <v>8</v>
      </c>
      <c r="D40" s="45">
        <v>27</v>
      </c>
      <c r="E40" s="38">
        <f t="shared" si="4"/>
        <v>5.6</v>
      </c>
      <c r="F40" s="38">
        <f t="shared" si="5"/>
        <v>5.5944055944055942</v>
      </c>
      <c r="G40" s="38">
        <f t="shared" si="6"/>
        <v>5.601659751037344</v>
      </c>
    </row>
    <row r="41" spans="1:7" s="4" customFormat="1" ht="12.75" customHeight="1" x14ac:dyDescent="0.2">
      <c r="A41" s="13">
        <v>2003</v>
      </c>
      <c r="B41" s="37">
        <v>46</v>
      </c>
      <c r="C41" s="44">
        <v>21</v>
      </c>
      <c r="D41" s="45">
        <v>25</v>
      </c>
      <c r="E41" s="38">
        <f t="shared" si="4"/>
        <v>7.2555205047318614</v>
      </c>
      <c r="F41" s="38">
        <f t="shared" si="5"/>
        <v>12.727272727272727</v>
      </c>
      <c r="G41" s="38">
        <f t="shared" si="6"/>
        <v>5.3304904051172706</v>
      </c>
    </row>
    <row r="42" spans="1:7" s="4" customFormat="1" ht="12.75" customHeight="1" x14ac:dyDescent="0.2">
      <c r="A42" s="13">
        <v>2004</v>
      </c>
      <c r="B42" s="37">
        <v>48</v>
      </c>
      <c r="C42" s="44">
        <v>22</v>
      </c>
      <c r="D42" s="45">
        <v>26</v>
      </c>
      <c r="E42" s="38">
        <f t="shared" si="4"/>
        <v>7.8175895765472312</v>
      </c>
      <c r="F42" s="38">
        <f t="shared" si="5"/>
        <v>13.580246913580247</v>
      </c>
      <c r="G42" s="38">
        <f t="shared" si="6"/>
        <v>5.7522123893805306</v>
      </c>
    </row>
    <row r="43" spans="1:7" s="4" customFormat="1" ht="12.75" customHeight="1" x14ac:dyDescent="0.2">
      <c r="A43" s="13">
        <v>2005</v>
      </c>
      <c r="B43" s="37">
        <v>55</v>
      </c>
      <c r="C43" s="44">
        <v>13</v>
      </c>
      <c r="D43" s="45">
        <v>42</v>
      </c>
      <c r="E43" s="38">
        <f t="shared" si="4"/>
        <v>7.3041168658698536</v>
      </c>
      <c r="F43" s="38">
        <f t="shared" si="5"/>
        <v>9.0277777777777786</v>
      </c>
      <c r="G43" s="38">
        <f t="shared" si="6"/>
        <v>6.8965517241379306</v>
      </c>
    </row>
    <row r="44" spans="1:7" s="4" customFormat="1" ht="12.75" customHeight="1" x14ac:dyDescent="0.2">
      <c r="A44" s="13">
        <v>2006</v>
      </c>
      <c r="B44" s="37">
        <v>57</v>
      </c>
      <c r="C44" s="44">
        <v>14</v>
      </c>
      <c r="D44" s="45">
        <v>43</v>
      </c>
      <c r="E44" s="38">
        <f t="shared" si="4"/>
        <v>7.1788413098236772</v>
      </c>
      <c r="F44" s="38">
        <f t="shared" si="5"/>
        <v>11.023622047244094</v>
      </c>
      <c r="G44" s="38">
        <f t="shared" si="6"/>
        <v>6.4467766116941529</v>
      </c>
    </row>
    <row r="45" spans="1:7" s="4" customFormat="1" ht="12.75" customHeight="1" x14ac:dyDescent="0.2">
      <c r="A45" s="13">
        <v>2007</v>
      </c>
      <c r="B45" s="37">
        <v>74</v>
      </c>
      <c r="C45" s="43">
        <v>16</v>
      </c>
      <c r="D45" s="37">
        <v>58</v>
      </c>
      <c r="E45" s="38">
        <f t="shared" si="4"/>
        <v>7.0142180094786726</v>
      </c>
      <c r="F45" s="38">
        <f t="shared" si="5"/>
        <v>8.2474226804123703</v>
      </c>
      <c r="G45" s="38">
        <f t="shared" si="6"/>
        <v>6.7363530778164922</v>
      </c>
    </row>
    <row r="46" spans="1:7" s="4" customFormat="1" ht="12.75" customHeight="1" x14ac:dyDescent="0.2">
      <c r="A46" s="13">
        <v>2008</v>
      </c>
      <c r="B46" s="37">
        <v>100</v>
      </c>
      <c r="C46" s="43">
        <v>23</v>
      </c>
      <c r="D46" s="37">
        <v>77</v>
      </c>
      <c r="E46" s="38">
        <f t="shared" si="4"/>
        <v>7.3637702503681881</v>
      </c>
      <c r="F46" s="38">
        <f t="shared" si="5"/>
        <v>8.2142857142857135</v>
      </c>
      <c r="G46" s="38">
        <f t="shared" si="6"/>
        <v>7.1428571428571432</v>
      </c>
    </row>
    <row r="47" spans="1:7" s="4" customFormat="1" ht="12.75" customHeight="1" x14ac:dyDescent="0.2">
      <c r="A47" s="13">
        <v>2009</v>
      </c>
      <c r="B47" s="37">
        <v>158</v>
      </c>
      <c r="C47" s="43">
        <v>38</v>
      </c>
      <c r="D47" s="37">
        <v>120</v>
      </c>
      <c r="E47" s="38">
        <f t="shared" si="4"/>
        <v>15.414634146341463</v>
      </c>
      <c r="F47" s="38">
        <f t="shared" si="5"/>
        <v>18.26923076923077</v>
      </c>
      <c r="G47" s="38">
        <f t="shared" si="6"/>
        <v>14.687882496940025</v>
      </c>
    </row>
    <row r="48" spans="1:7" s="4" customFormat="1" ht="12.75" customHeight="1" x14ac:dyDescent="0.2">
      <c r="A48" s="13">
        <v>2010</v>
      </c>
      <c r="B48" s="37">
        <v>178</v>
      </c>
      <c r="C48" s="43">
        <v>43</v>
      </c>
      <c r="D48" s="37">
        <v>135</v>
      </c>
      <c r="E48" s="38">
        <f t="shared" si="4"/>
        <v>24.021592442645073</v>
      </c>
      <c r="F48" s="38">
        <f t="shared" si="5"/>
        <v>29.861111111111111</v>
      </c>
      <c r="G48" s="38">
        <f t="shared" si="6"/>
        <v>22.613065326633166</v>
      </c>
    </row>
    <row r="49" spans="1:7" s="4" customFormat="1" ht="12.75" customHeight="1" x14ac:dyDescent="0.2">
      <c r="A49" s="13">
        <v>2011</v>
      </c>
      <c r="B49" s="37">
        <v>189</v>
      </c>
      <c r="C49" s="43">
        <v>48</v>
      </c>
      <c r="D49" s="37">
        <v>141</v>
      </c>
      <c r="E49" s="38">
        <f t="shared" si="4"/>
        <v>15.736885928393006</v>
      </c>
      <c r="F49" s="38">
        <f t="shared" si="5"/>
        <v>16.608996539792386</v>
      </c>
      <c r="G49" s="38">
        <f t="shared" si="6"/>
        <v>15.460526315789474</v>
      </c>
    </row>
    <row r="50" spans="1:7" s="4" customFormat="1" ht="12.75" customHeight="1" x14ac:dyDescent="0.2">
      <c r="A50" s="13">
        <v>2012</v>
      </c>
      <c r="B50" s="37">
        <v>175</v>
      </c>
      <c r="C50" s="43">
        <v>51</v>
      </c>
      <c r="D50" s="37">
        <v>124</v>
      </c>
      <c r="E50" s="38">
        <f t="shared" si="4"/>
        <v>11.246786632390746</v>
      </c>
      <c r="F50" s="38">
        <f t="shared" si="5"/>
        <v>13.212435233160623</v>
      </c>
      <c r="G50" s="38">
        <f t="shared" si="6"/>
        <v>10.598290598290598</v>
      </c>
    </row>
    <row r="51" spans="1:7" s="4" customFormat="1" ht="12.75" customHeight="1" x14ac:dyDescent="0.2">
      <c r="A51" s="13">
        <v>2013</v>
      </c>
      <c r="B51" s="37">
        <v>119</v>
      </c>
      <c r="C51" s="43">
        <v>32</v>
      </c>
      <c r="D51" s="37">
        <v>87</v>
      </c>
      <c r="E51" s="38">
        <f t="shared" si="4"/>
        <v>8.7307410124724871</v>
      </c>
      <c r="F51" s="38">
        <f t="shared" si="5"/>
        <v>10.423452768729641</v>
      </c>
      <c r="G51" s="38">
        <f t="shared" si="6"/>
        <v>8.2386363636363633</v>
      </c>
    </row>
    <row r="52" spans="1:7" s="4" customFormat="1" ht="12.75" customHeight="1" x14ac:dyDescent="0.2">
      <c r="A52" s="13">
        <v>2014</v>
      </c>
      <c r="B52" s="37">
        <v>102</v>
      </c>
      <c r="C52" s="43">
        <v>29</v>
      </c>
      <c r="D52" s="37">
        <v>73</v>
      </c>
      <c r="E52" s="38">
        <f t="shared" si="4"/>
        <v>8.5</v>
      </c>
      <c r="F52" s="38">
        <f t="shared" si="5"/>
        <v>10.431654676258994</v>
      </c>
      <c r="G52" s="38">
        <f t="shared" si="6"/>
        <v>7.917570498915401</v>
      </c>
    </row>
    <row r="53" spans="1:7" s="4" customFormat="1" ht="30.2" customHeight="1" x14ac:dyDescent="0.2">
      <c r="A53" s="6"/>
      <c r="B53" s="77" t="s">
        <v>7</v>
      </c>
      <c r="C53" s="77"/>
      <c r="D53" s="77"/>
      <c r="E53" s="77"/>
      <c r="F53" s="77"/>
      <c r="G53" s="77"/>
    </row>
    <row r="54" spans="1:7" s="4" customFormat="1" ht="12.75" customHeight="1" x14ac:dyDescent="0.2">
      <c r="A54" s="13">
        <v>2000</v>
      </c>
      <c r="B54" s="37">
        <v>307</v>
      </c>
      <c r="C54" s="37">
        <v>94</v>
      </c>
      <c r="D54" s="37">
        <v>213</v>
      </c>
      <c r="E54" s="41">
        <f t="shared" ref="E54:E68" si="7">B54*100/B6</f>
        <v>51.596638655462186</v>
      </c>
      <c r="F54" s="41">
        <f t="shared" ref="F54:F68" si="8">C54*100/C6</f>
        <v>65.734265734265733</v>
      </c>
      <c r="G54" s="41">
        <f t="shared" ref="G54:G68" si="9">D54*100/D6</f>
        <v>47.123893805309734</v>
      </c>
    </row>
    <row r="55" spans="1:7" s="4" customFormat="1" ht="12.75" customHeight="1" x14ac:dyDescent="0.2">
      <c r="A55" s="13">
        <v>2001</v>
      </c>
      <c r="B55" s="37">
        <v>274</v>
      </c>
      <c r="C55" s="37">
        <v>90</v>
      </c>
      <c r="D55" s="37">
        <v>184</v>
      </c>
      <c r="E55" s="41">
        <f t="shared" si="7"/>
        <v>49.81818181818182</v>
      </c>
      <c r="F55" s="41">
        <f t="shared" si="8"/>
        <v>69.767441860465112</v>
      </c>
      <c r="G55" s="41">
        <f t="shared" si="9"/>
        <v>43.705463182897866</v>
      </c>
    </row>
    <row r="56" spans="1:7" s="4" customFormat="1" ht="12.75" customHeight="1" x14ac:dyDescent="0.2">
      <c r="A56" s="13">
        <v>2002</v>
      </c>
      <c r="B56" s="37">
        <v>331</v>
      </c>
      <c r="C56" s="45">
        <v>105</v>
      </c>
      <c r="D56" s="45">
        <v>226</v>
      </c>
      <c r="E56" s="41">
        <f t="shared" si="7"/>
        <v>52.96</v>
      </c>
      <c r="F56" s="41">
        <f t="shared" si="8"/>
        <v>73.426573426573427</v>
      </c>
      <c r="G56" s="41">
        <f t="shared" si="9"/>
        <v>46.88796680497925</v>
      </c>
    </row>
    <row r="57" spans="1:7" s="4" customFormat="1" ht="12.75" customHeight="1" x14ac:dyDescent="0.2">
      <c r="A57" s="13">
        <v>2003</v>
      </c>
      <c r="B57" s="37">
        <v>290</v>
      </c>
      <c r="C57" s="45">
        <v>101</v>
      </c>
      <c r="D57" s="45">
        <v>189</v>
      </c>
      <c r="E57" s="41">
        <f t="shared" si="7"/>
        <v>45.74132492113565</v>
      </c>
      <c r="F57" s="41">
        <f t="shared" si="8"/>
        <v>61.212121212121211</v>
      </c>
      <c r="G57" s="41">
        <f t="shared" si="9"/>
        <v>40.298507462686565</v>
      </c>
    </row>
    <row r="58" spans="1:7" s="4" customFormat="1" ht="12.75" customHeight="1" x14ac:dyDescent="0.2">
      <c r="A58" s="13">
        <v>2004</v>
      </c>
      <c r="B58" s="37">
        <v>206</v>
      </c>
      <c r="C58" s="45">
        <v>82</v>
      </c>
      <c r="D58" s="45">
        <v>124</v>
      </c>
      <c r="E58" s="41">
        <f t="shared" si="7"/>
        <v>33.550488599348533</v>
      </c>
      <c r="F58" s="41">
        <f t="shared" si="8"/>
        <v>50.617283950617285</v>
      </c>
      <c r="G58" s="41">
        <f t="shared" si="9"/>
        <v>27.43362831858407</v>
      </c>
    </row>
    <row r="59" spans="1:7" s="4" customFormat="1" ht="12.75" customHeight="1" x14ac:dyDescent="0.2">
      <c r="A59" s="13">
        <v>2005</v>
      </c>
      <c r="B59" s="37">
        <v>234</v>
      </c>
      <c r="C59" s="45">
        <v>76</v>
      </c>
      <c r="D59" s="45">
        <v>158</v>
      </c>
      <c r="E59" s="41">
        <f t="shared" si="7"/>
        <v>31.075697211155379</v>
      </c>
      <c r="F59" s="41">
        <f t="shared" si="8"/>
        <v>52.777777777777779</v>
      </c>
      <c r="G59" s="41">
        <f t="shared" si="9"/>
        <v>25.94417077175698</v>
      </c>
    </row>
    <row r="60" spans="1:7" s="4" customFormat="1" ht="12.75" customHeight="1" x14ac:dyDescent="0.2">
      <c r="A60" s="13">
        <v>2006</v>
      </c>
      <c r="B60" s="37">
        <v>240</v>
      </c>
      <c r="C60" s="45">
        <v>65</v>
      </c>
      <c r="D60" s="45">
        <v>175</v>
      </c>
      <c r="E60" s="41">
        <f t="shared" si="7"/>
        <v>30.22670025188917</v>
      </c>
      <c r="F60" s="41">
        <f t="shared" si="8"/>
        <v>51.181102362204726</v>
      </c>
      <c r="G60" s="41">
        <f t="shared" si="9"/>
        <v>26.236881559220389</v>
      </c>
    </row>
    <row r="61" spans="1:7" s="4" customFormat="1" ht="12.75" customHeight="1" x14ac:dyDescent="0.2">
      <c r="A61" s="13">
        <v>2007</v>
      </c>
      <c r="B61" s="37">
        <v>427</v>
      </c>
      <c r="C61" s="37">
        <v>111</v>
      </c>
      <c r="D61" s="37">
        <v>316</v>
      </c>
      <c r="E61" s="41">
        <f t="shared" si="7"/>
        <v>40.473933649289101</v>
      </c>
      <c r="F61" s="41">
        <f t="shared" si="8"/>
        <v>57.216494845360828</v>
      </c>
      <c r="G61" s="41">
        <f t="shared" si="9"/>
        <v>36.70150987224158</v>
      </c>
    </row>
    <row r="62" spans="1:7" s="4" customFormat="1" ht="12.75" customHeight="1" x14ac:dyDescent="0.2">
      <c r="A62" s="13">
        <v>2008</v>
      </c>
      <c r="B62" s="37">
        <v>633</v>
      </c>
      <c r="C62" s="37">
        <v>174</v>
      </c>
      <c r="D62" s="37">
        <v>459</v>
      </c>
      <c r="E62" s="41">
        <f t="shared" si="7"/>
        <v>46.612665684830631</v>
      </c>
      <c r="F62" s="41">
        <f t="shared" si="8"/>
        <v>62.142857142857146</v>
      </c>
      <c r="G62" s="41">
        <f t="shared" si="9"/>
        <v>42.578849721706867</v>
      </c>
    </row>
    <row r="63" spans="1:7" s="4" customFormat="1" ht="12.75" customHeight="1" x14ac:dyDescent="0.2">
      <c r="A63" s="13">
        <v>2009</v>
      </c>
      <c r="B63" s="37">
        <v>389</v>
      </c>
      <c r="C63" s="37">
        <v>106</v>
      </c>
      <c r="D63" s="37">
        <v>283</v>
      </c>
      <c r="E63" s="41">
        <f t="shared" si="7"/>
        <v>37.951219512195124</v>
      </c>
      <c r="F63" s="41">
        <f t="shared" si="8"/>
        <v>50.96153846153846</v>
      </c>
      <c r="G63" s="41">
        <f t="shared" si="9"/>
        <v>34.638922888616889</v>
      </c>
    </row>
    <row r="64" spans="1:7" s="4" customFormat="1" ht="12.75" customHeight="1" x14ac:dyDescent="0.2">
      <c r="A64" s="13">
        <v>2010</v>
      </c>
      <c r="B64" s="37">
        <v>226</v>
      </c>
      <c r="C64" s="37">
        <v>64</v>
      </c>
      <c r="D64" s="37">
        <v>162</v>
      </c>
      <c r="E64" s="41">
        <f t="shared" si="7"/>
        <v>30.499325236167341</v>
      </c>
      <c r="F64" s="41">
        <f t="shared" si="8"/>
        <v>44.444444444444443</v>
      </c>
      <c r="G64" s="41">
        <f t="shared" si="9"/>
        <v>27.1356783919598</v>
      </c>
    </row>
    <row r="65" spans="1:7" s="4" customFormat="1" ht="12.75" customHeight="1" x14ac:dyDescent="0.2">
      <c r="A65" s="13">
        <v>2011</v>
      </c>
      <c r="B65" s="37">
        <v>555</v>
      </c>
      <c r="C65" s="37">
        <v>188</v>
      </c>
      <c r="D65" s="37">
        <v>367</v>
      </c>
      <c r="E65" s="41">
        <f t="shared" si="7"/>
        <v>46.211490424646129</v>
      </c>
      <c r="F65" s="41">
        <f t="shared" si="8"/>
        <v>65.051903114186857</v>
      </c>
      <c r="G65" s="41">
        <f t="shared" si="9"/>
        <v>40.241228070175438</v>
      </c>
    </row>
    <row r="66" spans="1:7" s="4" customFormat="1" ht="12.75" customHeight="1" x14ac:dyDescent="0.2">
      <c r="A66" s="13">
        <v>2012</v>
      </c>
      <c r="B66" s="37">
        <v>851</v>
      </c>
      <c r="C66" s="37">
        <v>266</v>
      </c>
      <c r="D66" s="37">
        <v>585</v>
      </c>
      <c r="E66" s="41">
        <f t="shared" si="7"/>
        <v>54.691516709511568</v>
      </c>
      <c r="F66" s="41">
        <f t="shared" si="8"/>
        <v>68.911917098445599</v>
      </c>
      <c r="G66" s="41">
        <f t="shared" si="9"/>
        <v>50</v>
      </c>
    </row>
    <row r="67" spans="1:7" s="4" customFormat="1" ht="12.75" customHeight="1" x14ac:dyDescent="0.2">
      <c r="A67" s="13">
        <v>2013</v>
      </c>
      <c r="B67" s="37">
        <v>788</v>
      </c>
      <c r="C67" s="37">
        <v>219</v>
      </c>
      <c r="D67" s="37">
        <v>569</v>
      </c>
      <c r="E67" s="41">
        <f t="shared" si="7"/>
        <v>57.813646368305207</v>
      </c>
      <c r="F67" s="41">
        <f t="shared" si="8"/>
        <v>71.335504885993487</v>
      </c>
      <c r="G67" s="41">
        <f t="shared" si="9"/>
        <v>53.882575757575758</v>
      </c>
    </row>
    <row r="68" spans="1:7" s="4" customFormat="1" ht="12.75" customHeight="1" x14ac:dyDescent="0.2">
      <c r="A68" s="13">
        <v>2014</v>
      </c>
      <c r="B68" s="37">
        <v>636</v>
      </c>
      <c r="C68" s="37">
        <v>199</v>
      </c>
      <c r="D68" s="37">
        <v>437</v>
      </c>
      <c r="E68" s="41">
        <f t="shared" si="7"/>
        <v>53</v>
      </c>
      <c r="F68" s="41">
        <f t="shared" si="8"/>
        <v>71.582733812949641</v>
      </c>
      <c r="G68" s="41">
        <f t="shared" si="9"/>
        <v>47.396963123644248</v>
      </c>
    </row>
    <row r="69" spans="1:7" s="4" customFormat="1" ht="30.2" customHeight="1" x14ac:dyDescent="0.2">
      <c r="A69" s="6"/>
      <c r="B69" s="77" t="s">
        <v>60</v>
      </c>
      <c r="C69" s="77"/>
      <c r="D69" s="77"/>
      <c r="E69" s="77"/>
      <c r="F69" s="77"/>
      <c r="G69" s="77"/>
    </row>
    <row r="70" spans="1:7" s="4" customFormat="1" ht="12.75" customHeight="1" x14ac:dyDescent="0.2">
      <c r="A70" s="13">
        <v>2000</v>
      </c>
      <c r="B70" s="37">
        <v>82</v>
      </c>
      <c r="C70" s="43">
        <v>7</v>
      </c>
      <c r="D70" s="43">
        <v>75</v>
      </c>
      <c r="E70" s="41">
        <f t="shared" ref="E70:E84" si="10">B70*100/B6</f>
        <v>13.781512605042018</v>
      </c>
      <c r="F70" s="41">
        <f t="shared" ref="F70:F84" si="11">C70*100/C6</f>
        <v>4.895104895104895</v>
      </c>
      <c r="G70" s="41">
        <f t="shared" ref="G70:G84" si="12">D70*100/D6</f>
        <v>16.592920353982301</v>
      </c>
    </row>
    <row r="71" spans="1:7" s="4" customFormat="1" ht="12.75" customHeight="1" x14ac:dyDescent="0.2">
      <c r="A71" s="13">
        <v>2001</v>
      </c>
      <c r="B71" s="37">
        <v>76</v>
      </c>
      <c r="C71" s="43">
        <v>4</v>
      </c>
      <c r="D71" s="43">
        <v>72</v>
      </c>
      <c r="E71" s="41">
        <f t="shared" si="10"/>
        <v>13.818181818181818</v>
      </c>
      <c r="F71" s="41">
        <f t="shared" si="11"/>
        <v>3.1007751937984498</v>
      </c>
      <c r="G71" s="41">
        <f t="shared" si="12"/>
        <v>17.102137767220903</v>
      </c>
    </row>
    <row r="72" spans="1:7" s="4" customFormat="1" ht="12.75" customHeight="1" x14ac:dyDescent="0.2">
      <c r="A72" s="13">
        <v>2002</v>
      </c>
      <c r="B72" s="37">
        <v>84</v>
      </c>
      <c r="C72" s="44">
        <v>8</v>
      </c>
      <c r="D72" s="44">
        <v>76</v>
      </c>
      <c r="E72" s="41">
        <f t="shared" si="10"/>
        <v>13.44</v>
      </c>
      <c r="F72" s="41">
        <f t="shared" si="11"/>
        <v>5.5944055944055942</v>
      </c>
      <c r="G72" s="41">
        <f t="shared" si="12"/>
        <v>15.767634854771785</v>
      </c>
    </row>
    <row r="73" spans="1:7" s="4" customFormat="1" ht="12.75" customHeight="1" x14ac:dyDescent="0.2">
      <c r="A73" s="13">
        <v>2003</v>
      </c>
      <c r="B73" s="37">
        <v>79</v>
      </c>
      <c r="C73" s="44">
        <v>8</v>
      </c>
      <c r="D73" s="44">
        <v>71</v>
      </c>
      <c r="E73" s="41">
        <f t="shared" si="10"/>
        <v>12.460567823343849</v>
      </c>
      <c r="F73" s="41">
        <f t="shared" si="11"/>
        <v>4.8484848484848486</v>
      </c>
      <c r="G73" s="41">
        <f t="shared" si="12"/>
        <v>15.138592750533048</v>
      </c>
    </row>
    <row r="74" spans="1:7" s="4" customFormat="1" ht="12.75" customHeight="1" x14ac:dyDescent="0.2">
      <c r="A74" s="13">
        <v>2004</v>
      </c>
      <c r="B74" s="37">
        <v>91</v>
      </c>
      <c r="C74" s="44">
        <v>14</v>
      </c>
      <c r="D74" s="44">
        <v>77</v>
      </c>
      <c r="E74" s="41">
        <f t="shared" si="10"/>
        <v>14.82084690553746</v>
      </c>
      <c r="F74" s="41">
        <f t="shared" si="11"/>
        <v>8.6419753086419746</v>
      </c>
      <c r="G74" s="41">
        <f t="shared" si="12"/>
        <v>17.035398230088497</v>
      </c>
    </row>
    <row r="75" spans="1:7" s="4" customFormat="1" ht="12.75" customHeight="1" x14ac:dyDescent="0.2">
      <c r="A75" s="13">
        <v>2005</v>
      </c>
      <c r="B75" s="37">
        <v>106</v>
      </c>
      <c r="C75" s="44">
        <v>16</v>
      </c>
      <c r="D75" s="44">
        <v>90</v>
      </c>
      <c r="E75" s="41">
        <f t="shared" si="10"/>
        <v>14.077025232403718</v>
      </c>
      <c r="F75" s="41">
        <f t="shared" si="11"/>
        <v>11.111111111111111</v>
      </c>
      <c r="G75" s="41">
        <f t="shared" si="12"/>
        <v>14.77832512315271</v>
      </c>
    </row>
    <row r="76" spans="1:7" s="4" customFormat="1" ht="12.75" customHeight="1" x14ac:dyDescent="0.2">
      <c r="A76" s="13">
        <v>2006</v>
      </c>
      <c r="B76" s="37">
        <v>101</v>
      </c>
      <c r="C76" s="44">
        <v>11</v>
      </c>
      <c r="D76" s="44">
        <v>90</v>
      </c>
      <c r="E76" s="41">
        <f t="shared" si="10"/>
        <v>12.720403022670025</v>
      </c>
      <c r="F76" s="41">
        <f t="shared" si="11"/>
        <v>8.6614173228346463</v>
      </c>
      <c r="G76" s="41">
        <f t="shared" si="12"/>
        <v>13.493253373313344</v>
      </c>
    </row>
    <row r="77" spans="1:7" s="4" customFormat="1" ht="12.75" customHeight="1" x14ac:dyDescent="0.2">
      <c r="A77" s="13">
        <v>2007</v>
      </c>
      <c r="B77" s="37">
        <v>82</v>
      </c>
      <c r="C77" s="43">
        <v>8</v>
      </c>
      <c r="D77" s="43">
        <v>74</v>
      </c>
      <c r="E77" s="41">
        <f t="shared" si="10"/>
        <v>7.7725118483412325</v>
      </c>
      <c r="F77" s="41">
        <f t="shared" si="11"/>
        <v>4.1237113402061851</v>
      </c>
      <c r="G77" s="41">
        <f t="shared" si="12"/>
        <v>8.5946573751451805</v>
      </c>
    </row>
    <row r="78" spans="1:7" s="4" customFormat="1" ht="12.75" customHeight="1" x14ac:dyDescent="0.2">
      <c r="A78" s="13">
        <v>2008</v>
      </c>
      <c r="B78" s="37">
        <v>90</v>
      </c>
      <c r="C78" s="43">
        <v>11</v>
      </c>
      <c r="D78" s="43">
        <v>79</v>
      </c>
      <c r="E78" s="41">
        <f t="shared" si="10"/>
        <v>6.6273932253313701</v>
      </c>
      <c r="F78" s="41">
        <f t="shared" si="11"/>
        <v>3.9285714285714284</v>
      </c>
      <c r="G78" s="41">
        <f t="shared" si="12"/>
        <v>7.3283858998144709</v>
      </c>
    </row>
    <row r="79" spans="1:7" s="4" customFormat="1" ht="12.75" customHeight="1" x14ac:dyDescent="0.2">
      <c r="A79" s="13">
        <v>2009</v>
      </c>
      <c r="B79" s="37">
        <v>91</v>
      </c>
      <c r="C79" s="43">
        <v>17</v>
      </c>
      <c r="D79" s="43">
        <v>74</v>
      </c>
      <c r="E79" s="41">
        <f t="shared" si="10"/>
        <v>8.8780487804878057</v>
      </c>
      <c r="F79" s="41">
        <f t="shared" si="11"/>
        <v>8.1730769230769234</v>
      </c>
      <c r="G79" s="41">
        <f t="shared" si="12"/>
        <v>9.0575275397796826</v>
      </c>
    </row>
    <row r="80" spans="1:7" s="4" customFormat="1" ht="12.75" customHeight="1" x14ac:dyDescent="0.2">
      <c r="A80" s="13">
        <v>2010</v>
      </c>
      <c r="B80" s="37">
        <v>78</v>
      </c>
      <c r="C80" s="43">
        <v>14</v>
      </c>
      <c r="D80" s="43">
        <v>64</v>
      </c>
      <c r="E80" s="41">
        <f t="shared" si="10"/>
        <v>10.526315789473685</v>
      </c>
      <c r="F80" s="41">
        <f t="shared" si="11"/>
        <v>9.7222222222222214</v>
      </c>
      <c r="G80" s="41">
        <f t="shared" si="12"/>
        <v>10.720268006700168</v>
      </c>
    </row>
    <row r="81" spans="1:8" s="4" customFormat="1" ht="12.75" customHeight="1" x14ac:dyDescent="0.2">
      <c r="A81" s="13">
        <v>2011</v>
      </c>
      <c r="B81" s="37">
        <v>93</v>
      </c>
      <c r="C81" s="43">
        <v>11</v>
      </c>
      <c r="D81" s="43">
        <v>82</v>
      </c>
      <c r="E81" s="41">
        <f t="shared" si="10"/>
        <v>7.7435470441298921</v>
      </c>
      <c r="F81" s="41">
        <f t="shared" si="11"/>
        <v>3.8062283737024223</v>
      </c>
      <c r="G81" s="41">
        <f t="shared" si="12"/>
        <v>8.9912280701754383</v>
      </c>
    </row>
    <row r="82" spans="1:8" s="4" customFormat="1" ht="12.75" customHeight="1" x14ac:dyDescent="0.2">
      <c r="A82" s="13">
        <v>2012</v>
      </c>
      <c r="B82" s="37">
        <v>80</v>
      </c>
      <c r="C82" s="43">
        <v>12</v>
      </c>
      <c r="D82" s="43">
        <v>68</v>
      </c>
      <c r="E82" s="41">
        <f t="shared" si="10"/>
        <v>5.1413881748071981</v>
      </c>
      <c r="F82" s="41">
        <f t="shared" si="11"/>
        <v>3.1088082901554404</v>
      </c>
      <c r="G82" s="41">
        <f t="shared" si="12"/>
        <v>5.8119658119658117</v>
      </c>
    </row>
    <row r="83" spans="1:8" s="4" customFormat="1" ht="12.75" customHeight="1" x14ac:dyDescent="0.2">
      <c r="A83" s="13">
        <v>2013</v>
      </c>
      <c r="B83" s="37">
        <v>68</v>
      </c>
      <c r="C83" s="43">
        <v>14</v>
      </c>
      <c r="D83" s="43">
        <v>54</v>
      </c>
      <c r="E83" s="41">
        <f t="shared" si="10"/>
        <v>4.9889948642699924</v>
      </c>
      <c r="F83" s="41">
        <f t="shared" si="11"/>
        <v>4.5602605863192185</v>
      </c>
      <c r="G83" s="41">
        <f t="shared" si="12"/>
        <v>5.1136363636363633</v>
      </c>
    </row>
    <row r="84" spans="1:8" s="4" customFormat="1" ht="12.75" customHeight="1" x14ac:dyDescent="0.2">
      <c r="A84" s="13">
        <v>2014</v>
      </c>
      <c r="B84" s="37">
        <v>83</v>
      </c>
      <c r="C84" s="43">
        <v>10</v>
      </c>
      <c r="D84" s="43">
        <v>73</v>
      </c>
      <c r="E84" s="41">
        <f t="shared" si="10"/>
        <v>6.916666666666667</v>
      </c>
      <c r="F84" s="41">
        <f t="shared" si="11"/>
        <v>3.5971223021582732</v>
      </c>
      <c r="G84" s="41">
        <f t="shared" si="12"/>
        <v>7.917570498915401</v>
      </c>
    </row>
    <row r="85" spans="1:8" s="4" customFormat="1" ht="30.2" customHeight="1" x14ac:dyDescent="0.2">
      <c r="A85" s="6"/>
      <c r="B85" s="77" t="s">
        <v>8</v>
      </c>
      <c r="C85" s="77"/>
      <c r="D85" s="77"/>
      <c r="E85" s="77"/>
      <c r="F85" s="77"/>
      <c r="G85" s="77"/>
    </row>
    <row r="86" spans="1:8" s="4" customFormat="1" ht="12.75" customHeight="1" x14ac:dyDescent="0.2">
      <c r="A86" s="13">
        <v>2000</v>
      </c>
      <c r="B86" s="37">
        <v>28</v>
      </c>
      <c r="C86" s="43">
        <v>10</v>
      </c>
      <c r="D86" s="37">
        <v>18</v>
      </c>
      <c r="E86" s="41">
        <v>4.7</v>
      </c>
      <c r="F86" s="41">
        <v>7</v>
      </c>
      <c r="G86" s="41">
        <v>4</v>
      </c>
      <c r="H86" s="9"/>
    </row>
    <row r="87" spans="1:8" s="4" customFormat="1" ht="12.75" customHeight="1" x14ac:dyDescent="0.2">
      <c r="A87" s="13">
        <v>2001</v>
      </c>
      <c r="B87" s="37">
        <v>77</v>
      </c>
      <c r="C87" s="43">
        <v>21</v>
      </c>
      <c r="D87" s="37">
        <v>56</v>
      </c>
      <c r="E87" s="41">
        <v>14</v>
      </c>
      <c r="F87" s="41">
        <v>16.3</v>
      </c>
      <c r="G87" s="41">
        <v>13.3</v>
      </c>
    </row>
    <row r="88" spans="1:8" s="4" customFormat="1" ht="12.75" customHeight="1" x14ac:dyDescent="0.2">
      <c r="A88" s="13">
        <v>2002</v>
      </c>
      <c r="B88" s="37">
        <v>91</v>
      </c>
      <c r="C88" s="44">
        <v>20</v>
      </c>
      <c r="D88" s="45">
        <v>71</v>
      </c>
      <c r="E88" s="41">
        <v>14.6</v>
      </c>
      <c r="F88" s="41">
        <v>14</v>
      </c>
      <c r="G88" s="41">
        <v>14.7</v>
      </c>
    </row>
    <row r="89" spans="1:8" s="4" customFormat="1" ht="12.75" customHeight="1" x14ac:dyDescent="0.2">
      <c r="A89" s="13">
        <v>2003</v>
      </c>
      <c r="B89" s="37">
        <v>107</v>
      </c>
      <c r="C89" s="44">
        <v>29</v>
      </c>
      <c r="D89" s="45">
        <v>78</v>
      </c>
      <c r="E89" s="41">
        <v>16.899999999999999</v>
      </c>
      <c r="F89" s="41">
        <v>17.600000000000001</v>
      </c>
      <c r="G89" s="41">
        <v>16.600000000000001</v>
      </c>
    </row>
    <row r="90" spans="1:8" ht="12.75" customHeight="1" x14ac:dyDescent="0.2">
      <c r="A90" s="13">
        <v>2004</v>
      </c>
      <c r="B90" s="37">
        <v>124</v>
      </c>
      <c r="C90" s="44">
        <v>35</v>
      </c>
      <c r="D90" s="45">
        <v>89</v>
      </c>
      <c r="E90" s="41">
        <v>20.2</v>
      </c>
      <c r="F90" s="41">
        <v>21.6</v>
      </c>
      <c r="G90" s="41">
        <v>19.7</v>
      </c>
    </row>
    <row r="91" spans="1:8" ht="12.75" customHeight="1" x14ac:dyDescent="0.2">
      <c r="A91" s="13">
        <v>2005</v>
      </c>
      <c r="B91" s="37">
        <v>121</v>
      </c>
      <c r="C91" s="44">
        <v>31</v>
      </c>
      <c r="D91" s="45">
        <v>90</v>
      </c>
      <c r="E91" s="41">
        <v>16.100000000000001</v>
      </c>
      <c r="F91" s="41">
        <v>21.5</v>
      </c>
      <c r="G91" s="41">
        <v>14.8</v>
      </c>
    </row>
    <row r="92" spans="1:8" ht="12.75" customHeight="1" x14ac:dyDescent="0.2">
      <c r="A92" s="13">
        <v>2006</v>
      </c>
      <c r="B92" s="37">
        <v>117</v>
      </c>
      <c r="C92" s="44">
        <v>28</v>
      </c>
      <c r="D92" s="45">
        <v>89</v>
      </c>
      <c r="E92" s="41">
        <v>14.7</v>
      </c>
      <c r="F92" s="41">
        <v>22</v>
      </c>
      <c r="G92" s="41">
        <v>13.3</v>
      </c>
      <c r="H92" s="4"/>
    </row>
    <row r="93" spans="1:8" ht="12.75" customHeight="1" x14ac:dyDescent="0.2">
      <c r="A93" s="13">
        <v>2007</v>
      </c>
      <c r="B93" s="37">
        <v>138</v>
      </c>
      <c r="C93" s="43">
        <v>38</v>
      </c>
      <c r="D93" s="37">
        <v>100</v>
      </c>
      <c r="E93" s="41">
        <v>13.1</v>
      </c>
      <c r="F93" s="41">
        <v>19.600000000000001</v>
      </c>
      <c r="G93" s="41">
        <v>11.6</v>
      </c>
      <c r="H93" s="4"/>
    </row>
    <row r="94" spans="1:8" ht="12.75" customHeight="1" x14ac:dyDescent="0.2">
      <c r="A94" s="13">
        <v>2008</v>
      </c>
      <c r="B94" s="37">
        <v>165</v>
      </c>
      <c r="C94" s="43">
        <v>49</v>
      </c>
      <c r="D94" s="37">
        <v>116</v>
      </c>
      <c r="E94" s="41">
        <v>12.2</v>
      </c>
      <c r="F94" s="41">
        <v>17.5</v>
      </c>
      <c r="G94" s="41">
        <v>10.8</v>
      </c>
      <c r="H94" s="4"/>
    </row>
    <row r="95" spans="1:8" ht="12.75" customHeight="1" x14ac:dyDescent="0.2">
      <c r="A95" s="13">
        <v>2009</v>
      </c>
      <c r="B95" s="37">
        <v>116</v>
      </c>
      <c r="C95" s="43">
        <v>36</v>
      </c>
      <c r="D95" s="37">
        <v>80</v>
      </c>
      <c r="E95" s="41">
        <v>11.3</v>
      </c>
      <c r="F95" s="41">
        <v>17.3</v>
      </c>
      <c r="G95" s="41">
        <v>9.8000000000000007</v>
      </c>
      <c r="H95" s="4"/>
    </row>
    <row r="96" spans="1:8" ht="12.75" customHeight="1" x14ac:dyDescent="0.2">
      <c r="A96" s="13">
        <v>2010</v>
      </c>
      <c r="B96" s="37">
        <v>79</v>
      </c>
      <c r="C96" s="43">
        <v>17</v>
      </c>
      <c r="D96" s="37">
        <v>62</v>
      </c>
      <c r="E96" s="41">
        <v>10.7</v>
      </c>
      <c r="F96" s="41">
        <v>11.8</v>
      </c>
      <c r="G96" s="41">
        <v>10.4</v>
      </c>
    </row>
    <row r="97" spans="1:9" s="4" customFormat="1" ht="12.75" customHeight="1" x14ac:dyDescent="0.2">
      <c r="A97" s="13">
        <v>2011</v>
      </c>
      <c r="B97" s="37">
        <v>102</v>
      </c>
      <c r="C97" s="43">
        <v>25</v>
      </c>
      <c r="D97" s="37">
        <v>77</v>
      </c>
      <c r="E97" s="41">
        <v>8.5</v>
      </c>
      <c r="F97" s="41">
        <v>8.6999999999999993</v>
      </c>
      <c r="G97" s="41">
        <v>8.4</v>
      </c>
    </row>
    <row r="98" spans="1:9" ht="12.75" customHeight="1" x14ac:dyDescent="0.2">
      <c r="A98" s="13">
        <v>2012</v>
      </c>
      <c r="B98" s="37">
        <v>122</v>
      </c>
      <c r="C98" s="43">
        <v>33</v>
      </c>
      <c r="D98" s="37">
        <v>89</v>
      </c>
      <c r="E98" s="41">
        <v>7.8</v>
      </c>
      <c r="F98" s="41">
        <v>8.5</v>
      </c>
      <c r="G98" s="41">
        <v>7.6</v>
      </c>
      <c r="I98" s="46"/>
    </row>
    <row r="99" spans="1:9" ht="12.75" customHeight="1" x14ac:dyDescent="0.2">
      <c r="A99" s="13">
        <v>2013</v>
      </c>
      <c r="B99" s="37">
        <v>107</v>
      </c>
      <c r="C99" s="43">
        <v>23</v>
      </c>
      <c r="D99" s="37">
        <v>84</v>
      </c>
      <c r="E99" s="41">
        <f t="shared" ref="E99:G100" si="13">B99*100/B19</f>
        <v>7.8503301540719006</v>
      </c>
      <c r="F99" s="41">
        <f t="shared" si="13"/>
        <v>7.4918566775244297</v>
      </c>
      <c r="G99" s="41">
        <f t="shared" si="13"/>
        <v>7.9545454545454541</v>
      </c>
      <c r="I99" s="46"/>
    </row>
    <row r="100" spans="1:9" ht="13.7" customHeight="1" x14ac:dyDescent="0.2">
      <c r="A100" s="13">
        <v>2014</v>
      </c>
      <c r="B100" s="37">
        <v>119</v>
      </c>
      <c r="C100" s="43">
        <v>21</v>
      </c>
      <c r="D100" s="37">
        <v>98</v>
      </c>
      <c r="E100" s="41">
        <f t="shared" si="13"/>
        <v>9.9166666666666661</v>
      </c>
      <c r="F100" s="41">
        <f t="shared" si="13"/>
        <v>7.5539568345323742</v>
      </c>
      <c r="G100" s="41">
        <f t="shared" si="13"/>
        <v>10.629067245119305</v>
      </c>
    </row>
  </sheetData>
  <mergeCells count="12">
    <mergeCell ref="B21:G21"/>
    <mergeCell ref="B37:G37"/>
    <mergeCell ref="A1:G1"/>
    <mergeCell ref="A3:A4"/>
    <mergeCell ref="B53:G53"/>
    <mergeCell ref="B69:G69"/>
    <mergeCell ref="B85:G85"/>
    <mergeCell ref="B3:B4"/>
    <mergeCell ref="C3:C4"/>
    <mergeCell ref="D3:D4"/>
    <mergeCell ref="E3:G3"/>
    <mergeCell ref="B5:G5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&amp;C&amp;"Arial,Standard"&amp;6© Statistisches Landesamt des Freistaates Sachsen - B III 2 -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G100"/>
  <sheetViews>
    <sheetView showGridLines="0" zoomScaleNormal="100" workbookViewId="0">
      <selection activeCell="J14" sqref="J14"/>
    </sheetView>
  </sheetViews>
  <sheetFormatPr baseColWidth="10" defaultRowHeight="12.75" x14ac:dyDescent="0.2"/>
  <cols>
    <col min="1" max="1" width="16.7109375" customWidth="1"/>
    <col min="2" max="7" width="11.7109375" customWidth="1"/>
  </cols>
  <sheetData>
    <row r="1" spans="1:7" ht="16.5" customHeight="1" x14ac:dyDescent="0.2">
      <c r="A1" s="87" t="s">
        <v>92</v>
      </c>
      <c r="B1" s="87"/>
      <c r="C1" s="87"/>
      <c r="D1" s="87"/>
      <c r="E1" s="87"/>
      <c r="F1" s="87"/>
      <c r="G1" s="87"/>
    </row>
    <row r="2" spans="1:7" x14ac:dyDescent="0.2">
      <c r="A2" s="27"/>
      <c r="B2" s="27"/>
      <c r="C2" s="27"/>
      <c r="D2" s="27"/>
      <c r="E2" s="27"/>
      <c r="F2" s="27"/>
      <c r="G2" s="27"/>
    </row>
    <row r="3" spans="1:7" s="1" customFormat="1" ht="14.25" customHeight="1" x14ac:dyDescent="0.2">
      <c r="A3" s="84" t="s">
        <v>3</v>
      </c>
      <c r="B3" s="78" t="s">
        <v>4</v>
      </c>
      <c r="C3" s="78" t="s">
        <v>9</v>
      </c>
      <c r="D3" s="78" t="s">
        <v>10</v>
      </c>
      <c r="E3" s="80" t="s">
        <v>68</v>
      </c>
      <c r="F3" s="80"/>
      <c r="G3" s="81"/>
    </row>
    <row r="4" spans="1:7" s="1" customFormat="1" ht="14.25" customHeight="1" x14ac:dyDescent="0.2">
      <c r="A4" s="85"/>
      <c r="B4" s="79"/>
      <c r="C4" s="79"/>
      <c r="D4" s="79"/>
      <c r="E4" s="2" t="s">
        <v>0</v>
      </c>
      <c r="F4" s="2" t="s">
        <v>1</v>
      </c>
      <c r="G4" s="3" t="s">
        <v>2</v>
      </c>
    </row>
    <row r="5" spans="1:7" s="4" customFormat="1" ht="30.2" customHeight="1" x14ac:dyDescent="0.2">
      <c r="A5" s="60"/>
      <c r="B5" s="86" t="s">
        <v>4</v>
      </c>
      <c r="C5" s="86"/>
      <c r="D5" s="86"/>
      <c r="E5" s="86"/>
      <c r="F5" s="86"/>
      <c r="G5" s="86"/>
    </row>
    <row r="6" spans="1:7" s="8" customFormat="1" ht="12.75" customHeight="1" x14ac:dyDescent="0.2">
      <c r="A6" s="31">
        <v>2000</v>
      </c>
      <c r="B6" s="49">
        <v>308</v>
      </c>
      <c r="C6" s="49">
        <v>67</v>
      </c>
      <c r="D6" s="49">
        <v>241</v>
      </c>
      <c r="E6" s="62">
        <v>100</v>
      </c>
      <c r="F6" s="62">
        <v>100</v>
      </c>
      <c r="G6" s="62">
        <v>100</v>
      </c>
    </row>
    <row r="7" spans="1:7" s="8" customFormat="1" ht="12.75" customHeight="1" x14ac:dyDescent="0.2">
      <c r="A7" s="31">
        <v>2001</v>
      </c>
      <c r="B7" s="49">
        <v>308</v>
      </c>
      <c r="C7" s="49">
        <v>80</v>
      </c>
      <c r="D7" s="49">
        <v>228</v>
      </c>
      <c r="E7" s="62">
        <v>100</v>
      </c>
      <c r="F7" s="62">
        <v>100</v>
      </c>
      <c r="G7" s="62">
        <v>100</v>
      </c>
    </row>
    <row r="8" spans="1:7" s="8" customFormat="1" ht="12.75" customHeight="1" x14ac:dyDescent="0.2">
      <c r="A8" s="31">
        <v>2002</v>
      </c>
      <c r="B8" s="49">
        <v>266</v>
      </c>
      <c r="C8" s="49">
        <v>60</v>
      </c>
      <c r="D8" s="49">
        <v>206</v>
      </c>
      <c r="E8" s="62">
        <v>100</v>
      </c>
      <c r="F8" s="62">
        <v>100</v>
      </c>
      <c r="G8" s="62">
        <v>100</v>
      </c>
    </row>
    <row r="9" spans="1:7" s="8" customFormat="1" ht="12.75" customHeight="1" x14ac:dyDescent="0.2">
      <c r="A9" s="31">
        <v>2003</v>
      </c>
      <c r="B9" s="49">
        <f t="shared" ref="B9:D15" si="0">SUM(B25,B41,B57,B73,B89)</f>
        <v>247</v>
      </c>
      <c r="C9" s="49">
        <f t="shared" si="0"/>
        <v>57</v>
      </c>
      <c r="D9" s="49">
        <f t="shared" si="0"/>
        <v>190</v>
      </c>
      <c r="E9" s="62">
        <v>100</v>
      </c>
      <c r="F9" s="62">
        <v>100</v>
      </c>
      <c r="G9" s="62">
        <v>100</v>
      </c>
    </row>
    <row r="10" spans="1:7" s="8" customFormat="1" ht="12.75" customHeight="1" x14ac:dyDescent="0.2">
      <c r="A10" s="31">
        <v>2004</v>
      </c>
      <c r="B10" s="49">
        <f t="shared" si="0"/>
        <v>243</v>
      </c>
      <c r="C10" s="49">
        <f t="shared" si="0"/>
        <v>52</v>
      </c>
      <c r="D10" s="49">
        <f t="shared" si="0"/>
        <v>191</v>
      </c>
      <c r="E10" s="62">
        <v>100</v>
      </c>
      <c r="F10" s="62">
        <v>100</v>
      </c>
      <c r="G10" s="62">
        <v>100</v>
      </c>
    </row>
    <row r="11" spans="1:7" s="1" customFormat="1" ht="12.75" customHeight="1" x14ac:dyDescent="0.2">
      <c r="A11" s="31">
        <v>2005</v>
      </c>
      <c r="B11" s="49">
        <f t="shared" si="0"/>
        <v>288</v>
      </c>
      <c r="C11" s="49">
        <f t="shared" si="0"/>
        <v>86</v>
      </c>
      <c r="D11" s="49">
        <f t="shared" si="0"/>
        <v>202</v>
      </c>
      <c r="E11" s="62">
        <v>100</v>
      </c>
      <c r="F11" s="62">
        <v>100</v>
      </c>
      <c r="G11" s="62">
        <v>100</v>
      </c>
    </row>
    <row r="12" spans="1:7" s="1" customFormat="1" ht="12.75" customHeight="1" x14ac:dyDescent="0.2">
      <c r="A12" s="31">
        <v>2006</v>
      </c>
      <c r="B12" s="49">
        <f t="shared" si="0"/>
        <v>264</v>
      </c>
      <c r="C12" s="49">
        <f t="shared" si="0"/>
        <v>65</v>
      </c>
      <c r="D12" s="49">
        <f t="shared" si="0"/>
        <v>199</v>
      </c>
      <c r="E12" s="62">
        <v>100</v>
      </c>
      <c r="F12" s="62">
        <v>100</v>
      </c>
      <c r="G12" s="62">
        <v>100</v>
      </c>
    </row>
    <row r="13" spans="1:7" s="1" customFormat="1" ht="12.75" customHeight="1" x14ac:dyDescent="0.2">
      <c r="A13" s="31">
        <v>2007</v>
      </c>
      <c r="B13" s="49">
        <f t="shared" si="0"/>
        <v>388</v>
      </c>
      <c r="C13" s="49">
        <f t="shared" si="0"/>
        <v>69</v>
      </c>
      <c r="D13" s="49">
        <f t="shared" si="0"/>
        <v>319</v>
      </c>
      <c r="E13" s="62">
        <v>100</v>
      </c>
      <c r="F13" s="62">
        <v>100</v>
      </c>
      <c r="G13" s="62">
        <v>100</v>
      </c>
    </row>
    <row r="14" spans="1:7" s="1" customFormat="1" ht="12.75" customHeight="1" x14ac:dyDescent="0.2">
      <c r="A14" s="31">
        <v>2008</v>
      </c>
      <c r="B14" s="49">
        <f t="shared" si="0"/>
        <v>341</v>
      </c>
      <c r="C14" s="49">
        <f t="shared" si="0"/>
        <v>62</v>
      </c>
      <c r="D14" s="49">
        <f t="shared" si="0"/>
        <v>279</v>
      </c>
      <c r="E14" s="62">
        <v>100</v>
      </c>
      <c r="F14" s="62">
        <v>100</v>
      </c>
      <c r="G14" s="62">
        <v>100</v>
      </c>
    </row>
    <row r="15" spans="1:7" s="1" customFormat="1" ht="12.75" customHeight="1" x14ac:dyDescent="0.2">
      <c r="A15" s="31">
        <v>2009</v>
      </c>
      <c r="B15" s="49">
        <f t="shared" si="0"/>
        <v>563</v>
      </c>
      <c r="C15" s="49">
        <f t="shared" si="0"/>
        <v>129</v>
      </c>
      <c r="D15" s="49">
        <f t="shared" si="0"/>
        <v>434</v>
      </c>
      <c r="E15" s="62">
        <v>100</v>
      </c>
      <c r="F15" s="62">
        <v>100</v>
      </c>
      <c r="G15" s="62">
        <v>100</v>
      </c>
    </row>
    <row r="16" spans="1:7" s="1" customFormat="1" ht="12.75" customHeight="1" x14ac:dyDescent="0.2">
      <c r="A16" s="31">
        <v>2010</v>
      </c>
      <c r="B16" s="49">
        <v>629</v>
      </c>
      <c r="C16" s="49">
        <v>136</v>
      </c>
      <c r="D16" s="49">
        <v>493</v>
      </c>
      <c r="E16" s="62">
        <v>100</v>
      </c>
      <c r="F16" s="62">
        <v>100</v>
      </c>
      <c r="G16" s="62">
        <v>100</v>
      </c>
    </row>
    <row r="17" spans="1:7" s="1" customFormat="1" ht="12.75" customHeight="1" x14ac:dyDescent="0.2">
      <c r="A17" s="31">
        <v>2011</v>
      </c>
      <c r="B17" s="49">
        <v>359</v>
      </c>
      <c r="C17" s="49">
        <v>71</v>
      </c>
      <c r="D17" s="49">
        <v>288</v>
      </c>
      <c r="E17" s="62">
        <v>100</v>
      </c>
      <c r="F17" s="62">
        <v>100</v>
      </c>
      <c r="G17" s="62">
        <v>100</v>
      </c>
    </row>
    <row r="18" spans="1:7" s="1" customFormat="1" ht="12.75" customHeight="1" x14ac:dyDescent="0.2">
      <c r="A18" s="31">
        <v>2012</v>
      </c>
      <c r="B18" s="49">
        <v>339</v>
      </c>
      <c r="C18" s="49">
        <v>68</v>
      </c>
      <c r="D18" s="49">
        <v>271</v>
      </c>
      <c r="E18" s="62">
        <v>100</v>
      </c>
      <c r="F18" s="62">
        <v>100</v>
      </c>
      <c r="G18" s="62">
        <v>100</v>
      </c>
    </row>
    <row r="19" spans="1:7" s="1" customFormat="1" ht="12.75" customHeight="1" x14ac:dyDescent="0.2">
      <c r="A19" s="31">
        <v>2013</v>
      </c>
      <c r="B19" s="49">
        <v>857</v>
      </c>
      <c r="C19" s="49">
        <v>227</v>
      </c>
      <c r="D19" s="49">
        <v>630</v>
      </c>
      <c r="E19" s="62">
        <v>100</v>
      </c>
      <c r="F19" s="62">
        <v>100</v>
      </c>
      <c r="G19" s="62">
        <v>100</v>
      </c>
    </row>
    <row r="20" spans="1:7" s="1" customFormat="1" ht="12.75" customHeight="1" x14ac:dyDescent="0.2">
      <c r="A20" s="31">
        <v>2014</v>
      </c>
      <c r="B20" s="49">
        <v>879</v>
      </c>
      <c r="C20" s="49">
        <v>195</v>
      </c>
      <c r="D20" s="49">
        <v>684</v>
      </c>
      <c r="E20" s="62">
        <v>100</v>
      </c>
      <c r="F20" s="62">
        <v>100</v>
      </c>
      <c r="G20" s="62">
        <v>100</v>
      </c>
    </row>
    <row r="21" spans="1:7" s="4" customFormat="1" ht="30.2" customHeight="1" x14ac:dyDescent="0.2">
      <c r="A21" s="61"/>
      <c r="B21" s="83" t="s">
        <v>5</v>
      </c>
      <c r="C21" s="83"/>
      <c r="D21" s="83"/>
      <c r="E21" s="83"/>
      <c r="F21" s="83"/>
      <c r="G21" s="83"/>
    </row>
    <row r="22" spans="1:7" s="4" customFormat="1" ht="12.75" customHeight="1" x14ac:dyDescent="0.2">
      <c r="A22" s="30">
        <v>2000</v>
      </c>
      <c r="B22" s="37">
        <v>77</v>
      </c>
      <c r="C22" s="37">
        <v>1</v>
      </c>
      <c r="D22" s="37">
        <v>76</v>
      </c>
      <c r="E22" s="70">
        <f t="shared" ref="E22:E36" si="1">B22*100/B6</f>
        <v>25</v>
      </c>
      <c r="F22" s="70">
        <f t="shared" ref="F22:F36" si="2">C22*100/C6</f>
        <v>1.4925373134328359</v>
      </c>
      <c r="G22" s="70">
        <f t="shared" ref="G22:G36" si="3">D22*100/D6</f>
        <v>31.53526970954357</v>
      </c>
    </row>
    <row r="23" spans="1:7" s="4" customFormat="1" ht="12.75" customHeight="1" x14ac:dyDescent="0.2">
      <c r="A23" s="30">
        <v>2001</v>
      </c>
      <c r="B23" s="37">
        <v>36</v>
      </c>
      <c r="C23" s="37">
        <v>0</v>
      </c>
      <c r="D23" s="37">
        <v>36</v>
      </c>
      <c r="E23" s="70">
        <f t="shared" si="1"/>
        <v>11.688311688311689</v>
      </c>
      <c r="F23" s="70">
        <f t="shared" si="2"/>
        <v>0</v>
      </c>
      <c r="G23" s="70">
        <f t="shared" si="3"/>
        <v>15.789473684210526</v>
      </c>
    </row>
    <row r="24" spans="1:7" s="4" customFormat="1" ht="12.75" customHeight="1" x14ac:dyDescent="0.2">
      <c r="A24" s="30">
        <v>2002</v>
      </c>
      <c r="B24" s="37">
        <v>49</v>
      </c>
      <c r="C24" s="45">
        <v>3</v>
      </c>
      <c r="D24" s="45">
        <v>46</v>
      </c>
      <c r="E24" s="70">
        <f t="shared" si="1"/>
        <v>18.421052631578949</v>
      </c>
      <c r="F24" s="70">
        <f t="shared" si="2"/>
        <v>5</v>
      </c>
      <c r="G24" s="70">
        <f t="shared" si="3"/>
        <v>22.33009708737864</v>
      </c>
    </row>
    <row r="25" spans="1:7" s="4" customFormat="1" ht="12.75" customHeight="1" x14ac:dyDescent="0.2">
      <c r="A25" s="30">
        <v>2003</v>
      </c>
      <c r="B25" s="37">
        <v>33</v>
      </c>
      <c r="C25" s="45">
        <v>1</v>
      </c>
      <c r="D25" s="45">
        <v>32</v>
      </c>
      <c r="E25" s="70">
        <f t="shared" si="1"/>
        <v>13.360323886639677</v>
      </c>
      <c r="F25" s="70">
        <f t="shared" si="2"/>
        <v>1.7543859649122806</v>
      </c>
      <c r="G25" s="70">
        <f t="shared" si="3"/>
        <v>16.842105263157894</v>
      </c>
    </row>
    <row r="26" spans="1:7" s="4" customFormat="1" ht="12.75" customHeight="1" x14ac:dyDescent="0.2">
      <c r="A26" s="30">
        <v>2004</v>
      </c>
      <c r="B26" s="37">
        <v>40</v>
      </c>
      <c r="C26" s="45">
        <v>1</v>
      </c>
      <c r="D26" s="45">
        <v>39</v>
      </c>
      <c r="E26" s="70">
        <f t="shared" si="1"/>
        <v>16.460905349794238</v>
      </c>
      <c r="F26" s="70">
        <f t="shared" si="2"/>
        <v>1.9230769230769231</v>
      </c>
      <c r="G26" s="70">
        <f t="shared" si="3"/>
        <v>20.418848167539267</v>
      </c>
    </row>
    <row r="27" spans="1:7" s="4" customFormat="1" ht="12.75" customHeight="1" x14ac:dyDescent="0.2">
      <c r="A27" s="30">
        <v>2005</v>
      </c>
      <c r="B27" s="37">
        <v>63</v>
      </c>
      <c r="C27" s="37">
        <v>5</v>
      </c>
      <c r="D27" s="37">
        <v>58</v>
      </c>
      <c r="E27" s="70">
        <f t="shared" si="1"/>
        <v>21.875</v>
      </c>
      <c r="F27" s="70">
        <f t="shared" si="2"/>
        <v>5.8139534883720927</v>
      </c>
      <c r="G27" s="70">
        <f t="shared" si="3"/>
        <v>28.712871287128714</v>
      </c>
    </row>
    <row r="28" spans="1:7" s="4" customFormat="1" ht="12.75" customHeight="1" x14ac:dyDescent="0.2">
      <c r="A28" s="30">
        <v>2006</v>
      </c>
      <c r="B28" s="37">
        <v>67</v>
      </c>
      <c r="C28" s="37">
        <v>4</v>
      </c>
      <c r="D28" s="37">
        <v>63</v>
      </c>
      <c r="E28" s="70">
        <f t="shared" si="1"/>
        <v>25.378787878787879</v>
      </c>
      <c r="F28" s="70">
        <f t="shared" si="2"/>
        <v>6.1538461538461542</v>
      </c>
      <c r="G28" s="70">
        <f t="shared" si="3"/>
        <v>31.658291457286431</v>
      </c>
    </row>
    <row r="29" spans="1:7" s="4" customFormat="1" ht="12.75" customHeight="1" x14ac:dyDescent="0.2">
      <c r="A29" s="30">
        <v>2007</v>
      </c>
      <c r="B29" s="37">
        <v>129</v>
      </c>
      <c r="C29" s="37">
        <v>4</v>
      </c>
      <c r="D29" s="37">
        <v>125</v>
      </c>
      <c r="E29" s="70">
        <f t="shared" si="1"/>
        <v>33.24742268041237</v>
      </c>
      <c r="F29" s="70">
        <f t="shared" si="2"/>
        <v>5.7971014492753623</v>
      </c>
      <c r="G29" s="70">
        <f t="shared" si="3"/>
        <v>39.18495297805643</v>
      </c>
    </row>
    <row r="30" spans="1:7" s="4" customFormat="1" ht="12.75" customHeight="1" x14ac:dyDescent="0.2">
      <c r="A30" s="30">
        <v>2008</v>
      </c>
      <c r="B30" s="37">
        <v>118</v>
      </c>
      <c r="C30" s="37">
        <v>4</v>
      </c>
      <c r="D30" s="37">
        <v>114</v>
      </c>
      <c r="E30" s="70">
        <f t="shared" si="1"/>
        <v>34.604105571847505</v>
      </c>
      <c r="F30" s="70">
        <f t="shared" si="2"/>
        <v>6.4516129032258061</v>
      </c>
      <c r="G30" s="70">
        <f t="shared" si="3"/>
        <v>40.86021505376344</v>
      </c>
    </row>
    <row r="31" spans="1:7" s="4" customFormat="1" ht="12.75" customHeight="1" x14ac:dyDescent="0.2">
      <c r="A31" s="30">
        <v>2009</v>
      </c>
      <c r="B31" s="37">
        <v>157</v>
      </c>
      <c r="C31" s="37">
        <v>14</v>
      </c>
      <c r="D31" s="37">
        <v>143</v>
      </c>
      <c r="E31" s="70">
        <f t="shared" si="1"/>
        <v>27.886323268206038</v>
      </c>
      <c r="F31" s="70">
        <f t="shared" si="2"/>
        <v>10.852713178294573</v>
      </c>
      <c r="G31" s="70">
        <f t="shared" si="3"/>
        <v>32.94930875576037</v>
      </c>
    </row>
    <row r="32" spans="1:7" s="4" customFormat="1" ht="12.75" customHeight="1" x14ac:dyDescent="0.2">
      <c r="A32" s="30">
        <v>2010</v>
      </c>
      <c r="B32" s="37">
        <v>165</v>
      </c>
      <c r="C32" s="37">
        <v>7</v>
      </c>
      <c r="D32" s="37">
        <v>158</v>
      </c>
      <c r="E32" s="70">
        <f t="shared" si="1"/>
        <v>26.232114467408586</v>
      </c>
      <c r="F32" s="70">
        <f t="shared" si="2"/>
        <v>5.1470588235294121</v>
      </c>
      <c r="G32" s="70">
        <f t="shared" si="3"/>
        <v>32.048681541582148</v>
      </c>
    </row>
    <row r="33" spans="1:7" s="4" customFormat="1" ht="12.75" customHeight="1" x14ac:dyDescent="0.2">
      <c r="A33" s="30">
        <v>2011</v>
      </c>
      <c r="B33" s="37">
        <v>90</v>
      </c>
      <c r="C33" s="37">
        <v>3</v>
      </c>
      <c r="D33" s="37">
        <v>87</v>
      </c>
      <c r="E33" s="70">
        <f t="shared" si="1"/>
        <v>25.069637883008358</v>
      </c>
      <c r="F33" s="70">
        <f t="shared" si="2"/>
        <v>4.225352112676056</v>
      </c>
      <c r="G33" s="70">
        <f t="shared" si="3"/>
        <v>30.208333333333332</v>
      </c>
    </row>
    <row r="34" spans="1:7" s="4" customFormat="1" ht="12.75" customHeight="1" x14ac:dyDescent="0.2">
      <c r="A34" s="30">
        <v>2012</v>
      </c>
      <c r="B34" s="37">
        <v>76</v>
      </c>
      <c r="C34" s="37">
        <v>3</v>
      </c>
      <c r="D34" s="37">
        <v>73</v>
      </c>
      <c r="E34" s="70">
        <f t="shared" si="1"/>
        <v>22.418879056047199</v>
      </c>
      <c r="F34" s="70">
        <f t="shared" si="2"/>
        <v>4.4117647058823533</v>
      </c>
      <c r="G34" s="70">
        <f t="shared" si="3"/>
        <v>26.937269372693727</v>
      </c>
    </row>
    <row r="35" spans="1:7" s="4" customFormat="1" ht="12.75" customHeight="1" x14ac:dyDescent="0.2">
      <c r="A35" s="30">
        <v>2013</v>
      </c>
      <c r="B35" s="37">
        <v>201</v>
      </c>
      <c r="C35" s="37">
        <v>13</v>
      </c>
      <c r="D35" s="37">
        <v>188</v>
      </c>
      <c r="E35" s="70">
        <f t="shared" si="1"/>
        <v>23.453908984830804</v>
      </c>
      <c r="F35" s="70">
        <f t="shared" si="2"/>
        <v>5.7268722466960353</v>
      </c>
      <c r="G35" s="70">
        <f t="shared" si="3"/>
        <v>29.841269841269842</v>
      </c>
    </row>
    <row r="36" spans="1:7" s="4" customFormat="1" ht="12.75" customHeight="1" x14ac:dyDescent="0.2">
      <c r="A36" s="30">
        <v>2014</v>
      </c>
      <c r="B36" s="37">
        <v>197</v>
      </c>
      <c r="C36" s="37">
        <v>13</v>
      </c>
      <c r="D36" s="37">
        <v>184</v>
      </c>
      <c r="E36" s="70">
        <f t="shared" si="1"/>
        <v>22.411831626848691</v>
      </c>
      <c r="F36" s="70">
        <f t="shared" si="2"/>
        <v>6.666666666666667</v>
      </c>
      <c r="G36" s="70">
        <f t="shared" si="3"/>
        <v>26.900584795321638</v>
      </c>
    </row>
    <row r="37" spans="1:7" s="4" customFormat="1" ht="30.2" customHeight="1" x14ac:dyDescent="0.2">
      <c r="A37" s="61"/>
      <c r="B37" s="83" t="s">
        <v>6</v>
      </c>
      <c r="C37" s="83"/>
      <c r="D37" s="83"/>
      <c r="E37" s="83"/>
      <c r="F37" s="83"/>
      <c r="G37" s="83"/>
    </row>
    <row r="38" spans="1:7" s="4" customFormat="1" ht="12.75" customHeight="1" x14ac:dyDescent="0.2">
      <c r="A38" s="30">
        <v>2000</v>
      </c>
      <c r="B38" s="37">
        <v>31</v>
      </c>
      <c r="C38" s="37">
        <v>12</v>
      </c>
      <c r="D38" s="37">
        <v>19</v>
      </c>
      <c r="E38" s="70">
        <f t="shared" ref="E38:E52" si="4">B38*100/B6</f>
        <v>10.064935064935066</v>
      </c>
      <c r="F38" s="70">
        <f t="shared" ref="F38:F52" si="5">C38*100/C6</f>
        <v>17.910447761194028</v>
      </c>
      <c r="G38" s="70">
        <f t="shared" ref="G38:G52" si="6">D38*100/D6</f>
        <v>7.8838174273858925</v>
      </c>
    </row>
    <row r="39" spans="1:7" s="4" customFormat="1" ht="12.75" customHeight="1" x14ac:dyDescent="0.2">
      <c r="A39" s="30">
        <v>2001</v>
      </c>
      <c r="B39" s="37">
        <v>63</v>
      </c>
      <c r="C39" s="37">
        <v>23</v>
      </c>
      <c r="D39" s="37">
        <v>40</v>
      </c>
      <c r="E39" s="70">
        <f t="shared" si="4"/>
        <v>20.454545454545453</v>
      </c>
      <c r="F39" s="70">
        <f t="shared" si="5"/>
        <v>28.75</v>
      </c>
      <c r="G39" s="70">
        <f t="shared" si="6"/>
        <v>17.543859649122808</v>
      </c>
    </row>
    <row r="40" spans="1:7" s="4" customFormat="1" ht="12.75" customHeight="1" x14ac:dyDescent="0.2">
      <c r="A40" s="30">
        <v>2002</v>
      </c>
      <c r="B40" s="37">
        <v>18</v>
      </c>
      <c r="C40" s="45">
        <v>5</v>
      </c>
      <c r="D40" s="45">
        <v>13</v>
      </c>
      <c r="E40" s="70">
        <f t="shared" si="4"/>
        <v>6.7669172932330826</v>
      </c>
      <c r="F40" s="70">
        <f t="shared" si="5"/>
        <v>8.3333333333333339</v>
      </c>
      <c r="G40" s="70">
        <f t="shared" si="6"/>
        <v>6.3106796116504853</v>
      </c>
    </row>
    <row r="41" spans="1:7" s="4" customFormat="1" ht="12.75" customHeight="1" x14ac:dyDescent="0.2">
      <c r="A41" s="30">
        <v>2003</v>
      </c>
      <c r="B41" s="37">
        <v>14</v>
      </c>
      <c r="C41" s="45">
        <v>3</v>
      </c>
      <c r="D41" s="45">
        <v>11</v>
      </c>
      <c r="E41" s="70">
        <f t="shared" si="4"/>
        <v>5.668016194331984</v>
      </c>
      <c r="F41" s="70">
        <f t="shared" si="5"/>
        <v>5.2631578947368425</v>
      </c>
      <c r="G41" s="70">
        <f t="shared" si="6"/>
        <v>5.7894736842105265</v>
      </c>
    </row>
    <row r="42" spans="1:7" s="4" customFormat="1" ht="12.75" customHeight="1" x14ac:dyDescent="0.2">
      <c r="A42" s="30">
        <v>2004</v>
      </c>
      <c r="B42" s="37">
        <v>17</v>
      </c>
      <c r="C42" s="45">
        <v>4</v>
      </c>
      <c r="D42" s="45">
        <v>13</v>
      </c>
      <c r="E42" s="70">
        <f t="shared" si="4"/>
        <v>6.9958847736625511</v>
      </c>
      <c r="F42" s="70">
        <f t="shared" si="5"/>
        <v>7.6923076923076925</v>
      </c>
      <c r="G42" s="70">
        <f t="shared" si="6"/>
        <v>6.8062827225130889</v>
      </c>
    </row>
    <row r="43" spans="1:7" s="4" customFormat="1" ht="12.75" customHeight="1" x14ac:dyDescent="0.2">
      <c r="A43" s="30">
        <v>2005</v>
      </c>
      <c r="B43" s="37">
        <v>22</v>
      </c>
      <c r="C43" s="37">
        <v>14</v>
      </c>
      <c r="D43" s="37">
        <v>8</v>
      </c>
      <c r="E43" s="70">
        <f t="shared" si="4"/>
        <v>7.6388888888888893</v>
      </c>
      <c r="F43" s="70">
        <f t="shared" si="5"/>
        <v>16.279069767441861</v>
      </c>
      <c r="G43" s="70">
        <f t="shared" si="6"/>
        <v>3.9603960396039604</v>
      </c>
    </row>
    <row r="44" spans="1:7" s="4" customFormat="1" ht="12.75" customHeight="1" x14ac:dyDescent="0.2">
      <c r="A44" s="30">
        <v>2006</v>
      </c>
      <c r="B44" s="37">
        <v>26</v>
      </c>
      <c r="C44" s="37">
        <v>7</v>
      </c>
      <c r="D44" s="37">
        <v>19</v>
      </c>
      <c r="E44" s="70">
        <f t="shared" si="4"/>
        <v>9.8484848484848477</v>
      </c>
      <c r="F44" s="70">
        <f t="shared" si="5"/>
        <v>10.76923076923077</v>
      </c>
      <c r="G44" s="70">
        <f t="shared" si="6"/>
        <v>9.5477386934673358</v>
      </c>
    </row>
    <row r="45" spans="1:7" s="4" customFormat="1" ht="12.75" customHeight="1" x14ac:dyDescent="0.2">
      <c r="A45" s="30">
        <v>2007</v>
      </c>
      <c r="B45" s="37">
        <v>23</v>
      </c>
      <c r="C45" s="37">
        <v>5</v>
      </c>
      <c r="D45" s="37">
        <v>18</v>
      </c>
      <c r="E45" s="70">
        <f t="shared" si="4"/>
        <v>5.927835051546392</v>
      </c>
      <c r="F45" s="70">
        <f t="shared" si="5"/>
        <v>7.2463768115942031</v>
      </c>
      <c r="G45" s="70">
        <f t="shared" si="6"/>
        <v>5.6426332288401255</v>
      </c>
    </row>
    <row r="46" spans="1:7" s="4" customFormat="1" ht="12.75" customHeight="1" x14ac:dyDescent="0.2">
      <c r="A46" s="30">
        <v>2008</v>
      </c>
      <c r="B46" s="37">
        <v>31</v>
      </c>
      <c r="C46" s="37">
        <v>9</v>
      </c>
      <c r="D46" s="37">
        <v>22</v>
      </c>
      <c r="E46" s="70">
        <f t="shared" si="4"/>
        <v>9.0909090909090917</v>
      </c>
      <c r="F46" s="70">
        <f t="shared" si="5"/>
        <v>14.516129032258064</v>
      </c>
      <c r="G46" s="70">
        <f t="shared" si="6"/>
        <v>7.8853046594982077</v>
      </c>
    </row>
    <row r="47" spans="1:7" s="4" customFormat="1" ht="12.75" customHeight="1" x14ac:dyDescent="0.2">
      <c r="A47" s="30">
        <v>2009</v>
      </c>
      <c r="B47" s="37">
        <v>34</v>
      </c>
      <c r="C47" s="37">
        <v>7</v>
      </c>
      <c r="D47" s="37">
        <v>27</v>
      </c>
      <c r="E47" s="70">
        <f t="shared" si="4"/>
        <v>6.0390763765541742</v>
      </c>
      <c r="F47" s="70">
        <f t="shared" si="5"/>
        <v>5.4263565891472867</v>
      </c>
      <c r="G47" s="70">
        <f t="shared" si="6"/>
        <v>6.2211981566820276</v>
      </c>
    </row>
    <row r="48" spans="1:7" s="4" customFormat="1" ht="12.75" customHeight="1" x14ac:dyDescent="0.2">
      <c r="A48" s="30">
        <v>2010</v>
      </c>
      <c r="B48" s="37">
        <v>60</v>
      </c>
      <c r="C48" s="37">
        <v>15</v>
      </c>
      <c r="D48" s="37">
        <v>45</v>
      </c>
      <c r="E48" s="70">
        <f t="shared" si="4"/>
        <v>9.5389507154213042</v>
      </c>
      <c r="F48" s="70">
        <f t="shared" si="5"/>
        <v>11.029411764705882</v>
      </c>
      <c r="G48" s="70">
        <f t="shared" si="6"/>
        <v>9.1277890466531435</v>
      </c>
    </row>
    <row r="49" spans="1:7" s="4" customFormat="1" ht="12.75" customHeight="1" x14ac:dyDescent="0.2">
      <c r="A49" s="30">
        <v>2011</v>
      </c>
      <c r="B49" s="37">
        <v>88</v>
      </c>
      <c r="C49" s="37">
        <v>22</v>
      </c>
      <c r="D49" s="37">
        <v>66</v>
      </c>
      <c r="E49" s="70">
        <f t="shared" si="4"/>
        <v>24.512534818941504</v>
      </c>
      <c r="F49" s="70">
        <f t="shared" si="5"/>
        <v>30.985915492957748</v>
      </c>
      <c r="G49" s="70">
        <f t="shared" si="6"/>
        <v>22.916666666666668</v>
      </c>
    </row>
    <row r="50" spans="1:7" s="4" customFormat="1" ht="12.75" customHeight="1" x14ac:dyDescent="0.2">
      <c r="A50" s="30">
        <v>2012</v>
      </c>
      <c r="B50" s="37">
        <v>82</v>
      </c>
      <c r="C50" s="37">
        <v>19</v>
      </c>
      <c r="D50" s="37">
        <v>63</v>
      </c>
      <c r="E50" s="70">
        <f t="shared" si="4"/>
        <v>24.188790560471976</v>
      </c>
      <c r="F50" s="70">
        <f t="shared" si="5"/>
        <v>27.941176470588236</v>
      </c>
      <c r="G50" s="70">
        <f t="shared" si="6"/>
        <v>23.247232472324722</v>
      </c>
    </row>
    <row r="51" spans="1:7" s="4" customFormat="1" ht="12.75" customHeight="1" x14ac:dyDescent="0.2">
      <c r="A51" s="30">
        <v>2013</v>
      </c>
      <c r="B51" s="37">
        <v>101</v>
      </c>
      <c r="C51" s="37">
        <v>29</v>
      </c>
      <c r="D51" s="37">
        <v>72</v>
      </c>
      <c r="E51" s="70">
        <f t="shared" si="4"/>
        <v>11.785297549591599</v>
      </c>
      <c r="F51" s="70">
        <f t="shared" si="5"/>
        <v>12.775330396475772</v>
      </c>
      <c r="G51" s="70">
        <f t="shared" si="6"/>
        <v>11.428571428571429</v>
      </c>
    </row>
    <row r="52" spans="1:7" s="4" customFormat="1" ht="12.75" customHeight="1" x14ac:dyDescent="0.2">
      <c r="A52" s="30">
        <v>2014</v>
      </c>
      <c r="B52" s="37">
        <v>77</v>
      </c>
      <c r="C52" s="37">
        <v>20</v>
      </c>
      <c r="D52" s="37">
        <v>57</v>
      </c>
      <c r="E52" s="70">
        <f t="shared" si="4"/>
        <v>8.7599544937428888</v>
      </c>
      <c r="F52" s="70">
        <f t="shared" si="5"/>
        <v>10.256410256410257</v>
      </c>
      <c r="G52" s="70">
        <f t="shared" si="6"/>
        <v>8.3333333333333339</v>
      </c>
    </row>
    <row r="53" spans="1:7" s="4" customFormat="1" ht="30.2" customHeight="1" x14ac:dyDescent="0.2">
      <c r="A53" s="61"/>
      <c r="B53" s="83" t="s">
        <v>7</v>
      </c>
      <c r="C53" s="83"/>
      <c r="D53" s="83"/>
      <c r="E53" s="83"/>
      <c r="F53" s="83"/>
      <c r="G53" s="83"/>
    </row>
    <row r="54" spans="1:7" s="4" customFormat="1" ht="12.75" customHeight="1" x14ac:dyDescent="0.2">
      <c r="A54" s="30">
        <v>2000</v>
      </c>
      <c r="B54" s="37">
        <v>157</v>
      </c>
      <c r="C54" s="37">
        <v>44</v>
      </c>
      <c r="D54" s="37">
        <v>113</v>
      </c>
      <c r="E54" s="70">
        <f t="shared" ref="E54:E67" si="7">B54*100/B6</f>
        <v>50.974025974025977</v>
      </c>
      <c r="F54" s="70">
        <f t="shared" ref="F54:F67" si="8">C54*100/C6</f>
        <v>65.671641791044777</v>
      </c>
      <c r="G54" s="70">
        <f t="shared" ref="G54:G67" si="9">D54*100/D6</f>
        <v>46.88796680497925</v>
      </c>
    </row>
    <row r="55" spans="1:7" s="4" customFormat="1" ht="12.75" customHeight="1" x14ac:dyDescent="0.2">
      <c r="A55" s="30">
        <v>2001</v>
      </c>
      <c r="B55" s="37">
        <v>154</v>
      </c>
      <c r="C55" s="37">
        <v>47</v>
      </c>
      <c r="D55" s="37">
        <v>107</v>
      </c>
      <c r="E55" s="70">
        <f t="shared" si="7"/>
        <v>50</v>
      </c>
      <c r="F55" s="70">
        <f t="shared" si="8"/>
        <v>58.75</v>
      </c>
      <c r="G55" s="70">
        <f t="shared" si="9"/>
        <v>46.929824561403507</v>
      </c>
    </row>
    <row r="56" spans="1:7" s="4" customFormat="1" ht="12.75" customHeight="1" x14ac:dyDescent="0.2">
      <c r="A56" s="30">
        <v>2002</v>
      </c>
      <c r="B56" s="37">
        <v>139</v>
      </c>
      <c r="C56" s="45">
        <v>44</v>
      </c>
      <c r="D56" s="45">
        <v>95</v>
      </c>
      <c r="E56" s="70">
        <f t="shared" si="7"/>
        <v>52.255639097744364</v>
      </c>
      <c r="F56" s="70">
        <f t="shared" si="8"/>
        <v>73.333333333333329</v>
      </c>
      <c r="G56" s="70">
        <f t="shared" si="9"/>
        <v>46.116504854368934</v>
      </c>
    </row>
    <row r="57" spans="1:7" s="4" customFormat="1" ht="12.75" customHeight="1" x14ac:dyDescent="0.2">
      <c r="A57" s="30">
        <v>2003</v>
      </c>
      <c r="B57" s="37">
        <v>116</v>
      </c>
      <c r="C57" s="45">
        <v>40</v>
      </c>
      <c r="D57" s="45">
        <v>76</v>
      </c>
      <c r="E57" s="70">
        <f t="shared" si="7"/>
        <v>46.963562753036435</v>
      </c>
      <c r="F57" s="70">
        <f t="shared" si="8"/>
        <v>70.175438596491233</v>
      </c>
      <c r="G57" s="70">
        <f t="shared" si="9"/>
        <v>40</v>
      </c>
    </row>
    <row r="58" spans="1:7" s="4" customFormat="1" ht="12.75" customHeight="1" x14ac:dyDescent="0.2">
      <c r="A58" s="30">
        <v>2004</v>
      </c>
      <c r="B58" s="37">
        <v>109</v>
      </c>
      <c r="C58" s="45">
        <v>33</v>
      </c>
      <c r="D58" s="45">
        <v>76</v>
      </c>
      <c r="E58" s="70">
        <f t="shared" si="7"/>
        <v>44.855967078189302</v>
      </c>
      <c r="F58" s="70">
        <f t="shared" si="8"/>
        <v>63.46153846153846</v>
      </c>
      <c r="G58" s="70">
        <f t="shared" si="9"/>
        <v>39.790575916230367</v>
      </c>
    </row>
    <row r="59" spans="1:7" s="4" customFormat="1" ht="12.75" customHeight="1" x14ac:dyDescent="0.2">
      <c r="A59" s="30">
        <v>2005</v>
      </c>
      <c r="B59" s="37">
        <v>111</v>
      </c>
      <c r="C59" s="37">
        <v>46</v>
      </c>
      <c r="D59" s="37">
        <v>65</v>
      </c>
      <c r="E59" s="70">
        <f t="shared" si="7"/>
        <v>38.541666666666664</v>
      </c>
      <c r="F59" s="70">
        <f t="shared" si="8"/>
        <v>53.488372093023258</v>
      </c>
      <c r="G59" s="70">
        <f t="shared" si="9"/>
        <v>32.178217821782177</v>
      </c>
    </row>
    <row r="60" spans="1:7" s="4" customFormat="1" ht="12.75" customHeight="1" x14ac:dyDescent="0.2">
      <c r="A60" s="30">
        <v>2006</v>
      </c>
      <c r="B60" s="37">
        <v>74</v>
      </c>
      <c r="C60" s="37">
        <v>29</v>
      </c>
      <c r="D60" s="37">
        <v>45</v>
      </c>
      <c r="E60" s="70">
        <f t="shared" si="7"/>
        <v>28.030303030303031</v>
      </c>
      <c r="F60" s="70">
        <f t="shared" si="8"/>
        <v>44.615384615384613</v>
      </c>
      <c r="G60" s="70">
        <f t="shared" si="9"/>
        <v>22.613065326633166</v>
      </c>
    </row>
    <row r="61" spans="1:7" s="4" customFormat="1" ht="12.75" customHeight="1" x14ac:dyDescent="0.2">
      <c r="A61" s="30">
        <v>2007</v>
      </c>
      <c r="B61" s="37">
        <v>142</v>
      </c>
      <c r="C61" s="37">
        <v>40</v>
      </c>
      <c r="D61" s="37">
        <v>102</v>
      </c>
      <c r="E61" s="70">
        <f t="shared" si="7"/>
        <v>36.597938144329895</v>
      </c>
      <c r="F61" s="70">
        <f t="shared" si="8"/>
        <v>57.971014492753625</v>
      </c>
      <c r="G61" s="70">
        <f t="shared" si="9"/>
        <v>31.974921630094045</v>
      </c>
    </row>
    <row r="62" spans="1:7" s="4" customFormat="1" ht="12.75" customHeight="1" x14ac:dyDescent="0.2">
      <c r="A62" s="30">
        <v>2008</v>
      </c>
      <c r="B62" s="37">
        <v>81</v>
      </c>
      <c r="C62" s="37">
        <v>27</v>
      </c>
      <c r="D62" s="37">
        <v>54</v>
      </c>
      <c r="E62" s="70">
        <f t="shared" si="7"/>
        <v>23.75366568914956</v>
      </c>
      <c r="F62" s="70">
        <f t="shared" si="8"/>
        <v>43.548387096774192</v>
      </c>
      <c r="G62" s="70">
        <f t="shared" si="9"/>
        <v>19.35483870967742</v>
      </c>
    </row>
    <row r="63" spans="1:7" s="4" customFormat="1" ht="12.75" customHeight="1" x14ac:dyDescent="0.2">
      <c r="A63" s="30">
        <v>2009</v>
      </c>
      <c r="B63" s="37">
        <v>263</v>
      </c>
      <c r="C63" s="37">
        <v>80</v>
      </c>
      <c r="D63" s="37">
        <v>183</v>
      </c>
      <c r="E63" s="70">
        <f t="shared" si="7"/>
        <v>46.714031971580816</v>
      </c>
      <c r="F63" s="70">
        <f t="shared" si="8"/>
        <v>62.015503875968989</v>
      </c>
      <c r="G63" s="70">
        <f t="shared" si="9"/>
        <v>42.165898617511523</v>
      </c>
    </row>
    <row r="64" spans="1:7" s="4" customFormat="1" ht="12.75" customHeight="1" x14ac:dyDescent="0.2">
      <c r="A64" s="30">
        <v>2010</v>
      </c>
      <c r="B64" s="37">
        <v>291</v>
      </c>
      <c r="C64" s="37">
        <v>85</v>
      </c>
      <c r="D64" s="37">
        <v>206</v>
      </c>
      <c r="E64" s="70">
        <f t="shared" si="7"/>
        <v>46.263910969793322</v>
      </c>
      <c r="F64" s="70">
        <f t="shared" si="8"/>
        <v>62.5</v>
      </c>
      <c r="G64" s="70">
        <f t="shared" si="9"/>
        <v>41.784989858012167</v>
      </c>
    </row>
    <row r="65" spans="1:7" s="4" customFormat="1" ht="12.75" customHeight="1" x14ac:dyDescent="0.2">
      <c r="A65" s="30">
        <v>2011</v>
      </c>
      <c r="B65" s="37">
        <v>101</v>
      </c>
      <c r="C65" s="37">
        <v>24</v>
      </c>
      <c r="D65" s="37">
        <v>77</v>
      </c>
      <c r="E65" s="70">
        <f t="shared" si="7"/>
        <v>28.133704735376046</v>
      </c>
      <c r="F65" s="70">
        <f t="shared" si="8"/>
        <v>33.802816901408448</v>
      </c>
      <c r="G65" s="70">
        <f t="shared" si="9"/>
        <v>26.736111111111111</v>
      </c>
    </row>
    <row r="66" spans="1:7" s="4" customFormat="1" ht="12.75" customHeight="1" x14ac:dyDescent="0.2">
      <c r="A66" s="30">
        <v>2012</v>
      </c>
      <c r="B66" s="37">
        <v>116</v>
      </c>
      <c r="C66" s="37">
        <v>38</v>
      </c>
      <c r="D66" s="37">
        <v>78</v>
      </c>
      <c r="E66" s="70">
        <f t="shared" si="7"/>
        <v>34.21828908554572</v>
      </c>
      <c r="F66" s="70">
        <f t="shared" si="8"/>
        <v>55.882352941176471</v>
      </c>
      <c r="G66" s="70">
        <f t="shared" si="9"/>
        <v>28.782287822878228</v>
      </c>
    </row>
    <row r="67" spans="1:7" s="4" customFormat="1" ht="12.75" customHeight="1" x14ac:dyDescent="0.2">
      <c r="A67" s="30">
        <v>2013</v>
      </c>
      <c r="B67" s="37">
        <v>431</v>
      </c>
      <c r="C67" s="37">
        <v>157</v>
      </c>
      <c r="D67" s="37">
        <v>274</v>
      </c>
      <c r="E67" s="70">
        <f t="shared" si="7"/>
        <v>50.291715285880983</v>
      </c>
      <c r="F67" s="70">
        <f t="shared" si="8"/>
        <v>69.162995594713649</v>
      </c>
      <c r="G67" s="70">
        <f t="shared" si="9"/>
        <v>43.492063492063494</v>
      </c>
    </row>
    <row r="68" spans="1:7" s="4" customFormat="1" ht="12.75" customHeight="1" x14ac:dyDescent="0.2">
      <c r="A68" s="30">
        <v>2014</v>
      </c>
      <c r="B68" s="37">
        <v>507</v>
      </c>
      <c r="C68" s="37">
        <v>138</v>
      </c>
      <c r="D68" s="37">
        <v>369</v>
      </c>
      <c r="E68" s="70">
        <f>B68*100/B20</f>
        <v>57.679180887372013</v>
      </c>
      <c r="F68" s="70">
        <v>70.8</v>
      </c>
      <c r="G68" s="70">
        <f>D68*100/D20</f>
        <v>53.94736842105263</v>
      </c>
    </row>
    <row r="69" spans="1:7" s="4" customFormat="1" ht="30.2" customHeight="1" x14ac:dyDescent="0.2">
      <c r="A69" s="61"/>
      <c r="B69" s="83" t="s">
        <v>60</v>
      </c>
      <c r="C69" s="83"/>
      <c r="D69" s="83"/>
      <c r="E69" s="83"/>
      <c r="F69" s="83"/>
      <c r="G69" s="83"/>
    </row>
    <row r="70" spans="1:7" s="4" customFormat="1" ht="12.75" customHeight="1" x14ac:dyDescent="0.2">
      <c r="A70" s="30">
        <v>2000</v>
      </c>
      <c r="B70" s="37">
        <v>24</v>
      </c>
      <c r="C70" s="37">
        <v>1</v>
      </c>
      <c r="D70" s="37">
        <v>23</v>
      </c>
      <c r="E70" s="70">
        <f t="shared" ref="E70:E84" si="10">B70*100/B6</f>
        <v>7.7922077922077921</v>
      </c>
      <c r="F70" s="70">
        <f t="shared" ref="F70:F84" si="11">C70*100/C6</f>
        <v>1.4925373134328359</v>
      </c>
      <c r="G70" s="70">
        <f t="shared" ref="G70:G84" si="12">D70*100/D6</f>
        <v>9.5435684647302903</v>
      </c>
    </row>
    <row r="71" spans="1:7" s="4" customFormat="1" ht="12.75" customHeight="1" x14ac:dyDescent="0.2">
      <c r="A71" s="30">
        <v>2001</v>
      </c>
      <c r="B71" s="37">
        <v>38</v>
      </c>
      <c r="C71" s="37">
        <v>5</v>
      </c>
      <c r="D71" s="37">
        <v>33</v>
      </c>
      <c r="E71" s="70">
        <f t="shared" si="10"/>
        <v>12.337662337662337</v>
      </c>
      <c r="F71" s="70">
        <f t="shared" si="11"/>
        <v>6.25</v>
      </c>
      <c r="G71" s="70">
        <f t="shared" si="12"/>
        <v>14.473684210526315</v>
      </c>
    </row>
    <row r="72" spans="1:7" s="4" customFormat="1" ht="12.75" customHeight="1" x14ac:dyDescent="0.2">
      <c r="A72" s="30">
        <v>2002</v>
      </c>
      <c r="B72" s="37">
        <v>36</v>
      </c>
      <c r="C72" s="45">
        <v>1</v>
      </c>
      <c r="D72" s="45">
        <v>35</v>
      </c>
      <c r="E72" s="70">
        <f t="shared" si="10"/>
        <v>13.533834586466165</v>
      </c>
      <c r="F72" s="70">
        <f t="shared" si="11"/>
        <v>1.6666666666666667</v>
      </c>
      <c r="G72" s="70">
        <f t="shared" si="12"/>
        <v>16.990291262135923</v>
      </c>
    </row>
    <row r="73" spans="1:7" s="4" customFormat="1" ht="12.75" customHeight="1" x14ac:dyDescent="0.2">
      <c r="A73" s="30">
        <v>2003</v>
      </c>
      <c r="B73" s="37">
        <v>40</v>
      </c>
      <c r="C73" s="45">
        <v>4</v>
      </c>
      <c r="D73" s="45">
        <v>36</v>
      </c>
      <c r="E73" s="70">
        <f t="shared" si="10"/>
        <v>16.194331983805668</v>
      </c>
      <c r="F73" s="70">
        <f t="shared" si="11"/>
        <v>7.0175438596491224</v>
      </c>
      <c r="G73" s="70">
        <f t="shared" si="12"/>
        <v>18.94736842105263</v>
      </c>
    </row>
    <row r="74" spans="1:7" s="4" customFormat="1" ht="12.75" customHeight="1" x14ac:dyDescent="0.2">
      <c r="A74" s="30">
        <v>2004</v>
      </c>
      <c r="B74" s="37">
        <v>35</v>
      </c>
      <c r="C74" s="45">
        <v>4</v>
      </c>
      <c r="D74" s="45">
        <v>31</v>
      </c>
      <c r="E74" s="70">
        <f t="shared" si="10"/>
        <v>14.403292181069959</v>
      </c>
      <c r="F74" s="70">
        <f t="shared" si="11"/>
        <v>7.6923076923076925</v>
      </c>
      <c r="G74" s="70">
        <f t="shared" si="12"/>
        <v>16.230366492146597</v>
      </c>
    </row>
    <row r="75" spans="1:7" s="4" customFormat="1" ht="12.75" customHeight="1" x14ac:dyDescent="0.2">
      <c r="A75" s="30">
        <v>2005</v>
      </c>
      <c r="B75" s="37">
        <v>37</v>
      </c>
      <c r="C75" s="45">
        <v>4</v>
      </c>
      <c r="D75" s="45">
        <v>33</v>
      </c>
      <c r="E75" s="70">
        <f t="shared" si="10"/>
        <v>12.847222222222221</v>
      </c>
      <c r="F75" s="70">
        <f t="shared" si="11"/>
        <v>4.6511627906976747</v>
      </c>
      <c r="G75" s="70">
        <f t="shared" si="12"/>
        <v>16.336633663366335</v>
      </c>
    </row>
    <row r="76" spans="1:7" s="4" customFormat="1" ht="12.75" customHeight="1" x14ac:dyDescent="0.2">
      <c r="A76" s="30">
        <v>2006</v>
      </c>
      <c r="B76" s="37">
        <v>43</v>
      </c>
      <c r="C76" s="45">
        <v>10</v>
      </c>
      <c r="D76" s="45">
        <v>33</v>
      </c>
      <c r="E76" s="70">
        <f t="shared" si="10"/>
        <v>16.287878787878789</v>
      </c>
      <c r="F76" s="70">
        <f t="shared" si="11"/>
        <v>15.384615384615385</v>
      </c>
      <c r="G76" s="70">
        <f t="shared" si="12"/>
        <v>16.582914572864322</v>
      </c>
    </row>
    <row r="77" spans="1:7" s="4" customFormat="1" ht="12.75" customHeight="1" x14ac:dyDescent="0.2">
      <c r="A77" s="30">
        <v>2007</v>
      </c>
      <c r="B77" s="37">
        <v>40</v>
      </c>
      <c r="C77" s="37">
        <v>6</v>
      </c>
      <c r="D77" s="37">
        <v>34</v>
      </c>
      <c r="E77" s="70">
        <f t="shared" si="10"/>
        <v>10.309278350515465</v>
      </c>
      <c r="F77" s="70">
        <f t="shared" si="11"/>
        <v>8.695652173913043</v>
      </c>
      <c r="G77" s="70">
        <f t="shared" si="12"/>
        <v>10.658307210031348</v>
      </c>
    </row>
    <row r="78" spans="1:7" s="4" customFormat="1" ht="12.75" customHeight="1" x14ac:dyDescent="0.2">
      <c r="A78" s="30">
        <v>2008</v>
      </c>
      <c r="B78" s="37">
        <v>41</v>
      </c>
      <c r="C78" s="37">
        <v>3</v>
      </c>
      <c r="D78" s="37">
        <v>38</v>
      </c>
      <c r="E78" s="70">
        <f t="shared" si="10"/>
        <v>12.023460410557185</v>
      </c>
      <c r="F78" s="70">
        <f t="shared" si="11"/>
        <v>4.838709677419355</v>
      </c>
      <c r="G78" s="70">
        <f t="shared" si="12"/>
        <v>13.620071684587813</v>
      </c>
    </row>
    <row r="79" spans="1:7" s="4" customFormat="1" ht="12.75" customHeight="1" x14ac:dyDescent="0.2">
      <c r="A79" s="30">
        <v>2009</v>
      </c>
      <c r="B79" s="37">
        <v>30</v>
      </c>
      <c r="C79" s="37">
        <v>4</v>
      </c>
      <c r="D79" s="37">
        <v>26</v>
      </c>
      <c r="E79" s="70">
        <f t="shared" si="10"/>
        <v>5.3285968028419184</v>
      </c>
      <c r="F79" s="70">
        <f t="shared" si="11"/>
        <v>3.1007751937984498</v>
      </c>
      <c r="G79" s="70">
        <f t="shared" si="12"/>
        <v>5.9907834101382491</v>
      </c>
    </row>
    <row r="80" spans="1:7" s="4" customFormat="1" ht="12.75" customHeight="1" x14ac:dyDescent="0.2">
      <c r="A80" s="30">
        <v>2010</v>
      </c>
      <c r="B80" s="37">
        <v>44</v>
      </c>
      <c r="C80" s="37">
        <v>7</v>
      </c>
      <c r="D80" s="37">
        <v>37</v>
      </c>
      <c r="E80" s="70">
        <f t="shared" si="10"/>
        <v>6.995230524642289</v>
      </c>
      <c r="F80" s="70">
        <f t="shared" si="11"/>
        <v>5.1470588235294121</v>
      </c>
      <c r="G80" s="70">
        <f t="shared" si="12"/>
        <v>7.5050709939148073</v>
      </c>
    </row>
    <row r="81" spans="1:7" s="4" customFormat="1" ht="12.75" customHeight="1" x14ac:dyDescent="0.2">
      <c r="A81" s="30">
        <v>2011</v>
      </c>
      <c r="B81" s="37">
        <v>38</v>
      </c>
      <c r="C81" s="37">
        <v>9</v>
      </c>
      <c r="D81" s="37">
        <v>29</v>
      </c>
      <c r="E81" s="70">
        <f t="shared" si="10"/>
        <v>10.584958217270195</v>
      </c>
      <c r="F81" s="70">
        <f t="shared" si="11"/>
        <v>12.67605633802817</v>
      </c>
      <c r="G81" s="70">
        <f t="shared" si="12"/>
        <v>10.069444444444445</v>
      </c>
    </row>
    <row r="82" spans="1:7" s="4" customFormat="1" ht="12.75" customHeight="1" x14ac:dyDescent="0.2">
      <c r="A82" s="30">
        <v>2012</v>
      </c>
      <c r="B82" s="37">
        <v>35</v>
      </c>
      <c r="C82" s="37">
        <v>4</v>
      </c>
      <c r="D82" s="37">
        <v>31</v>
      </c>
      <c r="E82" s="70">
        <f t="shared" si="10"/>
        <v>10.32448377581121</v>
      </c>
      <c r="F82" s="70">
        <f t="shared" si="11"/>
        <v>5.882352941176471</v>
      </c>
      <c r="G82" s="70">
        <f t="shared" si="12"/>
        <v>11.439114391143912</v>
      </c>
    </row>
    <row r="83" spans="1:7" s="4" customFormat="1" ht="12.75" customHeight="1" x14ac:dyDescent="0.2">
      <c r="A83" s="30">
        <v>2013</v>
      </c>
      <c r="B83" s="37">
        <v>62</v>
      </c>
      <c r="C83" s="37">
        <v>9</v>
      </c>
      <c r="D83" s="37">
        <v>53</v>
      </c>
      <c r="E83" s="70">
        <f t="shared" si="10"/>
        <v>7.2345390898483082</v>
      </c>
      <c r="F83" s="70">
        <f t="shared" si="11"/>
        <v>3.9647577092511015</v>
      </c>
      <c r="G83" s="70">
        <f t="shared" si="12"/>
        <v>8.412698412698413</v>
      </c>
    </row>
    <row r="84" spans="1:7" s="4" customFormat="1" ht="12.75" customHeight="1" x14ac:dyDescent="0.2">
      <c r="A84" s="30">
        <v>2014</v>
      </c>
      <c r="B84" s="37">
        <v>46</v>
      </c>
      <c r="C84" s="37">
        <v>10</v>
      </c>
      <c r="D84" s="37">
        <v>36</v>
      </c>
      <c r="E84" s="70">
        <f t="shared" si="10"/>
        <v>5.2332195676905577</v>
      </c>
      <c r="F84" s="70">
        <f t="shared" si="11"/>
        <v>5.1282051282051286</v>
      </c>
      <c r="G84" s="70">
        <f t="shared" si="12"/>
        <v>5.2631578947368425</v>
      </c>
    </row>
    <row r="85" spans="1:7" s="4" customFormat="1" ht="30.2" customHeight="1" x14ac:dyDescent="0.2">
      <c r="A85" s="61"/>
      <c r="B85" s="83" t="s">
        <v>8</v>
      </c>
      <c r="C85" s="83"/>
      <c r="D85" s="83"/>
      <c r="E85" s="83"/>
      <c r="F85" s="83"/>
      <c r="G85" s="83"/>
    </row>
    <row r="86" spans="1:7" s="4" customFormat="1" ht="12.75" customHeight="1" x14ac:dyDescent="0.2">
      <c r="A86" s="30">
        <v>2000</v>
      </c>
      <c r="B86" s="37">
        <v>19</v>
      </c>
      <c r="C86" s="37">
        <v>9</v>
      </c>
      <c r="D86" s="37">
        <v>10</v>
      </c>
      <c r="E86" s="70">
        <f t="shared" ref="E86:E100" si="13">B86*100/B6</f>
        <v>6.1688311688311686</v>
      </c>
      <c r="F86" s="70">
        <f t="shared" ref="F86:F100" si="14">C86*100/C6</f>
        <v>13.432835820895523</v>
      </c>
      <c r="G86" s="70">
        <f t="shared" ref="G86:G100" si="15">D86*100/D6</f>
        <v>4.1493775933609962</v>
      </c>
    </row>
    <row r="87" spans="1:7" s="4" customFormat="1" ht="12.75" customHeight="1" x14ac:dyDescent="0.2">
      <c r="A87" s="30">
        <v>2001</v>
      </c>
      <c r="B87" s="37">
        <v>17</v>
      </c>
      <c r="C87" s="37">
        <v>5</v>
      </c>
      <c r="D87" s="37">
        <v>12</v>
      </c>
      <c r="E87" s="70">
        <f t="shared" si="13"/>
        <v>5.5194805194805197</v>
      </c>
      <c r="F87" s="70">
        <f t="shared" si="14"/>
        <v>6.25</v>
      </c>
      <c r="G87" s="70">
        <f t="shared" si="15"/>
        <v>5.2631578947368425</v>
      </c>
    </row>
    <row r="88" spans="1:7" s="4" customFormat="1" ht="12.75" customHeight="1" x14ac:dyDescent="0.2">
      <c r="A88" s="30">
        <v>2002</v>
      </c>
      <c r="B88" s="37">
        <v>24</v>
      </c>
      <c r="C88" s="45">
        <v>7</v>
      </c>
      <c r="D88" s="45">
        <v>17</v>
      </c>
      <c r="E88" s="70">
        <f t="shared" si="13"/>
        <v>9.022556390977444</v>
      </c>
      <c r="F88" s="70">
        <f t="shared" si="14"/>
        <v>11.666666666666666</v>
      </c>
      <c r="G88" s="70">
        <f t="shared" si="15"/>
        <v>8.2524271844660202</v>
      </c>
    </row>
    <row r="89" spans="1:7" s="4" customFormat="1" ht="12.75" customHeight="1" x14ac:dyDescent="0.2">
      <c r="A89" s="30">
        <v>2003</v>
      </c>
      <c r="B89" s="37">
        <v>44</v>
      </c>
      <c r="C89" s="45">
        <v>9</v>
      </c>
      <c r="D89" s="45">
        <v>35</v>
      </c>
      <c r="E89" s="70">
        <f t="shared" si="13"/>
        <v>17.813765182186234</v>
      </c>
      <c r="F89" s="70">
        <f t="shared" si="14"/>
        <v>15.789473684210526</v>
      </c>
      <c r="G89" s="70">
        <f t="shared" si="15"/>
        <v>18.421052631578949</v>
      </c>
    </row>
    <row r="90" spans="1:7" s="4" customFormat="1" ht="12.75" customHeight="1" x14ac:dyDescent="0.2">
      <c r="A90" s="30">
        <v>2004</v>
      </c>
      <c r="B90" s="37">
        <v>42</v>
      </c>
      <c r="C90" s="45">
        <v>10</v>
      </c>
      <c r="D90" s="45">
        <v>32</v>
      </c>
      <c r="E90" s="70">
        <f t="shared" si="13"/>
        <v>17.283950617283949</v>
      </c>
      <c r="F90" s="70">
        <f t="shared" si="14"/>
        <v>19.23076923076923</v>
      </c>
      <c r="G90" s="70">
        <f t="shared" si="15"/>
        <v>16.753926701570681</v>
      </c>
    </row>
    <row r="91" spans="1:7" ht="12.75" customHeight="1" x14ac:dyDescent="0.2">
      <c r="A91" s="30">
        <v>2005</v>
      </c>
      <c r="B91" s="37">
        <v>55</v>
      </c>
      <c r="C91" s="45">
        <v>17</v>
      </c>
      <c r="D91" s="45">
        <v>38</v>
      </c>
      <c r="E91" s="70">
        <f t="shared" si="13"/>
        <v>19.097222222222221</v>
      </c>
      <c r="F91" s="70">
        <f t="shared" si="14"/>
        <v>19.767441860465116</v>
      </c>
      <c r="G91" s="70">
        <f t="shared" si="15"/>
        <v>18.811881188118811</v>
      </c>
    </row>
    <row r="92" spans="1:7" ht="12.75" customHeight="1" x14ac:dyDescent="0.2">
      <c r="A92" s="30">
        <v>2006</v>
      </c>
      <c r="B92" s="37">
        <v>54</v>
      </c>
      <c r="C92" s="45">
        <v>15</v>
      </c>
      <c r="D92" s="45">
        <v>39</v>
      </c>
      <c r="E92" s="70">
        <f t="shared" si="13"/>
        <v>20.454545454545453</v>
      </c>
      <c r="F92" s="70">
        <f t="shared" si="14"/>
        <v>23.076923076923077</v>
      </c>
      <c r="G92" s="70">
        <f t="shared" si="15"/>
        <v>19.597989949748744</v>
      </c>
    </row>
    <row r="93" spans="1:7" ht="12.75" customHeight="1" x14ac:dyDescent="0.2">
      <c r="A93" s="30">
        <v>2007</v>
      </c>
      <c r="B93" s="37">
        <v>54</v>
      </c>
      <c r="C93" s="37">
        <v>14</v>
      </c>
      <c r="D93" s="37">
        <v>40</v>
      </c>
      <c r="E93" s="70">
        <f t="shared" si="13"/>
        <v>13.917525773195877</v>
      </c>
      <c r="F93" s="70">
        <f t="shared" si="14"/>
        <v>20.289855072463769</v>
      </c>
      <c r="G93" s="70">
        <f t="shared" si="15"/>
        <v>12.539184952978056</v>
      </c>
    </row>
    <row r="94" spans="1:7" ht="12.75" customHeight="1" x14ac:dyDescent="0.2">
      <c r="A94" s="30">
        <v>2008</v>
      </c>
      <c r="B94" s="37">
        <v>70</v>
      </c>
      <c r="C94" s="37">
        <v>19</v>
      </c>
      <c r="D94" s="37">
        <v>51</v>
      </c>
      <c r="E94" s="70">
        <f t="shared" si="13"/>
        <v>20.527859237536656</v>
      </c>
      <c r="F94" s="70">
        <f t="shared" si="14"/>
        <v>30.64516129032258</v>
      </c>
      <c r="G94" s="70">
        <f t="shared" si="15"/>
        <v>18.27956989247312</v>
      </c>
    </row>
    <row r="95" spans="1:7" ht="12.75" customHeight="1" x14ac:dyDescent="0.2">
      <c r="A95" s="30">
        <v>2009</v>
      </c>
      <c r="B95" s="37">
        <v>79</v>
      </c>
      <c r="C95" s="37">
        <v>24</v>
      </c>
      <c r="D95" s="37">
        <v>55</v>
      </c>
      <c r="E95" s="70">
        <f t="shared" si="13"/>
        <v>14.031971580817052</v>
      </c>
      <c r="F95" s="70">
        <f t="shared" si="14"/>
        <v>18.604651162790699</v>
      </c>
      <c r="G95" s="70">
        <f t="shared" si="15"/>
        <v>12.672811059907835</v>
      </c>
    </row>
    <row r="96" spans="1:7" ht="12.75" customHeight="1" x14ac:dyDescent="0.2">
      <c r="A96" s="30">
        <v>2010</v>
      </c>
      <c r="B96" s="37">
        <v>69</v>
      </c>
      <c r="C96" s="37">
        <v>22</v>
      </c>
      <c r="D96" s="37">
        <v>47</v>
      </c>
      <c r="E96" s="70">
        <f t="shared" si="13"/>
        <v>10.9697933227345</v>
      </c>
      <c r="F96" s="70">
        <f t="shared" si="14"/>
        <v>16.176470588235293</v>
      </c>
      <c r="G96" s="70">
        <f t="shared" si="15"/>
        <v>9.5334685598377273</v>
      </c>
    </row>
    <row r="97" spans="1:7" ht="12.75" customHeight="1" x14ac:dyDescent="0.2">
      <c r="A97" s="30">
        <v>2011</v>
      </c>
      <c r="B97" s="37">
        <v>42</v>
      </c>
      <c r="C97" s="37">
        <v>13</v>
      </c>
      <c r="D97" s="37">
        <v>29</v>
      </c>
      <c r="E97" s="70">
        <f t="shared" si="13"/>
        <v>11.699164345403899</v>
      </c>
      <c r="F97" s="70">
        <f t="shared" si="14"/>
        <v>18.309859154929576</v>
      </c>
      <c r="G97" s="70">
        <f t="shared" si="15"/>
        <v>10.069444444444445</v>
      </c>
    </row>
    <row r="98" spans="1:7" ht="12.75" customHeight="1" x14ac:dyDescent="0.2">
      <c r="A98" s="30">
        <v>2012</v>
      </c>
      <c r="B98" s="37">
        <v>30</v>
      </c>
      <c r="C98" s="37">
        <v>4</v>
      </c>
      <c r="D98" s="37">
        <v>26</v>
      </c>
      <c r="E98" s="70">
        <f t="shared" si="13"/>
        <v>8.8495575221238933</v>
      </c>
      <c r="F98" s="70">
        <f t="shared" si="14"/>
        <v>5.882352941176471</v>
      </c>
      <c r="G98" s="70">
        <f t="shared" si="15"/>
        <v>9.5940959409594093</v>
      </c>
    </row>
    <row r="99" spans="1:7" ht="12.75" customHeight="1" x14ac:dyDescent="0.2">
      <c r="A99" s="30">
        <v>2013</v>
      </c>
      <c r="B99" s="37">
        <v>62</v>
      </c>
      <c r="C99" s="37">
        <v>19</v>
      </c>
      <c r="D99" s="37">
        <v>43</v>
      </c>
      <c r="E99" s="70">
        <f t="shared" si="13"/>
        <v>7.2345390898483082</v>
      </c>
      <c r="F99" s="70">
        <f t="shared" si="14"/>
        <v>8.3700440528634363</v>
      </c>
      <c r="G99" s="70">
        <f t="shared" si="15"/>
        <v>6.8253968253968251</v>
      </c>
    </row>
    <row r="100" spans="1:7" x14ac:dyDescent="0.2">
      <c r="A100" s="30">
        <v>2014</v>
      </c>
      <c r="B100" s="37">
        <v>52</v>
      </c>
      <c r="C100" s="37">
        <v>14</v>
      </c>
      <c r="D100" s="37">
        <v>38</v>
      </c>
      <c r="E100" s="70">
        <f t="shared" si="13"/>
        <v>5.9158134243458473</v>
      </c>
      <c r="F100" s="70">
        <f t="shared" si="14"/>
        <v>7.1794871794871797</v>
      </c>
      <c r="G100" s="70">
        <f t="shared" si="15"/>
        <v>5.5555555555555554</v>
      </c>
    </row>
  </sheetData>
  <mergeCells count="12">
    <mergeCell ref="B37:G37"/>
    <mergeCell ref="A1:G1"/>
    <mergeCell ref="B85:G85"/>
    <mergeCell ref="A3:A4"/>
    <mergeCell ref="E3:G3"/>
    <mergeCell ref="B69:G69"/>
    <mergeCell ref="B3:B4"/>
    <mergeCell ref="C3:C4"/>
    <mergeCell ref="D3:D4"/>
    <mergeCell ref="B53:G53"/>
    <mergeCell ref="B5:G5"/>
    <mergeCell ref="B21:G21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6" orientation="portrait" useFirstPageNumber="1" verticalDpi="300" r:id="rId1"/>
  <headerFooter alignWithMargins="0">
    <oddFooter>&amp;C&amp;"Arial,Standard"&amp;6© Statistisches Landesamt des Freistaates Sachsen - B III 2 -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F43"/>
  <sheetViews>
    <sheetView showGridLines="0" zoomScaleNormal="100" workbookViewId="0">
      <selection activeCell="A2" sqref="A2"/>
    </sheetView>
  </sheetViews>
  <sheetFormatPr baseColWidth="10" defaultRowHeight="12.75" x14ac:dyDescent="0.2"/>
  <cols>
    <col min="1" max="1" width="22.28515625" style="14" customWidth="1"/>
    <col min="2" max="4" width="21.42578125" customWidth="1"/>
    <col min="5" max="7" width="8.7109375" customWidth="1"/>
  </cols>
  <sheetData>
    <row r="1" spans="1:6" ht="30.2" customHeight="1" x14ac:dyDescent="0.2">
      <c r="A1" s="88" t="s">
        <v>93</v>
      </c>
      <c r="B1" s="89"/>
      <c r="C1" s="89"/>
      <c r="D1" s="89"/>
      <c r="E1" s="12"/>
      <c r="F1" s="12"/>
    </row>
    <row r="2" spans="1:6" ht="12.75" customHeight="1" x14ac:dyDescent="0.2">
      <c r="A2" s="29"/>
      <c r="B2" s="29"/>
      <c r="C2" s="29"/>
      <c r="D2" s="29"/>
      <c r="E2" s="12"/>
      <c r="F2" s="12"/>
    </row>
    <row r="3" spans="1:6" s="1" customFormat="1" ht="28.5" customHeight="1" x14ac:dyDescent="0.2">
      <c r="A3" s="22" t="s">
        <v>56</v>
      </c>
      <c r="B3" s="17" t="s">
        <v>4</v>
      </c>
      <c r="C3" s="17" t="s">
        <v>9</v>
      </c>
      <c r="D3" s="18" t="s">
        <v>10</v>
      </c>
      <c r="E3" s="11"/>
      <c r="F3" s="11"/>
    </row>
    <row r="4" spans="1:6" s="4" customFormat="1" ht="45" customHeight="1" x14ac:dyDescent="0.2">
      <c r="A4" s="24"/>
      <c r="B4" s="90" t="s">
        <v>78</v>
      </c>
      <c r="C4" s="91"/>
      <c r="D4" s="92"/>
    </row>
    <row r="5" spans="1:6" s="8" customFormat="1" ht="15" customHeight="1" x14ac:dyDescent="0.2">
      <c r="A5" s="31" t="s">
        <v>12</v>
      </c>
      <c r="B5" s="48">
        <f>SUM(B9,B13,B17,B21,B25)</f>
        <v>756</v>
      </c>
      <c r="C5" s="48">
        <f>SUM(C9,C13,C17,C21,C25)</f>
        <v>185</v>
      </c>
      <c r="D5" s="48">
        <f>SUM(D9,D13,D17,D21,D25)</f>
        <v>571</v>
      </c>
    </row>
    <row r="6" spans="1:6" s="8" customFormat="1" ht="15" customHeight="1" x14ac:dyDescent="0.2">
      <c r="A6" s="31" t="s">
        <v>13</v>
      </c>
      <c r="B6" s="48">
        <f t="shared" ref="B6:D7" si="0">SUM(B10,B14,B18,B22,B26)</f>
        <v>444</v>
      </c>
      <c r="C6" s="48">
        <f t="shared" si="0"/>
        <v>93</v>
      </c>
      <c r="D6" s="48">
        <f t="shared" si="0"/>
        <v>351</v>
      </c>
    </row>
    <row r="7" spans="1:6" s="8" customFormat="1" ht="15" customHeight="1" x14ac:dyDescent="0.2">
      <c r="A7" s="31" t="s">
        <v>4</v>
      </c>
      <c r="B7" s="48">
        <f t="shared" si="0"/>
        <v>1200</v>
      </c>
      <c r="C7" s="48">
        <f t="shared" si="0"/>
        <v>278</v>
      </c>
      <c r="D7" s="48">
        <f t="shared" si="0"/>
        <v>922</v>
      </c>
    </row>
    <row r="8" spans="1:6" s="4" customFormat="1" ht="45" customHeight="1" x14ac:dyDescent="0.2">
      <c r="A8" s="24"/>
      <c r="B8" s="90" t="s">
        <v>79</v>
      </c>
      <c r="C8" s="91"/>
      <c r="D8" s="92"/>
    </row>
    <row r="9" spans="1:6" s="4" customFormat="1" ht="15" customHeight="1" x14ac:dyDescent="0.2">
      <c r="A9" s="30" t="s">
        <v>12</v>
      </c>
      <c r="B9" s="58">
        <v>182</v>
      </c>
      <c r="C9" s="45">
        <v>15</v>
      </c>
      <c r="D9" s="63">
        <v>167</v>
      </c>
    </row>
    <row r="10" spans="1:6" s="4" customFormat="1" ht="15" customHeight="1" x14ac:dyDescent="0.2">
      <c r="A10" s="30" t="s">
        <v>13</v>
      </c>
      <c r="B10" s="58">
        <v>78</v>
      </c>
      <c r="C10" s="45">
        <v>4</v>
      </c>
      <c r="D10" s="63">
        <v>74</v>
      </c>
    </row>
    <row r="11" spans="1:6" s="8" customFormat="1" ht="15" customHeight="1" x14ac:dyDescent="0.2">
      <c r="A11" s="31" t="s">
        <v>15</v>
      </c>
      <c r="B11" s="48">
        <f>SUM(C11:D11)</f>
        <v>260</v>
      </c>
      <c r="C11" s="49">
        <f>SUM(C9:C10)</f>
        <v>19</v>
      </c>
      <c r="D11" s="48">
        <f>SUM(D9:D10)</f>
        <v>241</v>
      </c>
    </row>
    <row r="12" spans="1:6" s="4" customFormat="1" ht="45" customHeight="1" x14ac:dyDescent="0.2">
      <c r="A12" s="24"/>
      <c r="B12" s="90" t="s">
        <v>80</v>
      </c>
      <c r="C12" s="91"/>
      <c r="D12" s="92"/>
    </row>
    <row r="13" spans="1:6" s="4" customFormat="1" ht="15" customHeight="1" x14ac:dyDescent="0.2">
      <c r="A13" s="30" t="s">
        <v>12</v>
      </c>
      <c r="B13" s="58">
        <v>60</v>
      </c>
      <c r="C13" s="45">
        <v>18</v>
      </c>
      <c r="D13" s="63">
        <v>42</v>
      </c>
    </row>
    <row r="14" spans="1:6" s="4" customFormat="1" ht="15" customHeight="1" x14ac:dyDescent="0.2">
      <c r="A14" s="30" t="s">
        <v>13</v>
      </c>
      <c r="B14" s="58">
        <v>42</v>
      </c>
      <c r="C14" s="45">
        <v>11</v>
      </c>
      <c r="D14" s="63">
        <v>31</v>
      </c>
    </row>
    <row r="15" spans="1:6" s="8" customFormat="1" ht="15" customHeight="1" x14ac:dyDescent="0.2">
      <c r="A15" s="31" t="s">
        <v>15</v>
      </c>
      <c r="B15" s="48">
        <f>SUM(C15:D15)</f>
        <v>102</v>
      </c>
      <c r="C15" s="49">
        <f>SUM(C13:C14)</f>
        <v>29</v>
      </c>
      <c r="D15" s="48">
        <f>SUM(D13:D14)</f>
        <v>73</v>
      </c>
    </row>
    <row r="16" spans="1:6" s="4" customFormat="1" ht="45" customHeight="1" x14ac:dyDescent="0.2">
      <c r="A16" s="24"/>
      <c r="B16" s="90" t="s">
        <v>81</v>
      </c>
      <c r="C16" s="91"/>
      <c r="D16" s="92"/>
    </row>
    <row r="17" spans="1:4" s="4" customFormat="1" ht="15" customHeight="1" x14ac:dyDescent="0.2">
      <c r="A17" s="30" t="s">
        <v>12</v>
      </c>
      <c r="B17" s="58">
        <v>386</v>
      </c>
      <c r="C17" s="45">
        <v>132</v>
      </c>
      <c r="D17" s="63">
        <v>254</v>
      </c>
    </row>
    <row r="18" spans="1:4" s="4" customFormat="1" ht="15" customHeight="1" x14ac:dyDescent="0.2">
      <c r="A18" s="30" t="s">
        <v>13</v>
      </c>
      <c r="B18" s="58">
        <v>250</v>
      </c>
      <c r="C18" s="45">
        <v>67</v>
      </c>
      <c r="D18" s="63">
        <v>183</v>
      </c>
    </row>
    <row r="19" spans="1:4" s="8" customFormat="1" ht="15" customHeight="1" x14ac:dyDescent="0.2">
      <c r="A19" s="31" t="s">
        <v>15</v>
      </c>
      <c r="B19" s="48">
        <f>SUM(C19:D19)</f>
        <v>636</v>
      </c>
      <c r="C19" s="49">
        <f>SUM(C17:C18)</f>
        <v>199</v>
      </c>
      <c r="D19" s="48">
        <f>SUM(D17:D18)</f>
        <v>437</v>
      </c>
    </row>
    <row r="20" spans="1:4" s="4" customFormat="1" ht="45" customHeight="1" x14ac:dyDescent="0.2">
      <c r="A20" s="24"/>
      <c r="B20" s="90" t="s">
        <v>82</v>
      </c>
      <c r="C20" s="91"/>
      <c r="D20" s="92"/>
    </row>
    <row r="21" spans="1:4" s="4" customFormat="1" ht="15" customHeight="1" x14ac:dyDescent="0.2">
      <c r="A21" s="30" t="s">
        <v>12</v>
      </c>
      <c r="B21" s="58">
        <v>62</v>
      </c>
      <c r="C21" s="45">
        <v>6</v>
      </c>
      <c r="D21" s="63">
        <v>56</v>
      </c>
    </row>
    <row r="22" spans="1:4" s="4" customFormat="1" ht="15" customHeight="1" x14ac:dyDescent="0.2">
      <c r="A22" s="30" t="s">
        <v>13</v>
      </c>
      <c r="B22" s="58">
        <v>21</v>
      </c>
      <c r="C22" s="45">
        <v>4</v>
      </c>
      <c r="D22" s="63">
        <v>17</v>
      </c>
    </row>
    <row r="23" spans="1:4" s="8" customFormat="1" ht="15" customHeight="1" x14ac:dyDescent="0.2">
      <c r="A23" s="31" t="s">
        <v>15</v>
      </c>
      <c r="B23" s="48">
        <f>SUM(B21:B22)</f>
        <v>83</v>
      </c>
      <c r="C23" s="49">
        <f>SUM(C21:C22)</f>
        <v>10</v>
      </c>
      <c r="D23" s="48">
        <f>SUM(D21:D22)</f>
        <v>73</v>
      </c>
    </row>
    <row r="24" spans="1:4" s="4" customFormat="1" ht="45" customHeight="1" x14ac:dyDescent="0.2">
      <c r="A24" s="24"/>
      <c r="B24" s="90" t="s">
        <v>83</v>
      </c>
      <c r="C24" s="91"/>
      <c r="D24" s="92"/>
    </row>
    <row r="25" spans="1:4" s="4" customFormat="1" ht="15" customHeight="1" x14ac:dyDescent="0.2">
      <c r="A25" s="30" t="s">
        <v>12</v>
      </c>
      <c r="B25" s="58">
        <v>66</v>
      </c>
      <c r="C25" s="45">
        <v>14</v>
      </c>
      <c r="D25" s="63">
        <v>52</v>
      </c>
    </row>
    <row r="26" spans="1:4" s="4" customFormat="1" ht="15" customHeight="1" x14ac:dyDescent="0.2">
      <c r="A26" s="30" t="s">
        <v>13</v>
      </c>
      <c r="B26" s="58">
        <v>53</v>
      </c>
      <c r="C26" s="45">
        <v>7</v>
      </c>
      <c r="D26" s="63">
        <v>46</v>
      </c>
    </row>
    <row r="27" spans="1:4" s="8" customFormat="1" ht="15" customHeight="1" x14ac:dyDescent="0.2">
      <c r="A27" s="31" t="s">
        <v>15</v>
      </c>
      <c r="B27" s="48">
        <f>SUM(B25:B26)</f>
        <v>119</v>
      </c>
      <c r="C27" s="49">
        <f>SUM(C25:C26)</f>
        <v>21</v>
      </c>
      <c r="D27" s="48">
        <f>SUM(D25:D26)</f>
        <v>98</v>
      </c>
    </row>
    <row r="28" spans="1:4" s="4" customFormat="1" ht="12.75" customHeight="1" x14ac:dyDescent="0.2">
      <c r="A28" s="24"/>
    </row>
    <row r="29" spans="1:4" s="4" customFormat="1" ht="12.75" customHeight="1" x14ac:dyDescent="0.2">
      <c r="A29" s="24"/>
    </row>
    <row r="30" spans="1:4" s="4" customFormat="1" ht="14.25" customHeight="1" x14ac:dyDescent="0.2">
      <c r="A30" s="24"/>
    </row>
    <row r="31" spans="1:4" s="4" customFormat="1" ht="14.25" customHeight="1" x14ac:dyDescent="0.2">
      <c r="A31" s="16"/>
    </row>
    <row r="32" spans="1:4" s="4" customFormat="1" ht="14.25" customHeight="1" x14ac:dyDescent="0.2">
      <c r="A32" s="16"/>
    </row>
    <row r="33" spans="1:1" s="4" customFormat="1" ht="14.25" customHeight="1" x14ac:dyDescent="0.2">
      <c r="A33" s="16"/>
    </row>
    <row r="34" spans="1:1" s="4" customFormat="1" ht="14.25" customHeight="1" x14ac:dyDescent="0.2">
      <c r="A34" s="16"/>
    </row>
    <row r="35" spans="1:1" s="4" customFormat="1" ht="14.25" customHeight="1" x14ac:dyDescent="0.2">
      <c r="A35" s="16"/>
    </row>
    <row r="36" spans="1:1" s="4" customFormat="1" ht="14.25" customHeight="1" x14ac:dyDescent="0.2">
      <c r="A36" s="16"/>
    </row>
    <row r="37" spans="1:1" s="4" customFormat="1" ht="14.25" customHeight="1" x14ac:dyDescent="0.2">
      <c r="A37" s="16"/>
    </row>
    <row r="38" spans="1:1" s="4" customFormat="1" ht="14.25" customHeight="1" x14ac:dyDescent="0.2">
      <c r="A38" s="16"/>
    </row>
    <row r="39" spans="1:1" s="4" customFormat="1" ht="14.25" customHeight="1" x14ac:dyDescent="0.2">
      <c r="A39" s="16"/>
    </row>
    <row r="40" spans="1:1" s="4" customFormat="1" ht="14.25" customHeight="1" x14ac:dyDescent="0.2">
      <c r="A40" s="16"/>
    </row>
    <row r="41" spans="1:1" s="4" customFormat="1" ht="14.25" customHeight="1" x14ac:dyDescent="0.2">
      <c r="A41" s="16"/>
    </row>
    <row r="42" spans="1:1" s="4" customFormat="1" ht="14.25" customHeight="1" x14ac:dyDescent="0.2">
      <c r="A42" s="16"/>
    </row>
    <row r="43" spans="1:1" s="4" customFormat="1" ht="14.25" customHeight="1" x14ac:dyDescent="0.2">
      <c r="A43" s="16"/>
    </row>
  </sheetData>
  <mergeCells count="7">
    <mergeCell ref="A1:D1"/>
    <mergeCell ref="B20:D20"/>
    <mergeCell ref="B24:D24"/>
    <mergeCell ref="B4:D4"/>
    <mergeCell ref="B8:D8"/>
    <mergeCell ref="B12:D12"/>
    <mergeCell ref="B16:D1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8" orientation="portrait" useFirstPageNumber="1" verticalDpi="300" r:id="rId1"/>
  <headerFooter alignWithMargins="0">
    <oddFooter>&amp;C&amp;"Arial,Standard"&amp;6© Statistisches Landesamt des Freistaates Sachsen - B III 2 -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D90"/>
  <sheetViews>
    <sheetView showGridLines="0" zoomScaleNormal="100" workbookViewId="0">
      <selection activeCell="E17" sqref="E17"/>
    </sheetView>
  </sheetViews>
  <sheetFormatPr baseColWidth="10" defaultRowHeight="12.75" x14ac:dyDescent="0.2"/>
  <cols>
    <col min="1" max="1" width="26.5703125" customWidth="1"/>
    <col min="2" max="4" width="20.140625" customWidth="1"/>
    <col min="5" max="7" width="8.7109375" customWidth="1"/>
  </cols>
  <sheetData>
    <row r="1" spans="1:4" s="15" customFormat="1" ht="16.5" customHeight="1" x14ac:dyDescent="0.2">
      <c r="A1" s="89" t="s">
        <v>94</v>
      </c>
      <c r="B1" s="89"/>
      <c r="C1" s="89"/>
      <c r="D1" s="89"/>
    </row>
    <row r="2" spans="1:4" s="15" customFormat="1" x14ac:dyDescent="0.2">
      <c r="A2" s="32" t="s">
        <v>54</v>
      </c>
      <c r="B2" s="12"/>
      <c r="C2" s="12"/>
      <c r="D2" s="12"/>
    </row>
    <row r="3" spans="1:4" s="1" customFormat="1" ht="28.5" customHeight="1" x14ac:dyDescent="0.2">
      <c r="A3" s="22" t="s">
        <v>52</v>
      </c>
      <c r="B3" s="17" t="s">
        <v>4</v>
      </c>
      <c r="C3" s="17" t="s">
        <v>9</v>
      </c>
      <c r="D3" s="18" t="s">
        <v>10</v>
      </c>
    </row>
    <row r="4" spans="1:4" s="65" customFormat="1" ht="30.2" customHeight="1" x14ac:dyDescent="0.2">
      <c r="A4" s="64"/>
      <c r="B4" s="95" t="s">
        <v>4</v>
      </c>
      <c r="C4" s="96"/>
      <c r="D4" s="96"/>
    </row>
    <row r="5" spans="1:4" s="8" customFormat="1" ht="12.95" customHeight="1" x14ac:dyDescent="0.2">
      <c r="A5" s="36" t="s">
        <v>27</v>
      </c>
      <c r="B5" s="48">
        <f t="shared" ref="B5:B16" si="0">SUM(C5:D5)</f>
        <v>67</v>
      </c>
      <c r="C5" s="49">
        <v>7</v>
      </c>
      <c r="D5" s="48">
        <v>60</v>
      </c>
    </row>
    <row r="6" spans="1:4" s="8" customFormat="1" ht="12.95" customHeight="1" x14ac:dyDescent="0.2">
      <c r="A6" s="31">
        <v>25</v>
      </c>
      <c r="B6" s="48">
        <f t="shared" si="0"/>
        <v>149</v>
      </c>
      <c r="C6" s="49">
        <v>20</v>
      </c>
      <c r="D6" s="48">
        <v>129</v>
      </c>
    </row>
    <row r="7" spans="1:4" s="8" customFormat="1" ht="12.95" customHeight="1" x14ac:dyDescent="0.2">
      <c r="A7" s="31">
        <v>26</v>
      </c>
      <c r="B7" s="48">
        <f t="shared" si="0"/>
        <v>147</v>
      </c>
      <c r="C7" s="49">
        <v>31</v>
      </c>
      <c r="D7" s="48">
        <v>116</v>
      </c>
    </row>
    <row r="8" spans="1:4" s="8" customFormat="1" ht="12.95" customHeight="1" x14ac:dyDescent="0.2">
      <c r="A8" s="31">
        <v>27</v>
      </c>
      <c r="B8" s="48">
        <f t="shared" si="0"/>
        <v>166</v>
      </c>
      <c r="C8" s="49">
        <v>45</v>
      </c>
      <c r="D8" s="48">
        <v>121</v>
      </c>
    </row>
    <row r="9" spans="1:4" s="8" customFormat="1" ht="12.95" customHeight="1" x14ac:dyDescent="0.2">
      <c r="A9" s="31">
        <v>28</v>
      </c>
      <c r="B9" s="48">
        <f t="shared" si="0"/>
        <v>135</v>
      </c>
      <c r="C9" s="49">
        <v>31</v>
      </c>
      <c r="D9" s="48">
        <v>104</v>
      </c>
    </row>
    <row r="10" spans="1:4" s="8" customFormat="1" ht="12.95" customHeight="1" x14ac:dyDescent="0.2">
      <c r="A10" s="31">
        <v>29</v>
      </c>
      <c r="B10" s="48">
        <f t="shared" si="0"/>
        <v>122</v>
      </c>
      <c r="C10" s="49">
        <v>32</v>
      </c>
      <c r="D10" s="48">
        <v>90</v>
      </c>
    </row>
    <row r="11" spans="1:4" s="8" customFormat="1" ht="12.95" customHeight="1" x14ac:dyDescent="0.2">
      <c r="A11" s="31">
        <v>30</v>
      </c>
      <c r="B11" s="48">
        <f t="shared" si="0"/>
        <v>97</v>
      </c>
      <c r="C11" s="49">
        <v>29</v>
      </c>
      <c r="D11" s="48">
        <v>68</v>
      </c>
    </row>
    <row r="12" spans="1:4" s="8" customFormat="1" ht="12.95" customHeight="1" x14ac:dyDescent="0.2">
      <c r="A12" s="31">
        <v>31</v>
      </c>
      <c r="B12" s="48">
        <f t="shared" si="0"/>
        <v>82</v>
      </c>
      <c r="C12" s="49">
        <v>25</v>
      </c>
      <c r="D12" s="48">
        <v>57</v>
      </c>
    </row>
    <row r="13" spans="1:4" s="8" customFormat="1" ht="12.95" customHeight="1" x14ac:dyDescent="0.2">
      <c r="A13" s="31">
        <v>32</v>
      </c>
      <c r="B13" s="48">
        <f t="shared" si="0"/>
        <v>50</v>
      </c>
      <c r="C13" s="49">
        <v>12</v>
      </c>
      <c r="D13" s="48">
        <v>38</v>
      </c>
    </row>
    <row r="14" spans="1:4" s="8" customFormat="1" ht="12.95" customHeight="1" x14ac:dyDescent="0.2">
      <c r="A14" s="31">
        <v>33</v>
      </c>
      <c r="B14" s="48">
        <f t="shared" si="0"/>
        <v>46</v>
      </c>
      <c r="C14" s="49">
        <v>19</v>
      </c>
      <c r="D14" s="48">
        <v>27</v>
      </c>
    </row>
    <row r="15" spans="1:4" s="8" customFormat="1" ht="12.75" customHeight="1" x14ac:dyDescent="0.2">
      <c r="A15" s="31">
        <v>34</v>
      </c>
      <c r="B15" s="48">
        <f t="shared" si="0"/>
        <v>34</v>
      </c>
      <c r="C15" s="49">
        <v>5</v>
      </c>
      <c r="D15" s="48">
        <v>29</v>
      </c>
    </row>
    <row r="16" spans="1:4" s="8" customFormat="1" ht="12.95" customHeight="1" x14ac:dyDescent="0.2">
      <c r="A16" s="31" t="s">
        <v>16</v>
      </c>
      <c r="B16" s="48">
        <f t="shared" si="0"/>
        <v>105</v>
      </c>
      <c r="C16" s="49">
        <v>22</v>
      </c>
      <c r="D16" s="48">
        <v>83</v>
      </c>
    </row>
    <row r="17" spans="1:4" s="8" customFormat="1" ht="18" customHeight="1" x14ac:dyDescent="0.2">
      <c r="A17" s="31" t="s">
        <v>4</v>
      </c>
      <c r="B17" s="48">
        <f>SUM(B5:B16)</f>
        <v>1200</v>
      </c>
      <c r="C17" s="49">
        <f>SUM(C5:C16)</f>
        <v>278</v>
      </c>
      <c r="D17" s="48">
        <f>SUM(D5:D16)</f>
        <v>922</v>
      </c>
    </row>
    <row r="18" spans="1:4" s="4" customFormat="1" ht="30.2" customHeight="1" x14ac:dyDescent="0.2">
      <c r="A18" s="23"/>
      <c r="B18" s="93" t="s">
        <v>5</v>
      </c>
      <c r="C18" s="86"/>
      <c r="D18" s="93"/>
    </row>
    <row r="19" spans="1:4" s="4" customFormat="1" ht="12.95" customHeight="1" x14ac:dyDescent="0.2">
      <c r="A19" s="13" t="s">
        <v>27</v>
      </c>
      <c r="B19" s="58">
        <f t="shared" ref="B19:B30" si="1">SUM(C19:D19)</f>
        <v>39</v>
      </c>
      <c r="C19" s="37">
        <v>2</v>
      </c>
      <c r="D19" s="58">
        <v>37</v>
      </c>
    </row>
    <row r="20" spans="1:4" s="4" customFormat="1" ht="12.95" customHeight="1" x14ac:dyDescent="0.2">
      <c r="A20" s="30">
        <v>25</v>
      </c>
      <c r="B20" s="58">
        <f t="shared" si="1"/>
        <v>56</v>
      </c>
      <c r="C20" s="37">
        <v>2</v>
      </c>
      <c r="D20" s="63">
        <v>54</v>
      </c>
    </row>
    <row r="21" spans="1:4" s="4" customFormat="1" ht="12.95" customHeight="1" x14ac:dyDescent="0.2">
      <c r="A21" s="30">
        <v>26</v>
      </c>
      <c r="B21" s="58">
        <f t="shared" si="1"/>
        <v>41</v>
      </c>
      <c r="C21" s="37">
        <v>1</v>
      </c>
      <c r="D21" s="63">
        <v>40</v>
      </c>
    </row>
    <row r="22" spans="1:4" s="4" customFormat="1" ht="12.95" customHeight="1" x14ac:dyDescent="0.2">
      <c r="A22" s="30">
        <v>27</v>
      </c>
      <c r="B22" s="58">
        <f t="shared" si="1"/>
        <v>39</v>
      </c>
      <c r="C22" s="37">
        <v>3</v>
      </c>
      <c r="D22" s="63">
        <v>36</v>
      </c>
    </row>
    <row r="23" spans="1:4" s="4" customFormat="1" ht="12.95" customHeight="1" x14ac:dyDescent="0.2">
      <c r="A23" s="30">
        <v>28</v>
      </c>
      <c r="B23" s="58">
        <f t="shared" si="1"/>
        <v>23</v>
      </c>
      <c r="C23" s="37">
        <v>5</v>
      </c>
      <c r="D23" s="63">
        <v>18</v>
      </c>
    </row>
    <row r="24" spans="1:4" s="4" customFormat="1" ht="12.95" customHeight="1" x14ac:dyDescent="0.2">
      <c r="A24" s="30">
        <v>29</v>
      </c>
      <c r="B24" s="58">
        <f t="shared" si="1"/>
        <v>18</v>
      </c>
      <c r="C24" s="37">
        <v>3</v>
      </c>
      <c r="D24" s="63">
        <v>15</v>
      </c>
    </row>
    <row r="25" spans="1:4" s="4" customFormat="1" ht="12.95" customHeight="1" x14ac:dyDescent="0.2">
      <c r="A25" s="30">
        <v>30</v>
      </c>
      <c r="B25" s="58">
        <f t="shared" si="1"/>
        <v>11</v>
      </c>
      <c r="C25" s="37">
        <v>0</v>
      </c>
      <c r="D25" s="63">
        <v>11</v>
      </c>
    </row>
    <row r="26" spans="1:4" s="4" customFormat="1" ht="12.95" customHeight="1" x14ac:dyDescent="0.2">
      <c r="A26" s="30">
        <v>31</v>
      </c>
      <c r="B26" s="58">
        <f t="shared" si="1"/>
        <v>8</v>
      </c>
      <c r="C26" s="37">
        <v>1</v>
      </c>
      <c r="D26" s="63">
        <v>7</v>
      </c>
    </row>
    <row r="27" spans="1:4" s="4" customFormat="1" ht="12.95" customHeight="1" x14ac:dyDescent="0.2">
      <c r="A27" s="30">
        <v>32</v>
      </c>
      <c r="B27" s="58">
        <f t="shared" si="1"/>
        <v>8</v>
      </c>
      <c r="C27" s="37">
        <v>0</v>
      </c>
      <c r="D27" s="63">
        <v>8</v>
      </c>
    </row>
    <row r="28" spans="1:4" s="4" customFormat="1" ht="12.95" customHeight="1" x14ac:dyDescent="0.2">
      <c r="A28" s="30">
        <v>33</v>
      </c>
      <c r="B28" s="58">
        <f t="shared" si="1"/>
        <v>3</v>
      </c>
      <c r="C28" s="37">
        <v>0</v>
      </c>
      <c r="D28" s="63">
        <v>3</v>
      </c>
    </row>
    <row r="29" spans="1:4" s="4" customFormat="1" ht="12.95" customHeight="1" x14ac:dyDescent="0.2">
      <c r="A29" s="30">
        <v>34</v>
      </c>
      <c r="B29" s="58">
        <f t="shared" si="1"/>
        <v>3</v>
      </c>
      <c r="C29" s="37">
        <v>1</v>
      </c>
      <c r="D29" s="63">
        <v>2</v>
      </c>
    </row>
    <row r="30" spans="1:4" s="4" customFormat="1" ht="12.95" customHeight="1" x14ac:dyDescent="0.2">
      <c r="A30" s="30" t="s">
        <v>16</v>
      </c>
      <c r="B30" s="58">
        <f t="shared" si="1"/>
        <v>11</v>
      </c>
      <c r="C30" s="37">
        <v>1</v>
      </c>
      <c r="D30" s="63">
        <v>10</v>
      </c>
    </row>
    <row r="31" spans="1:4" s="8" customFormat="1" ht="18" customHeight="1" x14ac:dyDescent="0.2">
      <c r="A31" s="31" t="s">
        <v>15</v>
      </c>
      <c r="B31" s="48">
        <f>SUM(B19:B30)</f>
        <v>260</v>
      </c>
      <c r="C31" s="49">
        <f>SUM(C19:C30)</f>
        <v>19</v>
      </c>
      <c r="D31" s="48">
        <f>SUM(D19:D30)</f>
        <v>241</v>
      </c>
    </row>
    <row r="32" spans="1:4" s="8" customFormat="1" ht="30.2" customHeight="1" x14ac:dyDescent="0.2">
      <c r="A32" s="21"/>
      <c r="B32" s="94" t="s">
        <v>6</v>
      </c>
      <c r="C32" s="83"/>
      <c r="D32" s="94"/>
    </row>
    <row r="33" spans="1:4" s="4" customFormat="1" ht="12.95" customHeight="1" x14ac:dyDescent="0.2">
      <c r="A33" s="13" t="s">
        <v>27</v>
      </c>
      <c r="B33" s="58">
        <f t="shared" ref="B33:B44" si="2">SUM(C33:D33)</f>
        <v>6</v>
      </c>
      <c r="C33" s="37">
        <v>2</v>
      </c>
      <c r="D33" s="58">
        <v>4</v>
      </c>
    </row>
    <row r="34" spans="1:4" s="4" customFormat="1" ht="12.95" customHeight="1" x14ac:dyDescent="0.2">
      <c r="A34" s="30">
        <v>25</v>
      </c>
      <c r="B34" s="58">
        <f t="shared" si="2"/>
        <v>11</v>
      </c>
      <c r="C34" s="45">
        <v>0</v>
      </c>
      <c r="D34" s="63">
        <v>11</v>
      </c>
    </row>
    <row r="35" spans="1:4" s="4" customFormat="1" ht="12.95" customHeight="1" x14ac:dyDescent="0.2">
      <c r="A35" s="30">
        <v>26</v>
      </c>
      <c r="B35" s="58">
        <f t="shared" si="2"/>
        <v>20</v>
      </c>
      <c r="C35" s="45">
        <v>7</v>
      </c>
      <c r="D35" s="63">
        <v>13</v>
      </c>
    </row>
    <row r="36" spans="1:4" s="4" customFormat="1" ht="12.95" customHeight="1" x14ac:dyDescent="0.2">
      <c r="A36" s="30">
        <v>27</v>
      </c>
      <c r="B36" s="58">
        <f t="shared" si="2"/>
        <v>15</v>
      </c>
      <c r="C36" s="45">
        <v>4</v>
      </c>
      <c r="D36" s="63">
        <v>11</v>
      </c>
    </row>
    <row r="37" spans="1:4" s="4" customFormat="1" ht="12.95" customHeight="1" x14ac:dyDescent="0.2">
      <c r="A37" s="30">
        <v>28</v>
      </c>
      <c r="B37" s="58">
        <f t="shared" si="2"/>
        <v>9</v>
      </c>
      <c r="C37" s="45">
        <v>4</v>
      </c>
      <c r="D37" s="63">
        <v>5</v>
      </c>
    </row>
    <row r="38" spans="1:4" s="4" customFormat="1" ht="12.95" customHeight="1" x14ac:dyDescent="0.2">
      <c r="A38" s="30">
        <v>29</v>
      </c>
      <c r="B38" s="58">
        <f t="shared" si="2"/>
        <v>4</v>
      </c>
      <c r="C38" s="45">
        <v>2</v>
      </c>
      <c r="D38" s="63">
        <v>2</v>
      </c>
    </row>
    <row r="39" spans="1:4" s="4" customFormat="1" ht="12.95" customHeight="1" x14ac:dyDescent="0.2">
      <c r="A39" s="30">
        <v>30</v>
      </c>
      <c r="B39" s="58">
        <f t="shared" si="2"/>
        <v>9</v>
      </c>
      <c r="C39" s="45">
        <v>2</v>
      </c>
      <c r="D39" s="63">
        <v>7</v>
      </c>
    </row>
    <row r="40" spans="1:4" s="4" customFormat="1" ht="12.95" customHeight="1" x14ac:dyDescent="0.2">
      <c r="A40" s="30">
        <v>31</v>
      </c>
      <c r="B40" s="58">
        <f t="shared" si="2"/>
        <v>5</v>
      </c>
      <c r="C40" s="45">
        <v>0</v>
      </c>
      <c r="D40" s="63">
        <v>5</v>
      </c>
    </row>
    <row r="41" spans="1:4" s="4" customFormat="1" ht="12.95" customHeight="1" x14ac:dyDescent="0.2">
      <c r="A41" s="30">
        <v>32</v>
      </c>
      <c r="B41" s="58">
        <f t="shared" si="2"/>
        <v>7</v>
      </c>
      <c r="C41" s="45">
        <v>2</v>
      </c>
      <c r="D41" s="63">
        <v>5</v>
      </c>
    </row>
    <row r="42" spans="1:4" s="4" customFormat="1" ht="12.95" customHeight="1" x14ac:dyDescent="0.2">
      <c r="A42" s="30">
        <v>33</v>
      </c>
      <c r="B42" s="58">
        <f t="shared" si="2"/>
        <v>8</v>
      </c>
      <c r="C42" s="45">
        <v>3</v>
      </c>
      <c r="D42" s="63">
        <v>5</v>
      </c>
    </row>
    <row r="43" spans="1:4" s="4" customFormat="1" ht="12.95" customHeight="1" x14ac:dyDescent="0.2">
      <c r="A43" s="30">
        <v>34</v>
      </c>
      <c r="B43" s="58">
        <f t="shared" si="2"/>
        <v>2</v>
      </c>
      <c r="C43" s="45">
        <v>1</v>
      </c>
      <c r="D43" s="63">
        <v>1</v>
      </c>
    </row>
    <row r="44" spans="1:4" s="4" customFormat="1" ht="12.95" customHeight="1" x14ac:dyDescent="0.2">
      <c r="A44" s="30" t="s">
        <v>16</v>
      </c>
      <c r="B44" s="58">
        <f t="shared" si="2"/>
        <v>6</v>
      </c>
      <c r="C44" s="45">
        <v>2</v>
      </c>
      <c r="D44" s="63">
        <v>4</v>
      </c>
    </row>
    <row r="45" spans="1:4" s="4" customFormat="1" ht="12.95" customHeight="1" x14ac:dyDescent="0.2">
      <c r="A45" s="31" t="s">
        <v>15</v>
      </c>
      <c r="B45" s="48">
        <f>SUM(B33:B44)</f>
        <v>102</v>
      </c>
      <c r="C45" s="49">
        <f>SUM(C33:C44)</f>
        <v>29</v>
      </c>
      <c r="D45" s="48">
        <f>SUM(D33:D44)</f>
        <v>73</v>
      </c>
    </row>
    <row r="46" spans="1:4" s="4" customFormat="1" ht="30.2" customHeight="1" x14ac:dyDescent="0.2">
      <c r="B46" s="86" t="s">
        <v>7</v>
      </c>
      <c r="C46" s="86"/>
      <c r="D46" s="86"/>
    </row>
    <row r="47" spans="1:4" s="4" customFormat="1" ht="12.95" customHeight="1" x14ac:dyDescent="0.2">
      <c r="A47" s="13" t="s">
        <v>27</v>
      </c>
      <c r="B47" s="58">
        <f t="shared" ref="B47:B58" si="3">SUM(C47:D47)</f>
        <v>20</v>
      </c>
      <c r="C47" s="37">
        <v>3</v>
      </c>
      <c r="D47" s="58">
        <v>17</v>
      </c>
    </row>
    <row r="48" spans="1:4" s="4" customFormat="1" ht="12.95" customHeight="1" x14ac:dyDescent="0.2">
      <c r="A48" s="30">
        <v>25</v>
      </c>
      <c r="B48" s="58">
        <f t="shared" si="3"/>
        <v>70</v>
      </c>
      <c r="C48" s="45">
        <v>17</v>
      </c>
      <c r="D48" s="63">
        <v>53</v>
      </c>
    </row>
    <row r="49" spans="1:4" s="4" customFormat="1" ht="12.95" customHeight="1" x14ac:dyDescent="0.2">
      <c r="A49" s="30">
        <v>26</v>
      </c>
      <c r="B49" s="58">
        <f t="shared" si="3"/>
        <v>71</v>
      </c>
      <c r="C49" s="45">
        <v>22</v>
      </c>
      <c r="D49" s="63">
        <v>49</v>
      </c>
    </row>
    <row r="50" spans="1:4" s="4" customFormat="1" ht="12.95" customHeight="1" x14ac:dyDescent="0.2">
      <c r="A50" s="30">
        <v>27</v>
      </c>
      <c r="B50" s="58">
        <f t="shared" si="3"/>
        <v>96</v>
      </c>
      <c r="C50" s="45">
        <v>37</v>
      </c>
      <c r="D50" s="63">
        <v>59</v>
      </c>
    </row>
    <row r="51" spans="1:4" s="4" customFormat="1" ht="12.95" customHeight="1" x14ac:dyDescent="0.2">
      <c r="A51" s="30">
        <v>28</v>
      </c>
      <c r="B51" s="58">
        <f t="shared" si="3"/>
        <v>77</v>
      </c>
      <c r="C51" s="45">
        <v>17</v>
      </c>
      <c r="D51" s="63">
        <v>60</v>
      </c>
    </row>
    <row r="52" spans="1:4" s="4" customFormat="1" ht="12.95" customHeight="1" x14ac:dyDescent="0.2">
      <c r="A52" s="30">
        <v>29</v>
      </c>
      <c r="B52" s="58">
        <f t="shared" si="3"/>
        <v>78</v>
      </c>
      <c r="C52" s="45">
        <v>25</v>
      </c>
      <c r="D52" s="63">
        <v>53</v>
      </c>
    </row>
    <row r="53" spans="1:4" s="4" customFormat="1" ht="12.95" customHeight="1" x14ac:dyDescent="0.2">
      <c r="A53" s="30">
        <v>30</v>
      </c>
      <c r="B53" s="58">
        <f t="shared" si="3"/>
        <v>56</v>
      </c>
      <c r="C53" s="45">
        <v>23</v>
      </c>
      <c r="D53" s="63">
        <v>33</v>
      </c>
    </row>
    <row r="54" spans="1:4" s="4" customFormat="1" ht="12.95" customHeight="1" x14ac:dyDescent="0.2">
      <c r="A54" s="30">
        <v>31</v>
      </c>
      <c r="B54" s="58">
        <f t="shared" si="3"/>
        <v>49</v>
      </c>
      <c r="C54" s="45">
        <v>19</v>
      </c>
      <c r="D54" s="63">
        <v>30</v>
      </c>
    </row>
    <row r="55" spans="1:4" s="4" customFormat="1" ht="12.95" customHeight="1" x14ac:dyDescent="0.2">
      <c r="A55" s="30">
        <v>32</v>
      </c>
      <c r="B55" s="58">
        <f t="shared" si="3"/>
        <v>27</v>
      </c>
      <c r="C55" s="45">
        <v>10</v>
      </c>
      <c r="D55" s="63">
        <v>17</v>
      </c>
    </row>
    <row r="56" spans="1:4" s="4" customFormat="1" ht="12.95" customHeight="1" x14ac:dyDescent="0.2">
      <c r="A56" s="30">
        <v>33</v>
      </c>
      <c r="B56" s="58">
        <f t="shared" si="3"/>
        <v>22</v>
      </c>
      <c r="C56" s="45">
        <v>10</v>
      </c>
      <c r="D56" s="63">
        <v>12</v>
      </c>
    </row>
    <row r="57" spans="1:4" s="4" customFormat="1" ht="12.95" customHeight="1" x14ac:dyDescent="0.2">
      <c r="A57" s="30">
        <v>34</v>
      </c>
      <c r="B57" s="58">
        <f t="shared" si="3"/>
        <v>14</v>
      </c>
      <c r="C57" s="45">
        <v>2</v>
      </c>
      <c r="D57" s="63">
        <v>12</v>
      </c>
    </row>
    <row r="58" spans="1:4" s="4" customFormat="1" ht="12.95" customHeight="1" x14ac:dyDescent="0.2">
      <c r="A58" s="30" t="s">
        <v>16</v>
      </c>
      <c r="B58" s="58">
        <f t="shared" si="3"/>
        <v>56</v>
      </c>
      <c r="C58" s="45">
        <v>14</v>
      </c>
      <c r="D58" s="63">
        <v>42</v>
      </c>
    </row>
    <row r="59" spans="1:4" s="4" customFormat="1" ht="12.95" customHeight="1" x14ac:dyDescent="0.2">
      <c r="A59" s="31" t="s">
        <v>15</v>
      </c>
      <c r="B59" s="48">
        <f>SUM(B47:B58)</f>
        <v>636</v>
      </c>
      <c r="C59" s="49">
        <f>SUM(C47:C58)</f>
        <v>199</v>
      </c>
      <c r="D59" s="48">
        <f>SUM(D47:D58)</f>
        <v>437</v>
      </c>
    </row>
    <row r="60" spans="1:4" s="66" customFormat="1" ht="30.2" customHeight="1" x14ac:dyDescent="0.2">
      <c r="A60" s="64"/>
      <c r="B60" s="94" t="s">
        <v>60</v>
      </c>
      <c r="C60" s="83"/>
      <c r="D60" s="94"/>
    </row>
    <row r="61" spans="1:4" s="4" customFormat="1" ht="12.95" customHeight="1" x14ac:dyDescent="0.2">
      <c r="A61" s="13" t="s">
        <v>27</v>
      </c>
      <c r="B61" s="58">
        <f t="shared" ref="B61:B72" si="4">SUM(C61:D61)</f>
        <v>2</v>
      </c>
      <c r="C61" s="37">
        <v>0</v>
      </c>
      <c r="D61" s="58">
        <v>2</v>
      </c>
    </row>
    <row r="62" spans="1:4" s="4" customFormat="1" ht="12.95" customHeight="1" x14ac:dyDescent="0.2">
      <c r="A62" s="30">
        <v>25</v>
      </c>
      <c r="B62" s="58">
        <f t="shared" si="4"/>
        <v>10</v>
      </c>
      <c r="C62" s="45">
        <v>0</v>
      </c>
      <c r="D62" s="63">
        <v>10</v>
      </c>
    </row>
    <row r="63" spans="1:4" s="4" customFormat="1" ht="12.95" customHeight="1" x14ac:dyDescent="0.2">
      <c r="A63" s="30">
        <v>26</v>
      </c>
      <c r="B63" s="58">
        <f t="shared" si="4"/>
        <v>10</v>
      </c>
      <c r="C63" s="45">
        <v>1</v>
      </c>
      <c r="D63" s="63">
        <v>9</v>
      </c>
    </row>
    <row r="64" spans="1:4" s="4" customFormat="1" ht="12.95" customHeight="1" x14ac:dyDescent="0.2">
      <c r="A64" s="30">
        <v>27</v>
      </c>
      <c r="B64" s="58">
        <f t="shared" si="4"/>
        <v>10</v>
      </c>
      <c r="C64" s="45">
        <v>1</v>
      </c>
      <c r="D64" s="63">
        <v>9</v>
      </c>
    </row>
    <row r="65" spans="1:4" s="4" customFormat="1" ht="12.95" customHeight="1" x14ac:dyDescent="0.2">
      <c r="A65" s="30">
        <v>28</v>
      </c>
      <c r="B65" s="58">
        <f t="shared" si="4"/>
        <v>12</v>
      </c>
      <c r="C65" s="45">
        <v>1</v>
      </c>
      <c r="D65" s="63">
        <v>11</v>
      </c>
    </row>
    <row r="66" spans="1:4" s="4" customFormat="1" ht="12.95" customHeight="1" x14ac:dyDescent="0.2">
      <c r="A66" s="30">
        <v>29</v>
      </c>
      <c r="B66" s="58">
        <f t="shared" si="4"/>
        <v>11</v>
      </c>
      <c r="C66" s="45">
        <v>1</v>
      </c>
      <c r="D66" s="63">
        <v>10</v>
      </c>
    </row>
    <row r="67" spans="1:4" s="4" customFormat="1" ht="12.95" customHeight="1" x14ac:dyDescent="0.2">
      <c r="A67" s="30">
        <v>30</v>
      </c>
      <c r="B67" s="58">
        <f t="shared" si="4"/>
        <v>8</v>
      </c>
      <c r="C67" s="45">
        <v>2</v>
      </c>
      <c r="D67" s="63">
        <v>6</v>
      </c>
    </row>
    <row r="68" spans="1:4" s="4" customFormat="1" ht="12.95" customHeight="1" x14ac:dyDescent="0.2">
      <c r="A68" s="30">
        <v>31</v>
      </c>
      <c r="B68" s="58">
        <f t="shared" si="4"/>
        <v>8</v>
      </c>
      <c r="C68" s="45">
        <v>2</v>
      </c>
      <c r="D68" s="63">
        <v>6</v>
      </c>
    </row>
    <row r="69" spans="1:4" s="4" customFormat="1" ht="12.95" customHeight="1" x14ac:dyDescent="0.2">
      <c r="A69" s="30">
        <v>32</v>
      </c>
      <c r="B69" s="58">
        <f t="shared" si="4"/>
        <v>2</v>
      </c>
      <c r="C69" s="45">
        <v>0</v>
      </c>
      <c r="D69" s="63">
        <v>2</v>
      </c>
    </row>
    <row r="70" spans="1:4" s="4" customFormat="1" ht="12.95" customHeight="1" x14ac:dyDescent="0.2">
      <c r="A70" s="30">
        <v>33</v>
      </c>
      <c r="B70" s="58">
        <f t="shared" si="4"/>
        <v>1</v>
      </c>
      <c r="C70" s="45">
        <v>1</v>
      </c>
      <c r="D70" s="63">
        <v>0</v>
      </c>
    </row>
    <row r="71" spans="1:4" s="4" customFormat="1" ht="12.95" customHeight="1" x14ac:dyDescent="0.2">
      <c r="A71" s="30">
        <v>34</v>
      </c>
      <c r="B71" s="58">
        <f t="shared" si="4"/>
        <v>4</v>
      </c>
      <c r="C71" s="45">
        <v>0</v>
      </c>
      <c r="D71" s="63">
        <v>4</v>
      </c>
    </row>
    <row r="72" spans="1:4" s="4" customFormat="1" ht="12.95" customHeight="1" x14ac:dyDescent="0.2">
      <c r="A72" s="30" t="s">
        <v>16</v>
      </c>
      <c r="B72" s="58">
        <f t="shared" si="4"/>
        <v>5</v>
      </c>
      <c r="C72" s="45">
        <v>1</v>
      </c>
      <c r="D72" s="63">
        <v>4</v>
      </c>
    </row>
    <row r="73" spans="1:4" s="4" customFormat="1" ht="12.95" customHeight="1" x14ac:dyDescent="0.2">
      <c r="A73" s="31" t="s">
        <v>15</v>
      </c>
      <c r="B73" s="48">
        <f>SUM(B61:B72)</f>
        <v>83</v>
      </c>
      <c r="C73" s="49">
        <f>SUM(C61:C72)</f>
        <v>10</v>
      </c>
      <c r="D73" s="48">
        <f>SUM(D61:D72)</f>
        <v>73</v>
      </c>
    </row>
    <row r="74" spans="1:4" s="66" customFormat="1" ht="30.2" customHeight="1" x14ac:dyDescent="0.2">
      <c r="A74" s="64"/>
      <c r="B74" s="93" t="s">
        <v>8</v>
      </c>
      <c r="C74" s="86"/>
      <c r="D74" s="93"/>
    </row>
    <row r="75" spans="1:4" s="4" customFormat="1" ht="12.95" customHeight="1" x14ac:dyDescent="0.2">
      <c r="A75" s="13" t="s">
        <v>27</v>
      </c>
      <c r="B75" s="58">
        <f t="shared" ref="B75:B86" si="5">SUM(C75:D75)</f>
        <v>0</v>
      </c>
      <c r="C75" s="37">
        <v>0</v>
      </c>
      <c r="D75" s="58">
        <v>0</v>
      </c>
    </row>
    <row r="76" spans="1:4" s="4" customFormat="1" ht="12.95" customHeight="1" x14ac:dyDescent="0.2">
      <c r="A76" s="30">
        <v>25</v>
      </c>
      <c r="B76" s="58">
        <f t="shared" si="5"/>
        <v>2</v>
      </c>
      <c r="C76" s="45">
        <v>1</v>
      </c>
      <c r="D76" s="63">
        <v>1</v>
      </c>
    </row>
    <row r="77" spans="1:4" s="4" customFormat="1" ht="12.95" customHeight="1" x14ac:dyDescent="0.2">
      <c r="A77" s="30">
        <v>26</v>
      </c>
      <c r="B77" s="58">
        <f t="shared" si="5"/>
        <v>5</v>
      </c>
      <c r="C77" s="45">
        <v>0</v>
      </c>
      <c r="D77" s="63">
        <v>5</v>
      </c>
    </row>
    <row r="78" spans="1:4" s="4" customFormat="1" ht="12.95" customHeight="1" x14ac:dyDescent="0.2">
      <c r="A78" s="30">
        <v>27</v>
      </c>
      <c r="B78" s="58">
        <f t="shared" si="5"/>
        <v>6</v>
      </c>
      <c r="C78" s="45">
        <v>0</v>
      </c>
      <c r="D78" s="63">
        <v>6</v>
      </c>
    </row>
    <row r="79" spans="1:4" s="4" customFormat="1" ht="12.95" customHeight="1" x14ac:dyDescent="0.2">
      <c r="A79" s="30">
        <v>28</v>
      </c>
      <c r="B79" s="58">
        <f t="shared" si="5"/>
        <v>14</v>
      </c>
      <c r="C79" s="45">
        <v>4</v>
      </c>
      <c r="D79" s="63">
        <v>10</v>
      </c>
    </row>
    <row r="80" spans="1:4" s="4" customFormat="1" ht="12.95" customHeight="1" x14ac:dyDescent="0.2">
      <c r="A80" s="30">
        <v>29</v>
      </c>
      <c r="B80" s="58">
        <f t="shared" si="5"/>
        <v>11</v>
      </c>
      <c r="C80" s="45">
        <v>1</v>
      </c>
      <c r="D80" s="63">
        <v>10</v>
      </c>
    </row>
    <row r="81" spans="1:4" s="4" customFormat="1" ht="12.95" customHeight="1" x14ac:dyDescent="0.2">
      <c r="A81" s="30">
        <v>30</v>
      </c>
      <c r="B81" s="58">
        <f t="shared" si="5"/>
        <v>13</v>
      </c>
      <c r="C81" s="45">
        <v>2</v>
      </c>
      <c r="D81" s="63">
        <v>11</v>
      </c>
    </row>
    <row r="82" spans="1:4" s="4" customFormat="1" ht="12.95" customHeight="1" x14ac:dyDescent="0.2">
      <c r="A82" s="30">
        <v>31</v>
      </c>
      <c r="B82" s="58">
        <f t="shared" si="5"/>
        <v>12</v>
      </c>
      <c r="C82" s="45">
        <v>3</v>
      </c>
      <c r="D82" s="63">
        <v>9</v>
      </c>
    </row>
    <row r="83" spans="1:4" s="4" customFormat="1" ht="12.95" customHeight="1" x14ac:dyDescent="0.2">
      <c r="A83" s="30">
        <v>32</v>
      </c>
      <c r="B83" s="58">
        <f t="shared" si="5"/>
        <v>6</v>
      </c>
      <c r="C83" s="45">
        <v>0</v>
      </c>
      <c r="D83" s="63">
        <v>6</v>
      </c>
    </row>
    <row r="84" spans="1:4" s="4" customFormat="1" ht="12.95" customHeight="1" x14ac:dyDescent="0.2">
      <c r="A84" s="30">
        <v>33</v>
      </c>
      <c r="B84" s="58">
        <f t="shared" si="5"/>
        <v>12</v>
      </c>
      <c r="C84" s="45">
        <v>5</v>
      </c>
      <c r="D84" s="63">
        <v>7</v>
      </c>
    </row>
    <row r="85" spans="1:4" s="4" customFormat="1" ht="12.95" customHeight="1" x14ac:dyDescent="0.2">
      <c r="A85" s="30">
        <v>34</v>
      </c>
      <c r="B85" s="58">
        <f t="shared" si="5"/>
        <v>11</v>
      </c>
      <c r="C85" s="45">
        <v>1</v>
      </c>
      <c r="D85" s="63">
        <v>10</v>
      </c>
    </row>
    <row r="86" spans="1:4" s="4" customFormat="1" ht="12.95" customHeight="1" x14ac:dyDescent="0.2">
      <c r="A86" s="30" t="s">
        <v>16</v>
      </c>
      <c r="B86" s="58">
        <f t="shared" si="5"/>
        <v>27</v>
      </c>
      <c r="C86" s="45">
        <v>4</v>
      </c>
      <c r="D86" s="63">
        <v>23</v>
      </c>
    </row>
    <row r="87" spans="1:4" s="4" customFormat="1" ht="12.95" customHeight="1" x14ac:dyDescent="0.2">
      <c r="A87" s="31" t="s">
        <v>15</v>
      </c>
      <c r="B87" s="48">
        <f>SUM(B75:B86)</f>
        <v>119</v>
      </c>
      <c r="C87" s="49">
        <f>SUM(C75:C86)</f>
        <v>21</v>
      </c>
      <c r="D87" s="48">
        <f>SUM(D75:D86)</f>
        <v>98</v>
      </c>
    </row>
    <row r="88" spans="1:4" s="4" customFormat="1" ht="12.75" customHeight="1" x14ac:dyDescent="0.2">
      <c r="A88" s="21"/>
      <c r="B88" s="10"/>
      <c r="C88" s="10"/>
      <c r="D88" s="10"/>
    </row>
    <row r="89" spans="1:4" s="4" customFormat="1" ht="12.75" customHeight="1" x14ac:dyDescent="0.2">
      <c r="A89" s="21"/>
      <c r="B89" s="10"/>
      <c r="C89" s="10"/>
      <c r="D89" s="10"/>
    </row>
    <row r="90" spans="1:4" s="8" customFormat="1" ht="14.25" customHeight="1" x14ac:dyDescent="0.2">
      <c r="A90"/>
      <c r="B90"/>
      <c r="C90"/>
      <c r="D90"/>
    </row>
  </sheetData>
  <mergeCells count="7">
    <mergeCell ref="B74:D74"/>
    <mergeCell ref="B60:D60"/>
    <mergeCell ref="B46:D46"/>
    <mergeCell ref="A1:D1"/>
    <mergeCell ref="B32:D32"/>
    <mergeCell ref="B18:D18"/>
    <mergeCell ref="B4:D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9" orientation="portrait" useFirstPageNumber="1" verticalDpi="300" r:id="rId1"/>
  <headerFooter alignWithMargins="0">
    <oddFooter>&amp;C&amp;"Arial,Standard"&amp;6© Statistisches Landesamt des Freistaates Sachsen - B III 2 - j/14</oddFooter>
  </headerFooter>
  <rowBreaks count="1" manualBreakCount="1">
    <brk id="45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H102"/>
  <sheetViews>
    <sheetView showGridLines="0" zoomScaleNormal="100" workbookViewId="0">
      <selection activeCell="I18" sqref="I18"/>
    </sheetView>
  </sheetViews>
  <sheetFormatPr baseColWidth="10" defaultRowHeight="12.75" x14ac:dyDescent="0.2"/>
  <cols>
    <col min="1" max="1" width="28.7109375" customWidth="1"/>
    <col min="2" max="7" width="9.7109375" customWidth="1"/>
  </cols>
  <sheetData>
    <row r="1" spans="1:7" ht="30.2" customHeight="1" x14ac:dyDescent="0.2">
      <c r="A1" s="97" t="s">
        <v>105</v>
      </c>
      <c r="B1" s="97"/>
      <c r="C1" s="97"/>
      <c r="D1" s="97"/>
      <c r="E1" s="97"/>
      <c r="F1" s="97"/>
      <c r="G1" s="97"/>
    </row>
    <row r="2" spans="1:7" ht="12.2" customHeight="1" x14ac:dyDescent="0.2">
      <c r="A2" s="26"/>
      <c r="B2" s="27"/>
      <c r="C2" s="27"/>
      <c r="D2" s="27"/>
      <c r="E2" s="27"/>
      <c r="F2" s="27"/>
      <c r="G2" s="27"/>
    </row>
    <row r="3" spans="1:7" s="4" customFormat="1" ht="12.2" customHeight="1" x14ac:dyDescent="0.2">
      <c r="A3" s="84" t="s">
        <v>17</v>
      </c>
      <c r="B3" s="80" t="s">
        <v>4</v>
      </c>
      <c r="C3" s="80"/>
      <c r="D3" s="80" t="s">
        <v>19</v>
      </c>
      <c r="E3" s="80"/>
      <c r="F3" s="80" t="s">
        <v>20</v>
      </c>
      <c r="G3" s="81"/>
    </row>
    <row r="4" spans="1:7" s="4" customFormat="1" ht="12.2" customHeight="1" x14ac:dyDescent="0.2">
      <c r="A4" s="102"/>
      <c r="B4" s="103"/>
      <c r="C4" s="103"/>
      <c r="D4" s="103" t="s">
        <v>55</v>
      </c>
      <c r="E4" s="103"/>
      <c r="F4" s="103"/>
      <c r="G4" s="104"/>
    </row>
    <row r="5" spans="1:7" s="4" customFormat="1" ht="12.2" customHeight="1" x14ac:dyDescent="0.2">
      <c r="A5" s="85"/>
      <c r="B5" s="2" t="s">
        <v>18</v>
      </c>
      <c r="C5" s="33" t="s">
        <v>21</v>
      </c>
      <c r="D5" s="2" t="s">
        <v>18</v>
      </c>
      <c r="E5" s="2" t="s">
        <v>21</v>
      </c>
      <c r="F5" s="2" t="s">
        <v>18</v>
      </c>
      <c r="G5" s="3" t="s">
        <v>21</v>
      </c>
    </row>
    <row r="6" spans="1:7" s="66" customFormat="1" ht="30.2" customHeight="1" x14ac:dyDescent="0.2">
      <c r="B6" s="99" t="s">
        <v>5</v>
      </c>
      <c r="C6" s="99"/>
      <c r="D6" s="100"/>
      <c r="E6" s="99"/>
      <c r="F6" s="99"/>
      <c r="G6" s="99"/>
    </row>
    <row r="7" spans="1:7" s="4" customFormat="1" ht="12.95" customHeight="1" x14ac:dyDescent="0.2">
      <c r="A7" s="35" t="s">
        <v>29</v>
      </c>
      <c r="B7" s="37">
        <v>197</v>
      </c>
      <c r="C7" s="39">
        <f>B7*100/197</f>
        <v>100</v>
      </c>
      <c r="D7" s="72">
        <v>13</v>
      </c>
      <c r="E7" s="39">
        <f>D7*100/13</f>
        <v>100</v>
      </c>
      <c r="F7" s="71">
        <v>184</v>
      </c>
      <c r="G7" s="39">
        <f>F7*100/184</f>
        <v>100</v>
      </c>
    </row>
    <row r="8" spans="1:7" s="4" customFormat="1" ht="12.95" customHeight="1" x14ac:dyDescent="0.2">
      <c r="A8" s="35" t="s">
        <v>37</v>
      </c>
      <c r="B8" s="37">
        <v>39</v>
      </c>
      <c r="C8" s="38">
        <f>B8*100/197</f>
        <v>19.796954314720811</v>
      </c>
      <c r="D8" s="72">
        <v>2</v>
      </c>
      <c r="E8" s="38">
        <f t="shared" ref="E8:E19" si="0">D8*100/13</f>
        <v>15.384615384615385</v>
      </c>
      <c r="F8" s="71">
        <v>37</v>
      </c>
      <c r="G8" s="38">
        <f t="shared" ref="G8:G19" si="1">F8*100/184</f>
        <v>20.108695652173914</v>
      </c>
    </row>
    <row r="9" spans="1:7" s="4" customFormat="1" ht="12.95" customHeight="1" x14ac:dyDescent="0.2">
      <c r="A9" s="35" t="s">
        <v>66</v>
      </c>
      <c r="B9" s="37">
        <v>42</v>
      </c>
      <c r="C9" s="38">
        <f t="shared" ref="C9:C19" si="2">B9*100/197</f>
        <v>21.319796954314722</v>
      </c>
      <c r="D9" s="43">
        <v>0</v>
      </c>
      <c r="E9" s="38">
        <f t="shared" si="0"/>
        <v>0</v>
      </c>
      <c r="F9" s="71">
        <v>42</v>
      </c>
      <c r="G9" s="38">
        <f t="shared" si="1"/>
        <v>22.826086956521738</v>
      </c>
    </row>
    <row r="10" spans="1:7" s="4" customFormat="1" ht="12.95" customHeight="1" x14ac:dyDescent="0.2">
      <c r="A10" s="35" t="s">
        <v>41</v>
      </c>
      <c r="B10" s="37">
        <v>4</v>
      </c>
      <c r="C10" s="38">
        <f t="shared" si="2"/>
        <v>2.030456852791878</v>
      </c>
      <c r="D10" s="43">
        <v>2</v>
      </c>
      <c r="E10" s="38">
        <f t="shared" si="0"/>
        <v>15.384615384615385</v>
      </c>
      <c r="F10" s="71">
        <v>2</v>
      </c>
      <c r="G10" s="38">
        <f t="shared" si="1"/>
        <v>1.0869565217391304</v>
      </c>
    </row>
    <row r="11" spans="1:7" s="4" customFormat="1" ht="12.95" customHeight="1" x14ac:dyDescent="0.2">
      <c r="A11" s="35" t="s">
        <v>61</v>
      </c>
      <c r="B11" s="37">
        <v>18</v>
      </c>
      <c r="C11" s="38">
        <f t="shared" si="2"/>
        <v>9.1370558375634516</v>
      </c>
      <c r="D11" s="43">
        <v>0</v>
      </c>
      <c r="E11" s="38">
        <f t="shared" si="0"/>
        <v>0</v>
      </c>
      <c r="F11" s="71">
        <v>18</v>
      </c>
      <c r="G11" s="38">
        <f t="shared" si="1"/>
        <v>9.7826086956521738</v>
      </c>
    </row>
    <row r="12" spans="1:7" s="4" customFormat="1" ht="12.95" customHeight="1" x14ac:dyDescent="0.2">
      <c r="A12" s="35" t="s">
        <v>30</v>
      </c>
      <c r="B12" s="37">
        <v>197</v>
      </c>
      <c r="C12" s="39">
        <f t="shared" si="2"/>
        <v>100</v>
      </c>
      <c r="D12" s="72">
        <v>13</v>
      </c>
      <c r="E12" s="39">
        <f t="shared" si="0"/>
        <v>100</v>
      </c>
      <c r="F12" s="71">
        <v>184</v>
      </c>
      <c r="G12" s="39">
        <f t="shared" si="1"/>
        <v>100</v>
      </c>
    </row>
    <row r="13" spans="1:7" s="4" customFormat="1" ht="12.95" customHeight="1" x14ac:dyDescent="0.2">
      <c r="A13" s="35" t="s">
        <v>31</v>
      </c>
      <c r="B13" s="37">
        <v>15</v>
      </c>
      <c r="C13" s="38">
        <f t="shared" si="2"/>
        <v>7.6142131979695433</v>
      </c>
      <c r="D13" s="72">
        <v>2</v>
      </c>
      <c r="E13" s="38">
        <f t="shared" si="0"/>
        <v>15.384615384615385</v>
      </c>
      <c r="F13" s="71">
        <v>13</v>
      </c>
      <c r="G13" s="38">
        <f t="shared" si="1"/>
        <v>7.0652173913043477</v>
      </c>
    </row>
    <row r="14" spans="1:7" s="4" customFormat="1" ht="12.95" customHeight="1" x14ac:dyDescent="0.2">
      <c r="A14" s="35" t="s">
        <v>69</v>
      </c>
      <c r="B14" s="37">
        <v>27</v>
      </c>
      <c r="C14" s="38">
        <f t="shared" si="2"/>
        <v>13.705583756345177</v>
      </c>
      <c r="D14" s="72">
        <v>4</v>
      </c>
      <c r="E14" s="38">
        <f t="shared" si="0"/>
        <v>30.76923076923077</v>
      </c>
      <c r="F14" s="71">
        <v>23</v>
      </c>
      <c r="G14" s="38">
        <f t="shared" si="1"/>
        <v>12.5</v>
      </c>
    </row>
    <row r="15" spans="1:7" s="4" customFormat="1" ht="12.95" customHeight="1" x14ac:dyDescent="0.2">
      <c r="A15" s="35" t="s">
        <v>70</v>
      </c>
      <c r="B15" s="37">
        <v>4</v>
      </c>
      <c r="C15" s="38">
        <f t="shared" si="2"/>
        <v>2.030456852791878</v>
      </c>
      <c r="D15" s="43">
        <v>0</v>
      </c>
      <c r="E15" s="38">
        <f t="shared" si="0"/>
        <v>0</v>
      </c>
      <c r="F15" s="71">
        <v>4</v>
      </c>
      <c r="G15" s="38">
        <f t="shared" si="1"/>
        <v>2.1739130434782608</v>
      </c>
    </row>
    <row r="16" spans="1:7" s="4" customFormat="1" ht="12.95" customHeight="1" x14ac:dyDescent="0.2">
      <c r="A16" s="35" t="s">
        <v>58</v>
      </c>
      <c r="B16" s="37">
        <v>197</v>
      </c>
      <c r="C16" s="39">
        <f t="shared" si="2"/>
        <v>100</v>
      </c>
      <c r="D16" s="72">
        <v>13</v>
      </c>
      <c r="E16" s="39">
        <f t="shared" si="0"/>
        <v>100</v>
      </c>
      <c r="F16" s="71">
        <v>184</v>
      </c>
      <c r="G16" s="39">
        <f t="shared" si="1"/>
        <v>100</v>
      </c>
    </row>
    <row r="17" spans="1:7" s="4" customFormat="1" ht="12.95" customHeight="1" x14ac:dyDescent="0.2">
      <c r="A17" s="35" t="s">
        <v>32</v>
      </c>
      <c r="B17" s="37">
        <v>35</v>
      </c>
      <c r="C17" s="38">
        <f t="shared" si="2"/>
        <v>17.766497461928935</v>
      </c>
      <c r="D17" s="72">
        <v>4</v>
      </c>
      <c r="E17" s="38">
        <f t="shared" si="0"/>
        <v>30.76923076923077</v>
      </c>
      <c r="F17" s="71">
        <v>31</v>
      </c>
      <c r="G17" s="38">
        <f t="shared" si="1"/>
        <v>16.847826086956523</v>
      </c>
    </row>
    <row r="18" spans="1:7" s="4" customFormat="1" ht="12.95" customHeight="1" x14ac:dyDescent="0.2">
      <c r="A18" s="19" t="s">
        <v>96</v>
      </c>
      <c r="B18" s="37">
        <v>1</v>
      </c>
      <c r="C18" s="38">
        <f t="shared" si="2"/>
        <v>0.50761421319796951</v>
      </c>
      <c r="D18" s="43">
        <v>0</v>
      </c>
      <c r="E18" s="38">
        <f>D18*100/13</f>
        <v>0</v>
      </c>
      <c r="F18" s="71">
        <v>1</v>
      </c>
      <c r="G18" s="38">
        <f t="shared" si="1"/>
        <v>0.54347826086956519</v>
      </c>
    </row>
    <row r="19" spans="1:7" s="4" customFormat="1" ht="12.95" customHeight="1" x14ac:dyDescent="0.2">
      <c r="A19" s="19" t="s">
        <v>33</v>
      </c>
      <c r="B19" s="37">
        <v>12</v>
      </c>
      <c r="C19" s="38">
        <f t="shared" si="2"/>
        <v>6.0913705583756341</v>
      </c>
      <c r="D19" s="43">
        <v>1</v>
      </c>
      <c r="E19" s="38">
        <f t="shared" si="0"/>
        <v>7.6923076923076925</v>
      </c>
      <c r="F19" s="71">
        <v>11</v>
      </c>
      <c r="G19" s="38">
        <f t="shared" si="1"/>
        <v>5.9782608695652177</v>
      </c>
    </row>
    <row r="20" spans="1:7" s="4" customFormat="1" ht="30.2" customHeight="1" x14ac:dyDescent="0.2">
      <c r="B20" s="83" t="s">
        <v>6</v>
      </c>
      <c r="C20" s="83"/>
      <c r="D20" s="98"/>
      <c r="E20" s="83"/>
      <c r="F20" s="83"/>
      <c r="G20" s="83"/>
    </row>
    <row r="21" spans="1:7" s="4" customFormat="1" ht="12.95" customHeight="1" x14ac:dyDescent="0.2">
      <c r="A21" s="35" t="s">
        <v>34</v>
      </c>
      <c r="B21" s="37">
        <v>2</v>
      </c>
      <c r="C21" s="41">
        <f>B21*100/77</f>
        <v>2.5974025974025974</v>
      </c>
      <c r="D21" s="43">
        <v>1</v>
      </c>
      <c r="E21" s="41">
        <f>D21*100/20</f>
        <v>5</v>
      </c>
      <c r="F21" s="37">
        <v>1</v>
      </c>
      <c r="G21" s="41">
        <f>F21*100/57</f>
        <v>1.7543859649122806</v>
      </c>
    </row>
    <row r="22" spans="1:7" s="4" customFormat="1" ht="12.95" customHeight="1" x14ac:dyDescent="0.2">
      <c r="A22" s="35" t="s">
        <v>36</v>
      </c>
      <c r="B22" s="37">
        <v>36</v>
      </c>
      <c r="C22" s="41">
        <f t="shared" ref="C22:C37" si="3">B22*100/77</f>
        <v>46.753246753246756</v>
      </c>
      <c r="D22" s="43">
        <v>6</v>
      </c>
      <c r="E22" s="41">
        <f t="shared" ref="E22:E37" si="4">D22*100/20</f>
        <v>30</v>
      </c>
      <c r="F22" s="37">
        <v>30</v>
      </c>
      <c r="G22" s="41">
        <f t="shared" ref="G22:G37" si="5">F22*100/57</f>
        <v>52.631578947368418</v>
      </c>
    </row>
    <row r="23" spans="1:7" s="4" customFormat="1" ht="12.95" customHeight="1" x14ac:dyDescent="0.2">
      <c r="A23" s="35" t="s">
        <v>37</v>
      </c>
      <c r="B23" s="37">
        <v>3</v>
      </c>
      <c r="C23" s="41">
        <f t="shared" si="3"/>
        <v>3.8961038961038961</v>
      </c>
      <c r="D23" s="43">
        <v>1</v>
      </c>
      <c r="E23" s="41">
        <f t="shared" si="4"/>
        <v>5</v>
      </c>
      <c r="F23" s="37">
        <v>2</v>
      </c>
      <c r="G23" s="41">
        <f t="shared" si="5"/>
        <v>3.5087719298245612</v>
      </c>
    </row>
    <row r="24" spans="1:7" s="4" customFormat="1" ht="12" x14ac:dyDescent="0.2">
      <c r="A24" s="35" t="s">
        <v>66</v>
      </c>
      <c r="B24" s="37">
        <v>25</v>
      </c>
      <c r="C24" s="41">
        <f t="shared" si="3"/>
        <v>32.467532467532465</v>
      </c>
      <c r="D24" s="43">
        <v>3</v>
      </c>
      <c r="E24" s="41">
        <f t="shared" si="4"/>
        <v>15</v>
      </c>
      <c r="F24" s="37">
        <v>22</v>
      </c>
      <c r="G24" s="41">
        <f t="shared" si="5"/>
        <v>38.596491228070178</v>
      </c>
    </row>
    <row r="25" spans="1:7" s="4" customFormat="1" ht="12.95" customHeight="1" x14ac:dyDescent="0.2">
      <c r="A25" s="35" t="s">
        <v>41</v>
      </c>
      <c r="B25" s="37">
        <v>1</v>
      </c>
      <c r="C25" s="41">
        <f t="shared" si="3"/>
        <v>1.2987012987012987</v>
      </c>
      <c r="D25" s="43">
        <v>0</v>
      </c>
      <c r="E25" s="41">
        <f t="shared" si="4"/>
        <v>0</v>
      </c>
      <c r="F25" s="37">
        <v>1</v>
      </c>
      <c r="G25" s="41">
        <f t="shared" si="5"/>
        <v>1.7543859649122806</v>
      </c>
    </row>
    <row r="26" spans="1:7" s="4" customFormat="1" ht="24.95" customHeight="1" x14ac:dyDescent="0.2">
      <c r="A26" s="35" t="s">
        <v>97</v>
      </c>
      <c r="B26" s="37">
        <v>13</v>
      </c>
      <c r="C26" s="41">
        <f t="shared" si="3"/>
        <v>16.883116883116884</v>
      </c>
      <c r="D26" s="43">
        <v>6</v>
      </c>
      <c r="E26" s="41">
        <f t="shared" si="4"/>
        <v>30</v>
      </c>
      <c r="F26" s="37">
        <v>7</v>
      </c>
      <c r="G26" s="41">
        <f t="shared" si="5"/>
        <v>12.280701754385966</v>
      </c>
    </row>
    <row r="27" spans="1:7" s="4" customFormat="1" ht="12.95" customHeight="1" x14ac:dyDescent="0.2">
      <c r="A27" s="35" t="s">
        <v>98</v>
      </c>
      <c r="B27" s="37">
        <v>8</v>
      </c>
      <c r="C27" s="41">
        <f t="shared" si="3"/>
        <v>10.38961038961039</v>
      </c>
      <c r="D27" s="43">
        <v>4</v>
      </c>
      <c r="E27" s="41">
        <f t="shared" si="4"/>
        <v>20</v>
      </c>
      <c r="F27" s="37">
        <v>4</v>
      </c>
      <c r="G27" s="41">
        <f t="shared" si="5"/>
        <v>7.0175438596491224</v>
      </c>
    </row>
    <row r="28" spans="1:7" s="4" customFormat="1" ht="12.95" customHeight="1" x14ac:dyDescent="0.2">
      <c r="A28" s="35" t="s">
        <v>38</v>
      </c>
      <c r="B28" s="37">
        <v>28</v>
      </c>
      <c r="C28" s="41">
        <f t="shared" si="3"/>
        <v>36.363636363636367</v>
      </c>
      <c r="D28" s="43">
        <v>9</v>
      </c>
      <c r="E28" s="41">
        <f t="shared" si="4"/>
        <v>45</v>
      </c>
      <c r="F28" s="37">
        <v>19</v>
      </c>
      <c r="G28" s="41">
        <f t="shared" si="5"/>
        <v>33.333333333333336</v>
      </c>
    </row>
    <row r="29" spans="1:7" s="4" customFormat="1" ht="12.95" customHeight="1" x14ac:dyDescent="0.2">
      <c r="A29" s="35" t="s">
        <v>39</v>
      </c>
      <c r="B29" s="37">
        <v>1</v>
      </c>
      <c r="C29" s="41">
        <f t="shared" si="3"/>
        <v>1.2987012987012987</v>
      </c>
      <c r="D29" s="43">
        <v>1</v>
      </c>
      <c r="E29" s="41">
        <f t="shared" si="4"/>
        <v>5</v>
      </c>
      <c r="F29" s="37">
        <v>0</v>
      </c>
      <c r="G29" s="41">
        <f t="shared" si="5"/>
        <v>0</v>
      </c>
    </row>
    <row r="30" spans="1:7" s="4" customFormat="1" ht="12.95" customHeight="1" x14ac:dyDescent="0.2">
      <c r="A30" s="35" t="s">
        <v>61</v>
      </c>
      <c r="B30" s="37">
        <v>3</v>
      </c>
      <c r="C30" s="41">
        <f t="shared" si="3"/>
        <v>3.8961038961038961</v>
      </c>
      <c r="D30" s="43">
        <v>0</v>
      </c>
      <c r="E30" s="41">
        <f t="shared" si="4"/>
        <v>0</v>
      </c>
      <c r="F30" s="37">
        <v>3</v>
      </c>
      <c r="G30" s="41">
        <f t="shared" si="5"/>
        <v>5.2631578947368425</v>
      </c>
    </row>
    <row r="31" spans="1:7" s="4" customFormat="1" ht="12.95" customHeight="1" x14ac:dyDescent="0.2">
      <c r="A31" s="35" t="s">
        <v>30</v>
      </c>
      <c r="B31" s="37">
        <v>12</v>
      </c>
      <c r="C31" s="41">
        <f t="shared" si="3"/>
        <v>15.584415584415584</v>
      </c>
      <c r="D31" s="43">
        <v>4</v>
      </c>
      <c r="E31" s="41">
        <f t="shared" si="4"/>
        <v>20</v>
      </c>
      <c r="F31" s="37">
        <v>8</v>
      </c>
      <c r="G31" s="41">
        <f t="shared" si="5"/>
        <v>14.035087719298245</v>
      </c>
    </row>
    <row r="32" spans="1:7" s="4" customFormat="1" ht="12.95" customHeight="1" x14ac:dyDescent="0.2">
      <c r="A32" s="35" t="s">
        <v>40</v>
      </c>
      <c r="B32" s="37">
        <v>1</v>
      </c>
      <c r="C32" s="41">
        <f t="shared" si="3"/>
        <v>1.2987012987012987</v>
      </c>
      <c r="D32" s="43">
        <v>0</v>
      </c>
      <c r="E32" s="41">
        <f t="shared" si="4"/>
        <v>0</v>
      </c>
      <c r="F32" s="37">
        <v>1</v>
      </c>
      <c r="G32" s="41">
        <f t="shared" si="5"/>
        <v>1.7543859649122806</v>
      </c>
    </row>
    <row r="33" spans="1:7" s="4" customFormat="1" ht="12.95" customHeight="1" x14ac:dyDescent="0.2">
      <c r="A33" s="35" t="s">
        <v>69</v>
      </c>
      <c r="B33" s="37">
        <v>13</v>
      </c>
      <c r="C33" s="41">
        <f t="shared" si="3"/>
        <v>16.883116883116884</v>
      </c>
      <c r="D33" s="43">
        <v>2</v>
      </c>
      <c r="E33" s="41">
        <f t="shared" si="4"/>
        <v>10</v>
      </c>
      <c r="F33" s="37">
        <v>11</v>
      </c>
      <c r="G33" s="41">
        <f t="shared" si="5"/>
        <v>19.298245614035089</v>
      </c>
    </row>
    <row r="34" spans="1:7" s="4" customFormat="1" ht="12.95" customHeight="1" x14ac:dyDescent="0.2">
      <c r="A34" s="35" t="s">
        <v>70</v>
      </c>
      <c r="B34" s="37">
        <v>2</v>
      </c>
      <c r="C34" s="41">
        <f t="shared" si="3"/>
        <v>2.5974025974025974</v>
      </c>
      <c r="D34" s="43">
        <v>1</v>
      </c>
      <c r="E34" s="41">
        <f t="shared" si="4"/>
        <v>5</v>
      </c>
      <c r="F34" s="37">
        <v>1</v>
      </c>
      <c r="G34" s="41">
        <f t="shared" si="5"/>
        <v>1.7543859649122806</v>
      </c>
    </row>
    <row r="35" spans="1:7" s="4" customFormat="1" ht="12.95" customHeight="1" x14ac:dyDescent="0.2">
      <c r="A35" s="35" t="s">
        <v>42</v>
      </c>
      <c r="B35" s="37">
        <v>1</v>
      </c>
      <c r="C35" s="41">
        <f t="shared" si="3"/>
        <v>1.2987012987012987</v>
      </c>
      <c r="D35" s="43">
        <v>0</v>
      </c>
      <c r="E35" s="41">
        <f t="shared" si="4"/>
        <v>0</v>
      </c>
      <c r="F35" s="37">
        <v>1</v>
      </c>
      <c r="G35" s="41">
        <f t="shared" si="5"/>
        <v>1.7543859649122806</v>
      </c>
    </row>
    <row r="36" spans="1:7" s="4" customFormat="1" ht="12.95" customHeight="1" x14ac:dyDescent="0.2">
      <c r="A36" s="35" t="s">
        <v>32</v>
      </c>
      <c r="B36" s="37">
        <v>4</v>
      </c>
      <c r="C36" s="41">
        <f t="shared" si="3"/>
        <v>5.1948051948051948</v>
      </c>
      <c r="D36" s="43">
        <v>2</v>
      </c>
      <c r="E36" s="41">
        <f t="shared" si="4"/>
        <v>10</v>
      </c>
      <c r="F36" s="37">
        <v>2</v>
      </c>
      <c r="G36" s="41">
        <f t="shared" si="5"/>
        <v>3.5087719298245612</v>
      </c>
    </row>
    <row r="37" spans="1:7" s="4" customFormat="1" ht="12.95" customHeight="1" x14ac:dyDescent="0.2">
      <c r="A37" s="35" t="s">
        <v>106</v>
      </c>
      <c r="B37" s="37">
        <v>1</v>
      </c>
      <c r="C37" s="41">
        <f t="shared" si="3"/>
        <v>1.2987012987012987</v>
      </c>
      <c r="D37" s="43">
        <v>0</v>
      </c>
      <c r="E37" s="41">
        <f t="shared" si="4"/>
        <v>0</v>
      </c>
      <c r="F37" s="37">
        <v>1</v>
      </c>
      <c r="G37" s="41">
        <f t="shared" si="5"/>
        <v>1.7543859649122806</v>
      </c>
    </row>
    <row r="38" spans="1:7" s="66" customFormat="1" ht="30.2" customHeight="1" x14ac:dyDescent="0.2">
      <c r="B38" s="101" t="s">
        <v>7</v>
      </c>
      <c r="C38" s="101"/>
      <c r="D38" s="101"/>
      <c r="E38" s="101"/>
      <c r="F38" s="101"/>
      <c r="G38" s="101"/>
    </row>
    <row r="39" spans="1:7" s="4" customFormat="1" ht="12.95" customHeight="1" x14ac:dyDescent="0.2">
      <c r="A39" s="35" t="s">
        <v>43</v>
      </c>
      <c r="B39" s="37">
        <v>39</v>
      </c>
      <c r="C39" s="40">
        <f>B39*100/507</f>
        <v>7.6923076923076925</v>
      </c>
      <c r="D39" s="43">
        <v>5</v>
      </c>
      <c r="E39" s="40">
        <f>D39*100/138</f>
        <v>3.6231884057971016</v>
      </c>
      <c r="F39" s="43">
        <v>34</v>
      </c>
      <c r="G39" s="42">
        <f>F39*100/369</f>
        <v>9.2140921409214087</v>
      </c>
    </row>
    <row r="40" spans="1:7" s="4" customFormat="1" ht="12.95" customHeight="1" x14ac:dyDescent="0.2">
      <c r="A40" s="35" t="s">
        <v>35</v>
      </c>
      <c r="B40" s="37">
        <v>26</v>
      </c>
      <c r="C40" s="40">
        <f t="shared" ref="C40:C62" si="6">B40*100/507</f>
        <v>5.1282051282051286</v>
      </c>
      <c r="D40" s="43">
        <v>8</v>
      </c>
      <c r="E40" s="40">
        <f t="shared" ref="E40:E62" si="7">D40*100/138</f>
        <v>5.7971014492753623</v>
      </c>
      <c r="F40" s="43">
        <v>18</v>
      </c>
      <c r="G40" s="42">
        <f t="shared" ref="G40:G62" si="8">F40*100/369</f>
        <v>4.8780487804878048</v>
      </c>
    </row>
    <row r="41" spans="1:7" s="4" customFormat="1" ht="12.95" customHeight="1" x14ac:dyDescent="0.2">
      <c r="A41" s="35" t="s">
        <v>29</v>
      </c>
      <c r="B41" s="37">
        <v>155</v>
      </c>
      <c r="C41" s="40">
        <f t="shared" si="6"/>
        <v>30.57199211045365</v>
      </c>
      <c r="D41" s="43">
        <v>19</v>
      </c>
      <c r="E41" s="40">
        <f t="shared" si="7"/>
        <v>13.768115942028986</v>
      </c>
      <c r="F41" s="43">
        <v>136</v>
      </c>
      <c r="G41" s="42">
        <f t="shared" si="8"/>
        <v>36.856368563685635</v>
      </c>
    </row>
    <row r="42" spans="1:7" s="4" customFormat="1" ht="12.95" customHeight="1" x14ac:dyDescent="0.2">
      <c r="A42" s="35" t="s">
        <v>102</v>
      </c>
      <c r="B42" s="37">
        <v>3</v>
      </c>
      <c r="C42" s="40">
        <f>B42*100/507</f>
        <v>0.59171597633136097</v>
      </c>
      <c r="D42" s="43">
        <v>2</v>
      </c>
      <c r="E42" s="40">
        <f>D42*100/138</f>
        <v>1.4492753623188406</v>
      </c>
      <c r="F42" s="43">
        <v>1</v>
      </c>
      <c r="G42" s="42">
        <f>F42*100/369</f>
        <v>0.27100271002710025</v>
      </c>
    </row>
    <row r="43" spans="1:7" s="4" customFormat="1" ht="12.95" customHeight="1" x14ac:dyDescent="0.2">
      <c r="A43" s="35" t="s">
        <v>37</v>
      </c>
      <c r="B43" s="37">
        <v>90</v>
      </c>
      <c r="C43" s="40">
        <f t="shared" si="6"/>
        <v>17.751479289940828</v>
      </c>
      <c r="D43" s="43">
        <v>16</v>
      </c>
      <c r="E43" s="40">
        <f t="shared" si="7"/>
        <v>11.594202898550725</v>
      </c>
      <c r="F43" s="43">
        <v>74</v>
      </c>
      <c r="G43" s="42">
        <f t="shared" si="8"/>
        <v>20.054200542005422</v>
      </c>
    </row>
    <row r="44" spans="1:7" s="4" customFormat="1" ht="12.95" customHeight="1" x14ac:dyDescent="0.2">
      <c r="A44" s="35" t="s">
        <v>66</v>
      </c>
      <c r="B44" s="37">
        <v>79</v>
      </c>
      <c r="C44" s="40">
        <f t="shared" si="6"/>
        <v>15.581854043392505</v>
      </c>
      <c r="D44" s="43">
        <v>15</v>
      </c>
      <c r="E44" s="40">
        <f t="shared" si="7"/>
        <v>10.869565217391305</v>
      </c>
      <c r="F44" s="43">
        <v>64</v>
      </c>
      <c r="G44" s="42">
        <f t="shared" si="8"/>
        <v>17.344173441734416</v>
      </c>
    </row>
    <row r="45" spans="1:7" s="4" customFormat="1" ht="12" x14ac:dyDescent="0.2">
      <c r="A45" s="35" t="s">
        <v>41</v>
      </c>
      <c r="B45" s="37">
        <v>62</v>
      </c>
      <c r="C45" s="40">
        <f t="shared" si="6"/>
        <v>12.22879684418146</v>
      </c>
      <c r="D45" s="43">
        <v>8</v>
      </c>
      <c r="E45" s="40">
        <f t="shared" si="7"/>
        <v>5.7971014492753623</v>
      </c>
      <c r="F45" s="43">
        <v>54</v>
      </c>
      <c r="G45" s="42">
        <f t="shared" si="8"/>
        <v>14.634146341463415</v>
      </c>
    </row>
    <row r="46" spans="1:7" s="4" customFormat="1" ht="24" x14ac:dyDescent="0.2">
      <c r="A46" s="35" t="s">
        <v>75</v>
      </c>
      <c r="B46" s="37">
        <v>49</v>
      </c>
      <c r="C46" s="40">
        <f t="shared" si="6"/>
        <v>9.664694280078896</v>
      </c>
      <c r="D46" s="43">
        <v>24</v>
      </c>
      <c r="E46" s="40">
        <f t="shared" si="7"/>
        <v>17.391304347826086</v>
      </c>
      <c r="F46" s="43">
        <v>25</v>
      </c>
      <c r="G46" s="42">
        <f t="shared" si="8"/>
        <v>6.7750677506775068</v>
      </c>
    </row>
    <row r="47" spans="1:7" s="4" customFormat="1" ht="12.95" customHeight="1" x14ac:dyDescent="0.2">
      <c r="A47" s="35" t="s">
        <v>99</v>
      </c>
      <c r="B47" s="37">
        <v>51</v>
      </c>
      <c r="C47" s="40">
        <f t="shared" si="6"/>
        <v>10.059171597633137</v>
      </c>
      <c r="D47" s="43">
        <v>14</v>
      </c>
      <c r="E47" s="40">
        <f t="shared" si="7"/>
        <v>10.144927536231885</v>
      </c>
      <c r="F47" s="43">
        <v>37</v>
      </c>
      <c r="G47" s="42">
        <f t="shared" si="8"/>
        <v>10.027100271002711</v>
      </c>
    </row>
    <row r="48" spans="1:7" s="4" customFormat="1" ht="12.95" customHeight="1" x14ac:dyDescent="0.2">
      <c r="A48" s="35" t="s">
        <v>44</v>
      </c>
      <c r="B48" s="37">
        <v>143</v>
      </c>
      <c r="C48" s="40">
        <f t="shared" si="6"/>
        <v>28.205128205128204</v>
      </c>
      <c r="D48" s="43">
        <v>48</v>
      </c>
      <c r="E48" s="40">
        <f t="shared" si="7"/>
        <v>34.782608695652172</v>
      </c>
      <c r="F48" s="43">
        <v>95</v>
      </c>
      <c r="G48" s="42">
        <f t="shared" si="8"/>
        <v>25.745257452574524</v>
      </c>
    </row>
    <row r="49" spans="1:7" s="4" customFormat="1" ht="12.95" customHeight="1" x14ac:dyDescent="0.2">
      <c r="A49" s="35" t="s">
        <v>39</v>
      </c>
      <c r="B49" s="37">
        <v>9</v>
      </c>
      <c r="C49" s="40">
        <f t="shared" si="6"/>
        <v>1.7751479289940828</v>
      </c>
      <c r="D49" s="43">
        <v>8</v>
      </c>
      <c r="E49" s="40">
        <f t="shared" si="7"/>
        <v>5.7971014492753623</v>
      </c>
      <c r="F49" s="43">
        <v>1</v>
      </c>
      <c r="G49" s="42">
        <f t="shared" si="8"/>
        <v>0.27100271002710025</v>
      </c>
    </row>
    <row r="50" spans="1:7" s="4" customFormat="1" ht="12.95" customHeight="1" x14ac:dyDescent="0.2">
      <c r="A50" s="35" t="s">
        <v>100</v>
      </c>
      <c r="B50" s="37">
        <v>4</v>
      </c>
      <c r="C50" s="40">
        <f t="shared" si="6"/>
        <v>0.78895463510848129</v>
      </c>
      <c r="D50" s="43">
        <v>1</v>
      </c>
      <c r="E50" s="40">
        <f t="shared" si="7"/>
        <v>0.72463768115942029</v>
      </c>
      <c r="F50" s="43">
        <v>3</v>
      </c>
      <c r="G50" s="42">
        <f t="shared" si="8"/>
        <v>0.81300813008130079</v>
      </c>
    </row>
    <row r="51" spans="1:7" s="4" customFormat="1" ht="12.95" customHeight="1" x14ac:dyDescent="0.2">
      <c r="A51" s="35" t="s">
        <v>61</v>
      </c>
      <c r="B51" s="37">
        <v>48</v>
      </c>
      <c r="C51" s="40">
        <f t="shared" si="6"/>
        <v>9.4674556213017755</v>
      </c>
      <c r="D51" s="43">
        <v>6</v>
      </c>
      <c r="E51" s="40">
        <f t="shared" si="7"/>
        <v>4.3478260869565215</v>
      </c>
      <c r="F51" s="43">
        <v>42</v>
      </c>
      <c r="G51" s="42">
        <f t="shared" si="8"/>
        <v>11.382113821138212</v>
      </c>
    </row>
    <row r="52" spans="1:7" s="4" customFormat="1" ht="12.95" customHeight="1" x14ac:dyDescent="0.2">
      <c r="A52" s="35" t="s">
        <v>45</v>
      </c>
      <c r="B52" s="37">
        <v>29</v>
      </c>
      <c r="C52" s="40">
        <f t="shared" si="6"/>
        <v>5.7199211045364891</v>
      </c>
      <c r="D52" s="43">
        <v>6</v>
      </c>
      <c r="E52" s="40">
        <f t="shared" si="7"/>
        <v>4.3478260869565215</v>
      </c>
      <c r="F52" s="43">
        <v>23</v>
      </c>
      <c r="G52" s="42">
        <f t="shared" si="8"/>
        <v>6.2330623306233059</v>
      </c>
    </row>
    <row r="53" spans="1:7" s="4" customFormat="1" ht="12.95" customHeight="1" x14ac:dyDescent="0.2">
      <c r="A53" s="35" t="s">
        <v>30</v>
      </c>
      <c r="B53" s="37">
        <v>81</v>
      </c>
      <c r="C53" s="40">
        <f t="shared" si="6"/>
        <v>15.976331360946746</v>
      </c>
      <c r="D53" s="43">
        <v>35</v>
      </c>
      <c r="E53" s="40">
        <f t="shared" si="7"/>
        <v>25.362318840579711</v>
      </c>
      <c r="F53" s="43">
        <v>46</v>
      </c>
      <c r="G53" s="42">
        <f t="shared" si="8"/>
        <v>12.466124661246612</v>
      </c>
    </row>
    <row r="54" spans="1:7" s="4" customFormat="1" ht="12.95" customHeight="1" x14ac:dyDescent="0.2">
      <c r="A54" s="35" t="s">
        <v>31</v>
      </c>
      <c r="B54" s="37">
        <v>33</v>
      </c>
      <c r="C54" s="40">
        <f t="shared" si="6"/>
        <v>6.5088757396449708</v>
      </c>
      <c r="D54" s="43">
        <v>15</v>
      </c>
      <c r="E54" s="40">
        <f t="shared" si="7"/>
        <v>10.869565217391305</v>
      </c>
      <c r="F54" s="43">
        <v>18</v>
      </c>
      <c r="G54" s="42">
        <f t="shared" si="8"/>
        <v>4.8780487804878048</v>
      </c>
    </row>
    <row r="55" spans="1:7" s="4" customFormat="1" ht="12.95" customHeight="1" x14ac:dyDescent="0.2">
      <c r="A55" s="35" t="s">
        <v>40</v>
      </c>
      <c r="B55" s="37">
        <v>22</v>
      </c>
      <c r="C55" s="40">
        <f t="shared" si="6"/>
        <v>4.3392504930966469</v>
      </c>
      <c r="D55" s="43">
        <v>19</v>
      </c>
      <c r="E55" s="40">
        <f t="shared" si="7"/>
        <v>13.768115942028986</v>
      </c>
      <c r="F55" s="43">
        <v>3</v>
      </c>
      <c r="G55" s="42">
        <f t="shared" si="8"/>
        <v>0.81300813008130079</v>
      </c>
    </row>
    <row r="56" spans="1:7" s="4" customFormat="1" ht="12.95" customHeight="1" x14ac:dyDescent="0.2">
      <c r="A56" s="35" t="s">
        <v>69</v>
      </c>
      <c r="B56" s="37">
        <v>21</v>
      </c>
      <c r="C56" s="40">
        <f t="shared" si="6"/>
        <v>4.1420118343195265</v>
      </c>
      <c r="D56" s="43">
        <v>4</v>
      </c>
      <c r="E56" s="40">
        <f t="shared" si="7"/>
        <v>2.8985507246376812</v>
      </c>
      <c r="F56" s="43">
        <v>17</v>
      </c>
      <c r="G56" s="42">
        <f t="shared" si="8"/>
        <v>4.6070460704607044</v>
      </c>
    </row>
    <row r="57" spans="1:7" s="4" customFormat="1" ht="12.95" customHeight="1" x14ac:dyDescent="0.2">
      <c r="A57" s="35" t="s">
        <v>73</v>
      </c>
      <c r="B57" s="37">
        <v>5</v>
      </c>
      <c r="C57" s="40">
        <f t="shared" si="6"/>
        <v>0.98619329388560162</v>
      </c>
      <c r="D57" s="43">
        <v>1</v>
      </c>
      <c r="E57" s="40">
        <f t="shared" si="7"/>
        <v>0.72463768115942029</v>
      </c>
      <c r="F57" s="43">
        <v>4</v>
      </c>
      <c r="G57" s="42">
        <f t="shared" si="8"/>
        <v>1.084010840108401</v>
      </c>
    </row>
    <row r="58" spans="1:7" s="4" customFormat="1" ht="12.95" customHeight="1" x14ac:dyDescent="0.2">
      <c r="A58" s="35" t="s">
        <v>42</v>
      </c>
      <c r="B58" s="37">
        <v>9</v>
      </c>
      <c r="C58" s="40">
        <f t="shared" si="6"/>
        <v>1.7751479289940828</v>
      </c>
      <c r="D58" s="43">
        <v>0</v>
      </c>
      <c r="E58" s="40">
        <f t="shared" si="7"/>
        <v>0</v>
      </c>
      <c r="F58" s="43">
        <v>9</v>
      </c>
      <c r="G58" s="42">
        <f t="shared" si="8"/>
        <v>2.4390243902439024</v>
      </c>
    </row>
    <row r="59" spans="1:7" s="4" customFormat="1" ht="12.95" customHeight="1" x14ac:dyDescent="0.2">
      <c r="A59" s="35" t="s">
        <v>96</v>
      </c>
      <c r="B59" s="37">
        <v>1</v>
      </c>
      <c r="C59" s="40">
        <f t="shared" si="6"/>
        <v>0.19723865877712032</v>
      </c>
      <c r="D59" s="43">
        <v>0</v>
      </c>
      <c r="E59" s="40">
        <f t="shared" si="7"/>
        <v>0</v>
      </c>
      <c r="F59" s="43">
        <v>1</v>
      </c>
      <c r="G59" s="42">
        <f t="shared" si="8"/>
        <v>0.27100271002710025</v>
      </c>
    </row>
    <row r="60" spans="1:7" s="4" customFormat="1" ht="12.95" customHeight="1" x14ac:dyDescent="0.2">
      <c r="A60" s="35" t="s">
        <v>46</v>
      </c>
      <c r="B60" s="37">
        <v>13</v>
      </c>
      <c r="C60" s="40">
        <f t="shared" si="6"/>
        <v>2.5641025641025643</v>
      </c>
      <c r="D60" s="43">
        <v>3</v>
      </c>
      <c r="E60" s="40">
        <f t="shared" si="7"/>
        <v>2.1739130434782608</v>
      </c>
      <c r="F60" s="43">
        <v>10</v>
      </c>
      <c r="G60" s="42">
        <f t="shared" si="8"/>
        <v>2.7100271002710028</v>
      </c>
    </row>
    <row r="61" spans="1:7" s="4" customFormat="1" ht="12.95" customHeight="1" x14ac:dyDescent="0.2">
      <c r="A61" s="35" t="s">
        <v>32</v>
      </c>
      <c r="B61" s="37">
        <v>41</v>
      </c>
      <c r="C61" s="40">
        <f t="shared" si="6"/>
        <v>8.0867850098619325</v>
      </c>
      <c r="D61" s="43">
        <v>19</v>
      </c>
      <c r="E61" s="40">
        <f t="shared" si="7"/>
        <v>13.768115942028986</v>
      </c>
      <c r="F61" s="43">
        <v>22</v>
      </c>
      <c r="G61" s="42">
        <f t="shared" si="8"/>
        <v>5.9620596205962055</v>
      </c>
    </row>
    <row r="62" spans="1:7" s="4" customFormat="1" ht="12.95" customHeight="1" x14ac:dyDescent="0.2">
      <c r="A62" s="35" t="s">
        <v>101</v>
      </c>
      <c r="B62" s="37">
        <v>1</v>
      </c>
      <c r="C62" s="40">
        <f t="shared" si="6"/>
        <v>0.19723865877712032</v>
      </c>
      <c r="D62" s="43">
        <v>0</v>
      </c>
      <c r="E62" s="40">
        <f t="shared" si="7"/>
        <v>0</v>
      </c>
      <c r="F62" s="43">
        <v>1</v>
      </c>
      <c r="G62" s="42">
        <f t="shared" si="8"/>
        <v>0.27100271002710025</v>
      </c>
    </row>
    <row r="63" spans="1:7" s="66" customFormat="1" ht="30.2" customHeight="1" x14ac:dyDescent="0.2">
      <c r="A63" s="67"/>
      <c r="B63" s="83" t="s">
        <v>60</v>
      </c>
      <c r="C63" s="98"/>
      <c r="D63" s="98"/>
      <c r="E63" s="83"/>
      <c r="F63" s="98"/>
      <c r="G63" s="98"/>
    </row>
    <row r="64" spans="1:7" s="4" customFormat="1" ht="12.95" customHeight="1" x14ac:dyDescent="0.2">
      <c r="A64" s="19" t="s">
        <v>43</v>
      </c>
      <c r="B64" s="37">
        <v>4</v>
      </c>
      <c r="C64" s="41">
        <f>B64*100/46</f>
        <v>8.695652173913043</v>
      </c>
      <c r="D64" s="43">
        <v>1</v>
      </c>
      <c r="E64" s="38">
        <f>D64*100/10</f>
        <v>10</v>
      </c>
      <c r="F64" s="43">
        <v>3</v>
      </c>
      <c r="G64" s="41">
        <f>F64*100/36</f>
        <v>8.3333333333333339</v>
      </c>
    </row>
    <row r="65" spans="1:7" s="4" customFormat="1" ht="12.95" customHeight="1" x14ac:dyDescent="0.2">
      <c r="A65" s="35" t="s">
        <v>29</v>
      </c>
      <c r="B65" s="37">
        <v>15</v>
      </c>
      <c r="C65" s="41">
        <f t="shared" ref="C65:C79" si="9">B65*100/46</f>
        <v>32.608695652173914</v>
      </c>
      <c r="D65" s="43">
        <v>1</v>
      </c>
      <c r="E65" s="38">
        <f t="shared" ref="E65:E79" si="10">D65*100/10</f>
        <v>10</v>
      </c>
      <c r="F65" s="43">
        <v>14</v>
      </c>
      <c r="G65" s="41">
        <f t="shared" ref="G65:G79" si="11">F65*100/36</f>
        <v>38.888888888888886</v>
      </c>
    </row>
    <row r="66" spans="1:7" s="4" customFormat="1" ht="12.95" customHeight="1" x14ac:dyDescent="0.2">
      <c r="A66" s="35" t="s">
        <v>37</v>
      </c>
      <c r="B66" s="37">
        <v>1</v>
      </c>
      <c r="C66" s="41">
        <f t="shared" si="9"/>
        <v>2.1739130434782608</v>
      </c>
      <c r="D66" s="43">
        <v>0</v>
      </c>
      <c r="E66" s="38">
        <f t="shared" si="10"/>
        <v>0</v>
      </c>
      <c r="F66" s="43">
        <v>1</v>
      </c>
      <c r="G66" s="41">
        <f t="shared" si="11"/>
        <v>2.7777777777777777</v>
      </c>
    </row>
    <row r="67" spans="1:7" s="4" customFormat="1" ht="12.95" customHeight="1" x14ac:dyDescent="0.2">
      <c r="A67" s="19" t="s">
        <v>47</v>
      </c>
      <c r="B67" s="37">
        <v>21</v>
      </c>
      <c r="C67" s="41">
        <f t="shared" si="9"/>
        <v>45.652173913043477</v>
      </c>
      <c r="D67" s="43">
        <v>6</v>
      </c>
      <c r="E67" s="38">
        <f t="shared" si="10"/>
        <v>60</v>
      </c>
      <c r="F67" s="43">
        <v>15</v>
      </c>
      <c r="G67" s="41">
        <f t="shared" si="11"/>
        <v>41.666666666666664</v>
      </c>
    </row>
    <row r="68" spans="1:7" s="4" customFormat="1" ht="24.95" customHeight="1" x14ac:dyDescent="0.2">
      <c r="A68" s="35" t="s">
        <v>97</v>
      </c>
      <c r="B68" s="37">
        <v>1</v>
      </c>
      <c r="C68" s="41">
        <f t="shared" si="9"/>
        <v>2.1739130434782608</v>
      </c>
      <c r="D68" s="43">
        <v>1</v>
      </c>
      <c r="E68" s="38">
        <f t="shared" si="10"/>
        <v>10</v>
      </c>
      <c r="F68" s="43">
        <v>0</v>
      </c>
      <c r="G68" s="41">
        <f t="shared" si="11"/>
        <v>0</v>
      </c>
    </row>
    <row r="69" spans="1:7" s="4" customFormat="1" ht="12.95" customHeight="1" x14ac:dyDescent="0.2">
      <c r="A69" s="35" t="s">
        <v>44</v>
      </c>
      <c r="B69" s="37">
        <v>1</v>
      </c>
      <c r="C69" s="41">
        <f t="shared" si="9"/>
        <v>2.1739130434782608</v>
      </c>
      <c r="D69" s="43">
        <v>0</v>
      </c>
      <c r="E69" s="38">
        <f t="shared" si="10"/>
        <v>0</v>
      </c>
      <c r="F69" s="43">
        <v>1</v>
      </c>
      <c r="G69" s="41">
        <f t="shared" si="11"/>
        <v>2.7777777777777777</v>
      </c>
    </row>
    <row r="70" spans="1:7" s="4" customFormat="1" ht="12.95" customHeight="1" x14ac:dyDescent="0.2">
      <c r="A70" s="35" t="s">
        <v>28</v>
      </c>
      <c r="B70" s="37">
        <v>15</v>
      </c>
      <c r="C70" s="41">
        <f t="shared" si="9"/>
        <v>32.608695652173914</v>
      </c>
      <c r="D70" s="43">
        <v>3</v>
      </c>
      <c r="E70" s="38">
        <f t="shared" si="10"/>
        <v>30</v>
      </c>
      <c r="F70" s="43">
        <v>12</v>
      </c>
      <c r="G70" s="41">
        <f t="shared" si="11"/>
        <v>33.333333333333336</v>
      </c>
    </row>
    <row r="71" spans="1:7" s="4" customFormat="1" ht="12.95" customHeight="1" x14ac:dyDescent="0.2">
      <c r="A71" s="35" t="s">
        <v>103</v>
      </c>
      <c r="B71" s="37">
        <v>2</v>
      </c>
      <c r="C71" s="41">
        <f t="shared" si="9"/>
        <v>4.3478260869565215</v>
      </c>
      <c r="D71" s="43">
        <v>0</v>
      </c>
      <c r="E71" s="38">
        <f t="shared" si="10"/>
        <v>0</v>
      </c>
      <c r="F71" s="43">
        <v>2</v>
      </c>
      <c r="G71" s="41">
        <f t="shared" si="11"/>
        <v>5.5555555555555554</v>
      </c>
    </row>
    <row r="72" spans="1:7" s="4" customFormat="1" ht="12.95" customHeight="1" x14ac:dyDescent="0.2">
      <c r="A72" s="35" t="s">
        <v>67</v>
      </c>
      <c r="B72" s="37">
        <v>10</v>
      </c>
      <c r="C72" s="41">
        <f t="shared" si="9"/>
        <v>21.739130434782609</v>
      </c>
      <c r="D72" s="43">
        <v>3</v>
      </c>
      <c r="E72" s="38">
        <f t="shared" si="10"/>
        <v>30</v>
      </c>
      <c r="F72" s="43">
        <v>7</v>
      </c>
      <c r="G72" s="41">
        <f t="shared" si="11"/>
        <v>19.444444444444443</v>
      </c>
    </row>
    <row r="73" spans="1:7" s="4" customFormat="1" ht="12.95" customHeight="1" x14ac:dyDescent="0.2">
      <c r="A73" s="35" t="s">
        <v>61</v>
      </c>
      <c r="B73" s="37">
        <v>2</v>
      </c>
      <c r="C73" s="41">
        <f t="shared" si="9"/>
        <v>4.3478260869565215</v>
      </c>
      <c r="D73" s="43">
        <v>0</v>
      </c>
      <c r="E73" s="38">
        <f t="shared" si="10"/>
        <v>0</v>
      </c>
      <c r="F73" s="43">
        <v>2</v>
      </c>
      <c r="G73" s="41">
        <f t="shared" si="11"/>
        <v>5.5555555555555554</v>
      </c>
    </row>
    <row r="74" spans="1:7" s="4" customFormat="1" ht="12.95" customHeight="1" x14ac:dyDescent="0.2">
      <c r="A74" s="19" t="s">
        <v>48</v>
      </c>
      <c r="B74" s="37">
        <v>28</v>
      </c>
      <c r="C74" s="41">
        <f t="shared" si="9"/>
        <v>60.869565217391305</v>
      </c>
      <c r="D74" s="43">
        <v>5</v>
      </c>
      <c r="E74" s="38">
        <f t="shared" si="10"/>
        <v>50</v>
      </c>
      <c r="F74" s="43">
        <v>23</v>
      </c>
      <c r="G74" s="41">
        <f t="shared" si="11"/>
        <v>63.888888888888886</v>
      </c>
    </row>
    <row r="75" spans="1:7" s="4" customFormat="1" ht="12.95" customHeight="1" x14ac:dyDescent="0.2">
      <c r="A75" s="19" t="s">
        <v>30</v>
      </c>
      <c r="B75" s="37">
        <v>4</v>
      </c>
      <c r="C75" s="41">
        <f t="shared" si="9"/>
        <v>8.695652173913043</v>
      </c>
      <c r="D75" s="43">
        <v>2</v>
      </c>
      <c r="E75" s="38">
        <f t="shared" si="10"/>
        <v>20</v>
      </c>
      <c r="F75" s="43">
        <v>2</v>
      </c>
      <c r="G75" s="41">
        <f t="shared" si="11"/>
        <v>5.5555555555555554</v>
      </c>
    </row>
    <row r="76" spans="1:7" s="4" customFormat="1" ht="12.95" customHeight="1" x14ac:dyDescent="0.2">
      <c r="A76" s="35" t="s">
        <v>69</v>
      </c>
      <c r="B76" s="37">
        <v>2</v>
      </c>
      <c r="C76" s="41">
        <f t="shared" si="9"/>
        <v>4.3478260869565215</v>
      </c>
      <c r="D76" s="43">
        <v>1</v>
      </c>
      <c r="E76" s="38">
        <f t="shared" si="10"/>
        <v>10</v>
      </c>
      <c r="F76" s="43">
        <v>1</v>
      </c>
      <c r="G76" s="41">
        <f t="shared" si="11"/>
        <v>2.7777777777777777</v>
      </c>
    </row>
    <row r="77" spans="1:7" s="4" customFormat="1" ht="12.95" customHeight="1" x14ac:dyDescent="0.2">
      <c r="A77" s="35" t="s">
        <v>32</v>
      </c>
      <c r="B77" s="37">
        <v>1</v>
      </c>
      <c r="C77" s="41">
        <f t="shared" si="9"/>
        <v>2.1739130434782608</v>
      </c>
      <c r="D77" s="43">
        <v>1</v>
      </c>
      <c r="E77" s="38">
        <f t="shared" si="10"/>
        <v>10</v>
      </c>
      <c r="F77" s="43">
        <v>0</v>
      </c>
      <c r="G77" s="41">
        <f t="shared" si="11"/>
        <v>0</v>
      </c>
    </row>
    <row r="78" spans="1:7" s="4" customFormat="1" ht="12.95" customHeight="1" x14ac:dyDescent="0.2">
      <c r="A78" s="35" t="s">
        <v>49</v>
      </c>
      <c r="B78" s="37">
        <v>20</v>
      </c>
      <c r="C78" s="41">
        <f t="shared" si="9"/>
        <v>43.478260869565219</v>
      </c>
      <c r="D78" s="43">
        <v>4</v>
      </c>
      <c r="E78" s="38">
        <f t="shared" si="10"/>
        <v>40</v>
      </c>
      <c r="F78" s="43">
        <v>16</v>
      </c>
      <c r="G78" s="41">
        <f t="shared" si="11"/>
        <v>44.444444444444443</v>
      </c>
    </row>
    <row r="79" spans="1:7" s="4" customFormat="1" ht="12.95" customHeight="1" x14ac:dyDescent="0.2">
      <c r="A79" s="35" t="s">
        <v>62</v>
      </c>
      <c r="B79" s="37">
        <v>11</v>
      </c>
      <c r="C79" s="41">
        <f t="shared" si="9"/>
        <v>23.913043478260871</v>
      </c>
      <c r="D79" s="43">
        <v>2</v>
      </c>
      <c r="E79" s="38">
        <f t="shared" si="10"/>
        <v>20</v>
      </c>
      <c r="F79" s="43">
        <v>9</v>
      </c>
      <c r="G79" s="41">
        <f t="shared" si="11"/>
        <v>25</v>
      </c>
    </row>
    <row r="80" spans="1:7" s="66" customFormat="1" ht="30.2" customHeight="1" x14ac:dyDescent="0.2">
      <c r="B80" s="83" t="s">
        <v>8</v>
      </c>
      <c r="C80" s="98"/>
      <c r="D80" s="98"/>
      <c r="E80" s="83"/>
      <c r="F80" s="98"/>
      <c r="G80" s="98"/>
    </row>
    <row r="81" spans="1:7" s="4" customFormat="1" ht="12.95" customHeight="1" x14ac:dyDescent="0.2">
      <c r="A81" s="35" t="s">
        <v>50</v>
      </c>
      <c r="B81" s="37">
        <v>1</v>
      </c>
      <c r="C81" s="41">
        <f>B81*100/52</f>
        <v>1.9230769230769231</v>
      </c>
      <c r="D81" s="43">
        <v>1</v>
      </c>
      <c r="E81" s="41">
        <f>D81*100/14</f>
        <v>7.1428571428571432</v>
      </c>
      <c r="F81" s="43">
        <v>0</v>
      </c>
      <c r="G81" s="41">
        <f>F81*100/38</f>
        <v>0</v>
      </c>
    </row>
    <row r="82" spans="1:7" s="4" customFormat="1" ht="12.95" customHeight="1" x14ac:dyDescent="0.2">
      <c r="A82" s="56" t="s">
        <v>107</v>
      </c>
      <c r="B82" s="45">
        <v>14</v>
      </c>
      <c r="C82" s="41">
        <f t="shared" ref="C82:C100" si="12">B82*100/52</f>
        <v>26.923076923076923</v>
      </c>
      <c r="D82" s="44">
        <v>2</v>
      </c>
      <c r="E82" s="41">
        <f t="shared" ref="E82:E100" si="13">D82*100/14</f>
        <v>14.285714285714286</v>
      </c>
      <c r="F82" s="43">
        <v>12</v>
      </c>
      <c r="G82" s="41">
        <f t="shared" ref="G82:G100" si="14">F82*100/38</f>
        <v>31.578947368421051</v>
      </c>
    </row>
    <row r="83" spans="1:7" s="4" customFormat="1" ht="12.95" customHeight="1" x14ac:dyDescent="0.2">
      <c r="A83" s="35" t="s">
        <v>35</v>
      </c>
      <c r="B83" s="37">
        <v>1</v>
      </c>
      <c r="C83" s="41">
        <f t="shared" si="12"/>
        <v>1.9230769230769231</v>
      </c>
      <c r="D83" s="43">
        <v>0</v>
      </c>
      <c r="E83" s="41">
        <f t="shared" si="13"/>
        <v>0</v>
      </c>
      <c r="F83" s="43">
        <v>1</v>
      </c>
      <c r="G83" s="41">
        <f t="shared" si="14"/>
        <v>2.6315789473684212</v>
      </c>
    </row>
    <row r="84" spans="1:7" s="4" customFormat="1" ht="12.95" customHeight="1" x14ac:dyDescent="0.2">
      <c r="A84" s="35" t="s">
        <v>63</v>
      </c>
      <c r="B84" s="37">
        <v>1</v>
      </c>
      <c r="C84" s="41">
        <f t="shared" si="12"/>
        <v>1.9230769230769231</v>
      </c>
      <c r="D84" s="43">
        <v>1</v>
      </c>
      <c r="E84" s="41">
        <f t="shared" si="13"/>
        <v>7.1428571428571432</v>
      </c>
      <c r="F84" s="43">
        <v>0</v>
      </c>
      <c r="G84" s="41">
        <f t="shared" si="14"/>
        <v>0</v>
      </c>
    </row>
    <row r="85" spans="1:7" s="4" customFormat="1" ht="12.95" customHeight="1" x14ac:dyDescent="0.2">
      <c r="A85" s="35" t="s">
        <v>29</v>
      </c>
      <c r="B85" s="37">
        <v>4</v>
      </c>
      <c r="C85" s="41">
        <f t="shared" si="12"/>
        <v>7.6923076923076925</v>
      </c>
      <c r="D85" s="43">
        <v>1</v>
      </c>
      <c r="E85" s="41">
        <f t="shared" si="13"/>
        <v>7.1428571428571432</v>
      </c>
      <c r="F85" s="43">
        <v>3</v>
      </c>
      <c r="G85" s="41">
        <f t="shared" si="14"/>
        <v>7.8947368421052628</v>
      </c>
    </row>
    <row r="86" spans="1:7" s="4" customFormat="1" ht="12.95" customHeight="1" x14ac:dyDescent="0.2">
      <c r="A86" s="35" t="s">
        <v>74</v>
      </c>
      <c r="B86" s="37">
        <v>1</v>
      </c>
      <c r="C86" s="41">
        <f t="shared" si="12"/>
        <v>1.9230769230769231</v>
      </c>
      <c r="D86" s="43">
        <v>1</v>
      </c>
      <c r="E86" s="41">
        <f t="shared" si="13"/>
        <v>7.1428571428571432</v>
      </c>
      <c r="F86" s="43">
        <v>0</v>
      </c>
      <c r="G86" s="41">
        <f t="shared" si="14"/>
        <v>0</v>
      </c>
    </row>
    <row r="87" spans="1:7" s="4" customFormat="1" ht="12" x14ac:dyDescent="0.2">
      <c r="A87" s="56" t="s">
        <v>37</v>
      </c>
      <c r="B87" s="45">
        <v>3</v>
      </c>
      <c r="C87" s="41">
        <f t="shared" si="12"/>
        <v>5.7692307692307692</v>
      </c>
      <c r="D87" s="44">
        <v>1</v>
      </c>
      <c r="E87" s="41">
        <f t="shared" si="13"/>
        <v>7.1428571428571432</v>
      </c>
      <c r="F87" s="43">
        <v>2</v>
      </c>
      <c r="G87" s="41">
        <f t="shared" si="14"/>
        <v>5.2631578947368425</v>
      </c>
    </row>
    <row r="88" spans="1:7" s="4" customFormat="1" ht="12" x14ac:dyDescent="0.2">
      <c r="A88" s="35" t="s">
        <v>66</v>
      </c>
      <c r="B88" s="37">
        <v>12</v>
      </c>
      <c r="C88" s="41">
        <f t="shared" si="12"/>
        <v>23.076923076923077</v>
      </c>
      <c r="D88" s="43">
        <v>2</v>
      </c>
      <c r="E88" s="41">
        <f t="shared" si="13"/>
        <v>14.285714285714286</v>
      </c>
      <c r="F88" s="43">
        <v>10</v>
      </c>
      <c r="G88" s="41">
        <f t="shared" si="14"/>
        <v>26.315789473684209</v>
      </c>
    </row>
    <row r="89" spans="1:7" s="4" customFormat="1" ht="12" x14ac:dyDescent="0.2">
      <c r="A89" s="35" t="s">
        <v>57</v>
      </c>
      <c r="B89" s="37">
        <v>2</v>
      </c>
      <c r="C89" s="41">
        <f t="shared" si="12"/>
        <v>3.8461538461538463</v>
      </c>
      <c r="D89" s="43">
        <v>0</v>
      </c>
      <c r="E89" s="41">
        <f t="shared" si="13"/>
        <v>0</v>
      </c>
      <c r="F89" s="43">
        <v>2</v>
      </c>
      <c r="G89" s="41">
        <f t="shared" si="14"/>
        <v>5.2631578947368425</v>
      </c>
    </row>
    <row r="90" spans="1:7" s="4" customFormat="1" ht="24" x14ac:dyDescent="0.2">
      <c r="A90" s="35" t="s">
        <v>76</v>
      </c>
      <c r="B90" s="37">
        <v>1</v>
      </c>
      <c r="C90" s="41">
        <f t="shared" si="12"/>
        <v>1.9230769230769231</v>
      </c>
      <c r="D90" s="43">
        <v>1</v>
      </c>
      <c r="E90" s="41">
        <f t="shared" si="13"/>
        <v>7.1428571428571432</v>
      </c>
      <c r="F90" s="43">
        <v>0</v>
      </c>
      <c r="G90" s="41">
        <f t="shared" si="14"/>
        <v>0</v>
      </c>
    </row>
    <row r="91" spans="1:7" s="4" customFormat="1" ht="12" x14ac:dyDescent="0.2">
      <c r="A91" s="35" t="s">
        <v>44</v>
      </c>
      <c r="B91" s="37">
        <v>3</v>
      </c>
      <c r="C91" s="41">
        <f t="shared" si="12"/>
        <v>5.7692307692307692</v>
      </c>
      <c r="D91" s="43">
        <v>1</v>
      </c>
      <c r="E91" s="41">
        <f t="shared" si="13"/>
        <v>7.1428571428571432</v>
      </c>
      <c r="F91" s="43">
        <v>2</v>
      </c>
      <c r="G91" s="41">
        <f t="shared" si="14"/>
        <v>5.2631578947368425</v>
      </c>
    </row>
    <row r="92" spans="1:7" s="4" customFormat="1" ht="12.95" customHeight="1" x14ac:dyDescent="0.2">
      <c r="A92" s="35" t="s">
        <v>64</v>
      </c>
      <c r="B92" s="37">
        <v>10</v>
      </c>
      <c r="C92" s="41">
        <f t="shared" si="12"/>
        <v>19.23076923076923</v>
      </c>
      <c r="D92" s="43">
        <v>2</v>
      </c>
      <c r="E92" s="41">
        <f t="shared" si="13"/>
        <v>14.285714285714286</v>
      </c>
      <c r="F92" s="43">
        <v>8</v>
      </c>
      <c r="G92" s="41">
        <f t="shared" si="14"/>
        <v>21.05263157894737</v>
      </c>
    </row>
    <row r="93" spans="1:7" s="4" customFormat="1" ht="24" x14ac:dyDescent="0.2">
      <c r="A93" s="35" t="s">
        <v>77</v>
      </c>
      <c r="B93" s="37">
        <v>10</v>
      </c>
      <c r="C93" s="41">
        <f t="shared" si="12"/>
        <v>19.23076923076923</v>
      </c>
      <c r="D93" s="43">
        <v>3</v>
      </c>
      <c r="E93" s="41">
        <f t="shared" si="13"/>
        <v>21.428571428571427</v>
      </c>
      <c r="F93" s="43">
        <v>7</v>
      </c>
      <c r="G93" s="41">
        <f t="shared" si="14"/>
        <v>18.421052631578949</v>
      </c>
    </row>
    <row r="94" spans="1:7" s="4" customFormat="1" ht="12.95" customHeight="1" x14ac:dyDescent="0.2">
      <c r="A94" s="56" t="s">
        <v>71</v>
      </c>
      <c r="B94" s="45">
        <v>3</v>
      </c>
      <c r="C94" s="41">
        <f t="shared" si="12"/>
        <v>5.7692307692307692</v>
      </c>
      <c r="D94" s="44">
        <v>3</v>
      </c>
      <c r="E94" s="41">
        <f t="shared" si="13"/>
        <v>21.428571428571427</v>
      </c>
      <c r="F94" s="43">
        <v>0</v>
      </c>
      <c r="G94" s="41">
        <f t="shared" si="14"/>
        <v>0</v>
      </c>
    </row>
    <row r="95" spans="1:7" s="4" customFormat="1" ht="14.25" customHeight="1" x14ac:dyDescent="0.2">
      <c r="A95" s="19" t="s">
        <v>72</v>
      </c>
      <c r="B95" s="37">
        <v>1</v>
      </c>
      <c r="C95" s="41">
        <f t="shared" si="12"/>
        <v>1.9230769230769231</v>
      </c>
      <c r="D95" s="43">
        <v>0</v>
      </c>
      <c r="E95" s="41">
        <f t="shared" si="13"/>
        <v>0</v>
      </c>
      <c r="F95" s="43">
        <v>1</v>
      </c>
      <c r="G95" s="41">
        <f t="shared" si="14"/>
        <v>2.6315789473684212</v>
      </c>
    </row>
    <row r="96" spans="1:7" s="4" customFormat="1" ht="14.25" customHeight="1" x14ac:dyDescent="0.2">
      <c r="A96" s="19" t="s">
        <v>73</v>
      </c>
      <c r="B96" s="37">
        <v>1</v>
      </c>
      <c r="C96" s="41">
        <f t="shared" si="12"/>
        <v>1.9230769230769231</v>
      </c>
      <c r="D96" s="43">
        <v>0</v>
      </c>
      <c r="E96" s="41">
        <f t="shared" si="13"/>
        <v>0</v>
      </c>
      <c r="F96" s="43">
        <v>1</v>
      </c>
      <c r="G96" s="41">
        <f t="shared" si="14"/>
        <v>2.6315789473684212</v>
      </c>
    </row>
    <row r="97" spans="1:8" s="4" customFormat="1" ht="14.25" customHeight="1" x14ac:dyDescent="0.2">
      <c r="A97" s="57" t="s">
        <v>53</v>
      </c>
      <c r="B97" s="45">
        <v>10</v>
      </c>
      <c r="C97" s="41">
        <f t="shared" si="12"/>
        <v>19.23076923076923</v>
      </c>
      <c r="D97" s="44">
        <v>1</v>
      </c>
      <c r="E97" s="41">
        <f t="shared" si="13"/>
        <v>7.1428571428571432</v>
      </c>
      <c r="F97" s="43">
        <v>9</v>
      </c>
      <c r="G97" s="41">
        <f t="shared" si="14"/>
        <v>23.684210526315791</v>
      </c>
    </row>
    <row r="98" spans="1:8" x14ac:dyDescent="0.2">
      <c r="A98" s="57" t="s">
        <v>59</v>
      </c>
      <c r="B98" s="45">
        <v>3</v>
      </c>
      <c r="C98" s="41">
        <f t="shared" si="12"/>
        <v>5.7692307692307692</v>
      </c>
      <c r="D98" s="44">
        <v>3</v>
      </c>
      <c r="E98" s="41">
        <f t="shared" si="13"/>
        <v>21.428571428571427</v>
      </c>
      <c r="F98" s="43">
        <v>0</v>
      </c>
      <c r="G98" s="41">
        <f t="shared" si="14"/>
        <v>0</v>
      </c>
      <c r="H98" s="4"/>
    </row>
    <row r="99" spans="1:8" x14ac:dyDescent="0.2">
      <c r="A99" s="19" t="s">
        <v>104</v>
      </c>
      <c r="B99" s="37">
        <v>12</v>
      </c>
      <c r="C99" s="41">
        <f t="shared" si="12"/>
        <v>23.076923076923077</v>
      </c>
      <c r="D99" s="43">
        <v>1</v>
      </c>
      <c r="E99" s="41">
        <f t="shared" si="13"/>
        <v>7.1428571428571432</v>
      </c>
      <c r="F99" s="43">
        <v>11</v>
      </c>
      <c r="G99" s="41">
        <f t="shared" si="14"/>
        <v>28.94736842105263</v>
      </c>
      <c r="H99" s="4"/>
    </row>
    <row r="100" spans="1:8" x14ac:dyDescent="0.2">
      <c r="A100" s="57" t="s">
        <v>108</v>
      </c>
      <c r="B100" s="45">
        <v>11</v>
      </c>
      <c r="C100" s="41">
        <f t="shared" si="12"/>
        <v>21.153846153846153</v>
      </c>
      <c r="D100" s="44">
        <v>4</v>
      </c>
      <c r="E100" s="41">
        <f t="shared" si="13"/>
        <v>28.571428571428573</v>
      </c>
      <c r="F100" s="43">
        <v>7</v>
      </c>
      <c r="G100" s="41">
        <f t="shared" si="14"/>
        <v>18.421052631578949</v>
      </c>
      <c r="H100" s="4"/>
    </row>
    <row r="102" spans="1:8" ht="12.2" customHeight="1" x14ac:dyDescent="0.2"/>
  </sheetData>
  <mergeCells count="11">
    <mergeCell ref="D4:G4"/>
    <mergeCell ref="A1:G1"/>
    <mergeCell ref="B80:G80"/>
    <mergeCell ref="B6:G6"/>
    <mergeCell ref="B20:G20"/>
    <mergeCell ref="B38:G38"/>
    <mergeCell ref="B63:G63"/>
    <mergeCell ref="A3:A5"/>
    <mergeCell ref="B3:C4"/>
    <mergeCell ref="D3:E3"/>
    <mergeCell ref="F3:G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verticalDpi="300" r:id="rId1"/>
  <headerFooter alignWithMargins="0">
    <oddFooter>&amp;C&amp;"Arial,Standard"&amp;6© Statistisches Landesamt des Freistaates Sachsen - B III 2 - j/14</oddFooter>
  </headerFooter>
  <rowBreaks count="2" manualBreakCount="2">
    <brk id="37" max="6" man="1"/>
    <brk id="79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G28"/>
  <sheetViews>
    <sheetView showGridLines="0" zoomScaleNormal="100" workbookViewId="0">
      <selection activeCell="J10" sqref="J10"/>
    </sheetView>
  </sheetViews>
  <sheetFormatPr baseColWidth="10" defaultRowHeight="12.75" x14ac:dyDescent="0.2"/>
  <cols>
    <col min="1" max="1" width="36.85546875" customWidth="1"/>
    <col min="2" max="2" width="8.140625" customWidth="1"/>
    <col min="3" max="3" width="9" customWidth="1"/>
    <col min="4" max="7" width="8.140625" customWidth="1"/>
  </cols>
  <sheetData>
    <row r="1" spans="1:7" ht="12.75" customHeight="1" x14ac:dyDescent="0.2">
      <c r="A1" s="105" t="s">
        <v>95</v>
      </c>
      <c r="B1" s="105"/>
      <c r="C1" s="105"/>
      <c r="D1" s="105"/>
      <c r="E1" s="105"/>
      <c r="F1" s="105"/>
      <c r="G1" s="105"/>
    </row>
    <row r="2" spans="1:7" ht="12.75" customHeight="1" x14ac:dyDescent="0.2">
      <c r="A2" s="26"/>
      <c r="B2" s="27"/>
      <c r="C2" s="27"/>
      <c r="D2" s="27"/>
      <c r="E2" s="27"/>
      <c r="F2" s="27"/>
      <c r="G2" s="27"/>
    </row>
    <row r="3" spans="1:7" ht="30.2" customHeight="1" x14ac:dyDescent="0.2">
      <c r="A3" s="84" t="s">
        <v>14</v>
      </c>
      <c r="B3" s="108" t="s">
        <v>65</v>
      </c>
      <c r="C3" s="108"/>
      <c r="D3" s="108"/>
      <c r="E3" s="108" t="s">
        <v>22</v>
      </c>
      <c r="F3" s="108"/>
      <c r="G3" s="109"/>
    </row>
    <row r="4" spans="1:7" ht="15" customHeight="1" x14ac:dyDescent="0.2">
      <c r="A4" s="85"/>
      <c r="B4" s="2" t="s">
        <v>0</v>
      </c>
      <c r="C4" s="2" t="s">
        <v>1</v>
      </c>
      <c r="D4" s="2" t="s">
        <v>2</v>
      </c>
      <c r="E4" s="2" t="s">
        <v>0</v>
      </c>
      <c r="F4" s="2" t="s">
        <v>1</v>
      </c>
      <c r="G4" s="3" t="s">
        <v>2</v>
      </c>
    </row>
    <row r="5" spans="1:7" s="4" customFormat="1" ht="24" customHeight="1" x14ac:dyDescent="0.2">
      <c r="A5" s="19" t="s">
        <v>5</v>
      </c>
      <c r="B5" s="43">
        <v>9</v>
      </c>
      <c r="C5" s="51">
        <v>1</v>
      </c>
      <c r="D5" s="44">
        <v>8</v>
      </c>
      <c r="E5" s="37">
        <v>93</v>
      </c>
      <c r="F5" s="45">
        <v>9</v>
      </c>
      <c r="G5" s="45">
        <v>84</v>
      </c>
    </row>
    <row r="6" spans="1:7" s="4" customFormat="1" ht="24" customHeight="1" x14ac:dyDescent="0.2">
      <c r="A6" s="19" t="s">
        <v>6</v>
      </c>
      <c r="B6" s="43">
        <v>3</v>
      </c>
      <c r="C6" s="51">
        <v>2</v>
      </c>
      <c r="D6" s="44">
        <v>1</v>
      </c>
      <c r="E6" s="37">
        <v>64</v>
      </c>
      <c r="F6" s="45">
        <v>16</v>
      </c>
      <c r="G6" s="45">
        <v>48</v>
      </c>
    </row>
    <row r="7" spans="1:7" s="4" customFormat="1" ht="24" customHeight="1" x14ac:dyDescent="0.2">
      <c r="A7" s="19" t="s">
        <v>7</v>
      </c>
      <c r="B7" s="43">
        <v>20</v>
      </c>
      <c r="C7" s="51">
        <v>5</v>
      </c>
      <c r="D7" s="44">
        <v>15</v>
      </c>
      <c r="E7" s="37">
        <v>224</v>
      </c>
      <c r="F7" s="45">
        <v>69</v>
      </c>
      <c r="G7" s="45">
        <v>155</v>
      </c>
    </row>
    <row r="8" spans="1:7" s="4" customFormat="1" ht="24" customHeight="1" x14ac:dyDescent="0.2">
      <c r="A8" s="19" t="s">
        <v>60</v>
      </c>
      <c r="B8" s="43">
        <v>4</v>
      </c>
      <c r="C8" s="51">
        <v>1</v>
      </c>
      <c r="D8" s="44">
        <v>3</v>
      </c>
      <c r="E8" s="37">
        <v>34</v>
      </c>
      <c r="F8" s="45">
        <v>8</v>
      </c>
      <c r="G8" s="45">
        <v>26</v>
      </c>
    </row>
    <row r="9" spans="1:7" s="4" customFormat="1" ht="24" customHeight="1" x14ac:dyDescent="0.2">
      <c r="A9" s="19" t="s">
        <v>8</v>
      </c>
      <c r="B9" s="43">
        <v>5</v>
      </c>
      <c r="C9" s="51">
        <v>3</v>
      </c>
      <c r="D9" s="44">
        <v>2</v>
      </c>
      <c r="E9" s="37">
        <v>58</v>
      </c>
      <c r="F9" s="45">
        <v>24</v>
      </c>
      <c r="G9" s="45">
        <v>34</v>
      </c>
    </row>
    <row r="10" spans="1:7" s="8" customFormat="1" ht="36" customHeight="1" x14ac:dyDescent="0.2">
      <c r="A10" s="20" t="s">
        <v>4</v>
      </c>
      <c r="B10" s="50">
        <f t="shared" ref="B10:G10" si="0">SUM(B5:B9)</f>
        <v>41</v>
      </c>
      <c r="C10" s="50">
        <f t="shared" si="0"/>
        <v>12</v>
      </c>
      <c r="D10" s="50">
        <f t="shared" si="0"/>
        <v>29</v>
      </c>
      <c r="E10" s="50">
        <f t="shared" si="0"/>
        <v>473</v>
      </c>
      <c r="F10" s="50">
        <f t="shared" si="0"/>
        <v>126</v>
      </c>
      <c r="G10" s="50">
        <f t="shared" si="0"/>
        <v>347</v>
      </c>
    </row>
    <row r="11" spans="1:7" s="8" customFormat="1" ht="45" customHeight="1" x14ac:dyDescent="0.2">
      <c r="B11" s="106" t="s">
        <v>84</v>
      </c>
      <c r="C11" s="107"/>
      <c r="D11" s="107"/>
      <c r="E11" s="107"/>
      <c r="F11" s="107"/>
      <c r="G11" s="107"/>
    </row>
    <row r="12" spans="1:7" s="53" customFormat="1" ht="24" customHeight="1" x14ac:dyDescent="0.2">
      <c r="A12" s="68" t="s">
        <v>5</v>
      </c>
      <c r="B12" s="69">
        <f t="shared" ref="B12:G16" si="1">B5*B$17/B$10</f>
        <v>21.951219512195124</v>
      </c>
      <c r="C12" s="69">
        <f t="shared" si="1"/>
        <v>8.3333333333333339</v>
      </c>
      <c r="D12" s="69">
        <f t="shared" si="1"/>
        <v>27.586206896551722</v>
      </c>
      <c r="E12" s="69">
        <f t="shared" si="1"/>
        <v>19.661733615221987</v>
      </c>
      <c r="F12" s="69">
        <f t="shared" si="1"/>
        <v>7.1428571428571432</v>
      </c>
      <c r="G12" s="69">
        <f t="shared" si="1"/>
        <v>24.207492795389047</v>
      </c>
    </row>
    <row r="13" spans="1:7" s="53" customFormat="1" ht="24" customHeight="1" x14ac:dyDescent="0.2">
      <c r="A13" s="68" t="s">
        <v>6</v>
      </c>
      <c r="B13" s="69">
        <f t="shared" si="1"/>
        <v>7.3170731707317076</v>
      </c>
      <c r="C13" s="69">
        <f t="shared" si="1"/>
        <v>16.666666666666668</v>
      </c>
      <c r="D13" s="69">
        <f t="shared" si="1"/>
        <v>3.4482758620689653</v>
      </c>
      <c r="E13" s="69">
        <f t="shared" si="1"/>
        <v>13.530655391120508</v>
      </c>
      <c r="F13" s="69">
        <f t="shared" si="1"/>
        <v>12.698412698412698</v>
      </c>
      <c r="G13" s="69">
        <f t="shared" si="1"/>
        <v>13.832853025936599</v>
      </c>
    </row>
    <row r="14" spans="1:7" s="53" customFormat="1" ht="24" customHeight="1" x14ac:dyDescent="0.2">
      <c r="A14" s="68" t="s">
        <v>7</v>
      </c>
      <c r="B14" s="69">
        <f t="shared" si="1"/>
        <v>48.780487804878049</v>
      </c>
      <c r="C14" s="69">
        <f t="shared" si="1"/>
        <v>41.666666666666664</v>
      </c>
      <c r="D14" s="69">
        <f t="shared" si="1"/>
        <v>51.724137931034484</v>
      </c>
      <c r="E14" s="69">
        <f t="shared" si="1"/>
        <v>47.357293868921779</v>
      </c>
      <c r="F14" s="69">
        <f t="shared" si="1"/>
        <v>54.761904761904759</v>
      </c>
      <c r="G14" s="69">
        <f t="shared" si="1"/>
        <v>44.668587896253605</v>
      </c>
    </row>
    <row r="15" spans="1:7" s="53" customFormat="1" ht="24" customHeight="1" x14ac:dyDescent="0.2">
      <c r="A15" s="68" t="s">
        <v>60</v>
      </c>
      <c r="B15" s="69">
        <f t="shared" si="1"/>
        <v>9.7560975609756095</v>
      </c>
      <c r="C15" s="69">
        <f t="shared" si="1"/>
        <v>8.3333333333333339</v>
      </c>
      <c r="D15" s="69">
        <f t="shared" si="1"/>
        <v>10.344827586206897</v>
      </c>
      <c r="E15" s="69">
        <f t="shared" si="1"/>
        <v>7.1881606765327692</v>
      </c>
      <c r="F15" s="69">
        <f t="shared" si="1"/>
        <v>6.3492063492063489</v>
      </c>
      <c r="G15" s="69">
        <f t="shared" si="1"/>
        <v>7.4927953890489913</v>
      </c>
    </row>
    <row r="16" spans="1:7" s="53" customFormat="1" ht="24" customHeight="1" x14ac:dyDescent="0.2">
      <c r="A16" s="68" t="s">
        <v>8</v>
      </c>
      <c r="B16" s="69">
        <f t="shared" si="1"/>
        <v>12.195121951219512</v>
      </c>
      <c r="C16" s="69">
        <f t="shared" si="1"/>
        <v>25</v>
      </c>
      <c r="D16" s="69">
        <f t="shared" si="1"/>
        <v>6.8965517241379306</v>
      </c>
      <c r="E16" s="69">
        <f t="shared" si="1"/>
        <v>12.26215644820296</v>
      </c>
      <c r="F16" s="69">
        <f t="shared" si="1"/>
        <v>19.047619047619047</v>
      </c>
      <c r="G16" s="69">
        <f t="shared" si="1"/>
        <v>9.7982708933717575</v>
      </c>
    </row>
    <row r="17" spans="1:7" s="8" customFormat="1" ht="24" customHeight="1" x14ac:dyDescent="0.2">
      <c r="A17" s="20" t="s">
        <v>4</v>
      </c>
      <c r="B17" s="47">
        <f t="shared" ref="B17:G17" si="2">IF(B$10&gt;0,100*B10/B$10,0)</f>
        <v>100</v>
      </c>
      <c r="C17" s="47">
        <f t="shared" si="2"/>
        <v>100</v>
      </c>
      <c r="D17" s="47">
        <f t="shared" si="2"/>
        <v>100</v>
      </c>
      <c r="E17" s="47">
        <f t="shared" si="2"/>
        <v>100</v>
      </c>
      <c r="F17" s="47">
        <f t="shared" si="2"/>
        <v>100</v>
      </c>
      <c r="G17" s="47">
        <f t="shared" si="2"/>
        <v>100</v>
      </c>
    </row>
    <row r="18" spans="1:7" s="4" customFormat="1" ht="14.25" customHeight="1" x14ac:dyDescent="0.2"/>
    <row r="19" spans="1:7" s="4" customFormat="1" ht="14.25" customHeight="1" x14ac:dyDescent="0.2"/>
    <row r="20" spans="1:7" s="4" customFormat="1" ht="14.25" customHeight="1" x14ac:dyDescent="0.2"/>
    <row r="21" spans="1:7" s="4" customFormat="1" ht="14.25" customHeight="1" x14ac:dyDescent="0.2"/>
    <row r="22" spans="1:7" s="4" customFormat="1" ht="14.25" customHeight="1" x14ac:dyDescent="0.2"/>
    <row r="23" spans="1:7" s="4" customFormat="1" ht="14.25" customHeight="1" x14ac:dyDescent="0.2"/>
    <row r="24" spans="1:7" s="4" customFormat="1" ht="14.25" customHeight="1" x14ac:dyDescent="0.2"/>
    <row r="25" spans="1:7" s="4" customFormat="1" ht="14.25" customHeight="1" x14ac:dyDescent="0.2"/>
    <row r="26" spans="1:7" s="4" customFormat="1" ht="14.25" customHeight="1" x14ac:dyDescent="0.2"/>
    <row r="27" spans="1:7" s="4" customFormat="1" ht="14.25" customHeight="1" x14ac:dyDescent="0.2"/>
    <row r="28" spans="1:7" s="4" customFormat="1" ht="14.25" customHeight="1" x14ac:dyDescent="0.2"/>
  </sheetData>
  <mergeCells count="5">
    <mergeCell ref="A1:G1"/>
    <mergeCell ref="B11:G11"/>
    <mergeCell ref="A3:A4"/>
    <mergeCell ref="B3:D3"/>
    <mergeCell ref="E3:G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300" r:id="rId1"/>
  <headerFooter alignWithMargins="0">
    <oddFooter>&amp;C&amp;"Arial,Standard"&amp;6© Statistisches Landesamt des Freistaates Sachsen - B III 2 -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Inhalt</vt:lpstr>
      <vt:lpstr>Tab 1</vt:lpstr>
      <vt:lpstr>Tab 2</vt:lpstr>
      <vt:lpstr>Tab 3</vt:lpstr>
      <vt:lpstr>Tab 4</vt:lpstr>
      <vt:lpstr>Tab 5</vt:lpstr>
      <vt:lpstr>Tab 6</vt:lpstr>
      <vt:lpstr>'Tab 3'!Druckbereich</vt:lpstr>
      <vt:lpstr>'Tab 4'!Druckbereich</vt:lpstr>
      <vt:lpstr>'Tab 5'!Druckbereich</vt:lpstr>
      <vt:lpstr>'Tab 6'!Druckbereich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Brummund, Nicole - StaLa</cp:lastModifiedBy>
  <cp:lastPrinted>2015-04-09T05:27:57Z</cp:lastPrinted>
  <dcterms:created xsi:type="dcterms:W3CDTF">2002-04-04T06:10:11Z</dcterms:created>
  <dcterms:modified xsi:type="dcterms:W3CDTF">2015-05-04T06:41:19Z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1106249869</vt:i4>
  </property>
  <property fmtid="{D5CDD505-2E9C-101B-9397-08002B2CF9AE}" pid="3" name="_NewReviewCycle">
    <vt:lpwstr/>
  </property>
  <property fmtid="{D5CDD505-2E9C-101B-9397-08002B2CF9AE}" pid="4" name="_EmailSubject">
    <vt:lpwstr>Statistischer Bericht B III 2 - j/14</vt:lpwstr>
  </property>
  <property fmtid="{D5CDD505-2E9C-101B-9397-08002B2CF9AE}" pid="5" name="_AuthorEmail">
    <vt:lpwstr>statberichte@statistik.sachsen.de</vt:lpwstr>
  </property>
  <property fmtid="{D5CDD505-2E9C-101B-9397-08002B2CF9AE}" pid="6" name="_AuthorEmailDisplayName">
    <vt:lpwstr>StaLa StatBerichte</vt:lpwstr>
  </property>
  <property fmtid="{D5CDD505-2E9C-101B-9397-08002B2CF9AE}" pid="7" name="_PreviousAdHocReviewCycleID">
    <vt:i4>936518950</vt:i4>
  </property>
</Properties>
</file>