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8" i="9" l="1"/>
  <c r="B47" i="9"/>
  <c r="B46" i="9"/>
  <c r="B45" i="9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<sst xmlns="http://schemas.openxmlformats.org/spreadsheetml/2006/main" count="226" uniqueCount="188">
  <si>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</si>
  <si>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</si>
  <si>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</si>
  <si>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</si>
  <si>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</si>
  <si>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</si>
  <si>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</si>
  <si>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</si>
  <si>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</si>
  <si>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</si>
  <si>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</si>
  <si>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</si>
  <si>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</si>
  <si>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</si>
  <si>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</si>
  <si>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</si>
  <si>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</si>
  <si>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</si>
  <si>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</si>
  <si>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</si>
  <si>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</si>
  <si>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</si>
  <si>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</si>
  <si>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</si>
  <si>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</si>
  <si>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</si>
  <si>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</si>
  <si>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</si>
  <si>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</si>
  <si>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</si>
  <si>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</si>
  <si>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</si>
  <si>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</si>
  <si>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</si>
  <si>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</si>
  <si>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</si>
  <si>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</si>
  <si>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</si>
  <si>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</si>
  <si>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</si>
  <si>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</si>
  <si>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</si>
  <si>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</si>
  <si>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</si>
  <si>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</si>
  <si>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</si>
  <si>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</si>
  <si>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</si>
  <si>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</si>
  <si>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</si>
  <si>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</si>
  <si>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</si>
  <si>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</si>
  <si>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</si>
  <si>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</si>
  <si>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</si>
  <si>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</si>
  <si>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</si>
  <si>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</si>
  <si>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</si>
  <si>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</si>
  <si>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</si>
  <si>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</si>
  <si>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</si>
  <si>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</si>
  <si>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</si>
  <si>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</si>
  <si>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</si>
  <si>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</si>
  <si>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</si>
  <si>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</si>
  <si>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</si>
  <si>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</si>
  <si>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</si>
  <si>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</si>
  <si>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</si>
  <si>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</si>
  <si>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</si>
  <si>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</si>
  <si>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</si>
  <si>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</si>
  <si>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</si>
  <si>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</si>
  <si>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</si>
  <si>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</si>
  <si>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</si>
  <si>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</si>
  <si>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</si>
  <si>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</si>
  <si>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</si>
  <si>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</si>
  <si>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</si>
  <si>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</si>
  <si>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</si>
  <si>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</si>
  <si>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</si>
  <si>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</si>
  <si>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</si>
  <si>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</si>
  <si>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</si>
  <si>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</si>
  <si>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</si>
  <si>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</si>
  <si>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</si>
  <si>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</si>
  <si>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</si>
  <si>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</si>
  <si>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</si>
  <si>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</si>
  <si>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</si>
  <si>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</si>
  <si>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</si>
  <si>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</si>
  <si>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</si>
  <si>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</si>
  <si>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</si>
  <si>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</si>
  <si>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</si>
  <si>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</si>
  <si>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</si>
  <si>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</si>
  <si>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</si>
  <si>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</si>
  <si>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</si>
  <si>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</si>
  <si>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</si>
  <si>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</si>
  <si>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</si>
  <si>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</si>
  <si>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</si>
  <si>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</si>
  <si>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</si>
  <si>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</si>
  <si>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</si>
  <si>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</si>
  <si>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</si>
  <si>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</si>
  <si>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</si>
  <si>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</si>
  <si>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</si>
  <si>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</si>
  <si>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</si>
  <si>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</si>
  <si>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</si>
  <si>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</si>
  <si>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</si>
  <si>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</si>
  <si>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</si>
  <si>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</si>
  <si>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</si>
  <si>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</si>
  <si>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</si>
  <si>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</si>
  <si>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</si>
  <si>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</si>
  <si>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</si>
  <si>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</si>
  <si>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</si>
  <si>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</si>
  <si>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</si>
  <si>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</si>
  <si>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</si>
  <si>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</si>
  <si>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</si>
  <si>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</si>
  <si>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</si>
  <si>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4/17 SH</t>
  </si>
  <si>
    <t>4. Quartal 2017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</si>
  <si>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</si>
  <si>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</si>
  <si>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</si>
  <si>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</si>
  <si>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</si>
  <si>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</si>
  <si>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</si>
  <si>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2015 bis 2017 im Monatsvergleich</t>
  </si>
  <si>
    <t>Januar - Dezember 2017</t>
  </si>
  <si>
    <t>Verein.Staaten (USA)</t>
  </si>
  <si>
    <t>Vereinigt.Königreich</t>
  </si>
  <si>
    <t>Frankreich</t>
  </si>
  <si>
    <t>China, Volksrepublik</t>
  </si>
  <si>
    <t>Russische Föderation</t>
  </si>
  <si>
    <t>Algerien</t>
  </si>
  <si>
    <t>Kaimaninseln</t>
  </si>
  <si>
    <t>2. Ausfuhr des Landes Schleswig-Holstein in den Jahren 2015 bis 2017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</si>
  <si>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</si>
  <si>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</si>
  <si>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21.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</si>
</sst>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03680"/>
        <c:axId val="39705984"/>
      </c:lineChart>
      <c:catAx>
        <c:axId val="3970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705984"/>
        <c:crosses val="autoZero"/>
        <c:auto val="1"/>
        <c:lblAlgn val="ctr"/>
        <c:lblOffset val="100"/>
        <c:noMultiLvlLbl val="0"/>
      </c:catAx>
      <c:valAx>
        <c:axId val="3970598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9703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Polen</c:v>
                </c:pt>
                <c:pt idx="7">
                  <c:v>Italien</c:v>
                </c:pt>
                <c:pt idx="8">
                  <c:v>China, Volksrepublik</c:v>
                </c:pt>
                <c:pt idx="9">
                  <c:v>Russische Föderation</c:v>
                </c:pt>
                <c:pt idx="10">
                  <c:v>Ägypten</c:v>
                </c:pt>
                <c:pt idx="11">
                  <c:v>Algerien</c:v>
                </c:pt>
                <c:pt idx="12">
                  <c:v>Schweden</c:v>
                </c:pt>
                <c:pt idx="13">
                  <c:v>Spanien</c:v>
                </c:pt>
                <c:pt idx="14">
                  <c:v>Kaimaninseln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1730.941896</c:v>
                </c:pt>
                <c:pt idx="1">
                  <c:v>1526.780195</c:v>
                </c:pt>
                <c:pt idx="2">
                  <c:v>1398.5343580000001</c:v>
                </c:pt>
                <c:pt idx="3">
                  <c:v>1272.5668700000001</c:v>
                </c:pt>
                <c:pt idx="4">
                  <c:v>1167.8467559999999</c:v>
                </c:pt>
                <c:pt idx="5">
                  <c:v>974.13756899999998</c:v>
                </c:pt>
                <c:pt idx="6">
                  <c:v>973.748468</c:v>
                </c:pt>
                <c:pt idx="7">
                  <c:v>964.79772200000002</c:v>
                </c:pt>
                <c:pt idx="8">
                  <c:v>964.70995700000003</c:v>
                </c:pt>
                <c:pt idx="9">
                  <c:v>759.26467100000002</c:v>
                </c:pt>
                <c:pt idx="10">
                  <c:v>714.78466700000001</c:v>
                </c:pt>
                <c:pt idx="11">
                  <c:v>635.15964199999996</c:v>
                </c:pt>
                <c:pt idx="12">
                  <c:v>633.96701399999995</c:v>
                </c:pt>
                <c:pt idx="13">
                  <c:v>630.72152800000003</c:v>
                </c:pt>
                <c:pt idx="14">
                  <c:v>620.84577899999999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Belgien</c:v>
                </c:pt>
                <c:pt idx="6">
                  <c:v>Polen</c:v>
                </c:pt>
                <c:pt idx="7">
                  <c:v>Italien</c:v>
                </c:pt>
                <c:pt idx="8">
                  <c:v>China, Volksrepublik</c:v>
                </c:pt>
                <c:pt idx="9">
                  <c:v>Russische Föderation</c:v>
                </c:pt>
                <c:pt idx="10">
                  <c:v>Ägypten</c:v>
                </c:pt>
                <c:pt idx="11">
                  <c:v>Algerien</c:v>
                </c:pt>
                <c:pt idx="12">
                  <c:v>Schweden</c:v>
                </c:pt>
                <c:pt idx="13">
                  <c:v>Spanien</c:v>
                </c:pt>
                <c:pt idx="14">
                  <c:v>Kaimaninseln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1752.868005</c:v>
                </c:pt>
                <c:pt idx="1">
                  <c:v>1428.467881</c:v>
                </c:pt>
                <c:pt idx="2">
                  <c:v>1200.548074</c:v>
                </c:pt>
                <c:pt idx="3">
                  <c:v>1114.8335460000001</c:v>
                </c:pt>
                <c:pt idx="4">
                  <c:v>1261.266384</c:v>
                </c:pt>
                <c:pt idx="5">
                  <c:v>953.07875999999999</c:v>
                </c:pt>
                <c:pt idx="6">
                  <c:v>906.12395600000002</c:v>
                </c:pt>
                <c:pt idx="7">
                  <c:v>941.56424900000002</c:v>
                </c:pt>
                <c:pt idx="8">
                  <c:v>818.81667400000003</c:v>
                </c:pt>
                <c:pt idx="9">
                  <c:v>300.91531099999997</c:v>
                </c:pt>
                <c:pt idx="10">
                  <c:v>70.625238999999993</c:v>
                </c:pt>
                <c:pt idx="11">
                  <c:v>677.74066100000005</c:v>
                </c:pt>
                <c:pt idx="12">
                  <c:v>586.15581799999995</c:v>
                </c:pt>
                <c:pt idx="13">
                  <c:v>609.17747499999996</c:v>
                </c:pt>
                <c:pt idx="14">
                  <c:v>0.20358399999999999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173952"/>
        <c:axId val="40175488"/>
      </c:barChart>
      <c:catAx>
        <c:axId val="4017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175488"/>
        <c:crosses val="autoZero"/>
        <c:auto val="1"/>
        <c:lblAlgn val="ctr"/>
        <c:lblOffset val="100"/>
        <c:noMultiLvlLbl val="0"/>
      </c:catAx>
      <c:valAx>
        <c:axId val="401754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17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187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 activeCell="A4" sqref="A4:A6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108</v>
      </c>
      <c r="C4" s="88" t="s">
        <v>109</v>
      </c>
      <c r="D4" s="88" t="s">
        <v>110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212.87330900000001</v>
      </c>
      <c r="C8" s="89">
        <v>235.59711200000001</v>
      </c>
      <c r="D8" s="89">
        <v>210.11505</v>
      </c>
      <c r="E8" s="89">
        <v>2900.5773039999999</v>
      </c>
      <c r="F8" s="89">
        <v>2542.2046049999999</v>
      </c>
      <c r="G8" s="90">
        <f>IF(AND(F8&gt;0,E8&gt;0),(E8/F8%)-100,"x  ")</f>
        <v>14.096925884531629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3.7615699999999999</v>
      </c>
      <c r="C10" s="89">
        <v>3.3232339999999998</v>
      </c>
      <c r="D10" s="89">
        <v>4.9471119999999997</v>
      </c>
      <c r="E10" s="89">
        <v>40.130502</v>
      </c>
      <c r="F10" s="89">
        <v>28.297457999999999</v>
      </c>
      <c r="G10" s="90">
        <f>IF(AND(F10&gt;0,E10&gt;0),(E10/F10%)-100,"x  ")</f>
        <v>41.816632433909803</v>
      </c>
    </row>
    <row r="11" spans="1:7" s="9" customFormat="1" ht="12" x14ac:dyDescent="0.2">
      <c r="A11" s="38" t="s">
        <v>25</v>
      </c>
      <c r="B11" s="89">
        <v>87.853845000000007</v>
      </c>
      <c r="C11" s="89">
        <v>97.639627000000004</v>
      </c>
      <c r="D11" s="89">
        <v>87.177079000000006</v>
      </c>
      <c r="E11" s="89">
        <v>1124.4105179999999</v>
      </c>
      <c r="F11" s="89">
        <v>1052.872752</v>
      </c>
      <c r="G11" s="90">
        <f>IF(AND(F11&gt;0,E11&gt;0),(E11/F11%)-100,"x  ")</f>
        <v>6.7945310450963063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19.110040999999999</v>
      </c>
      <c r="C13" s="89">
        <v>22.011870999999999</v>
      </c>
      <c r="D13" s="89">
        <v>16.264275999999999</v>
      </c>
      <c r="E13" s="89">
        <v>265.10854999999998</v>
      </c>
      <c r="F13" s="89">
        <v>220.55311800000001</v>
      </c>
      <c r="G13" s="90">
        <f>IF(AND(F13&gt;0,E13&gt;0),(E13/F13%)-100,"x  ")</f>
        <v>20.201678581574157</v>
      </c>
    </row>
    <row r="14" spans="1:7" s="9" customFormat="1" ht="12" x14ac:dyDescent="0.2">
      <c r="A14" s="39" t="s">
        <v>118</v>
      </c>
      <c r="B14" s="89">
        <v>34.115338000000001</v>
      </c>
      <c r="C14" s="89">
        <v>34.738523000000001</v>
      </c>
      <c r="D14" s="89">
        <v>33.867984</v>
      </c>
      <c r="E14" s="89">
        <v>403.01332300000001</v>
      </c>
      <c r="F14" s="89">
        <v>392.96348</v>
      </c>
      <c r="G14" s="90">
        <f>IF(AND(F14&gt;0,E14&gt;0),(E14/F14%)-100,"x  ")</f>
        <v>2.5574496133839233</v>
      </c>
    </row>
    <row r="15" spans="1:7" s="9" customFormat="1" ht="12" x14ac:dyDescent="0.2">
      <c r="A15" s="38" t="s">
        <v>26</v>
      </c>
      <c r="B15" s="89">
        <v>106.036159</v>
      </c>
      <c r="C15" s="89">
        <v>117.850319</v>
      </c>
      <c r="D15" s="89">
        <v>106.360365</v>
      </c>
      <c r="E15" s="89">
        <v>1559.391306</v>
      </c>
      <c r="F15" s="89">
        <v>1229.8449639999999</v>
      </c>
      <c r="G15" s="90">
        <f>IF(AND(F15&gt;0,E15&gt;0),(E15/F15%)-100,"x  ")</f>
        <v>26.795763014564827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1.072864</v>
      </c>
      <c r="C17" s="89">
        <v>1.0155879999999999</v>
      </c>
      <c r="D17" s="89">
        <v>15.954063</v>
      </c>
      <c r="E17" s="89">
        <v>248.90352799999999</v>
      </c>
      <c r="F17" s="89">
        <v>102.516899</v>
      </c>
      <c r="G17" s="90">
        <f>IF(AND(F17&gt;0,E17&gt;0),(E17/F17%)-100,"x  ")</f>
        <v>142.79268142903931</v>
      </c>
    </row>
    <row r="18" spans="1:7" s="9" customFormat="1" ht="12" x14ac:dyDescent="0.2">
      <c r="A18" s="41" t="s">
        <v>120</v>
      </c>
      <c r="B18" s="89">
        <v>5.2900169999999997</v>
      </c>
      <c r="C18" s="89">
        <v>9.9582189999999997</v>
      </c>
      <c r="D18" s="89">
        <v>1.8916139999999999</v>
      </c>
      <c r="E18" s="89">
        <v>57.286935</v>
      </c>
      <c r="F18" s="89">
        <v>56.214618999999999</v>
      </c>
      <c r="G18" s="90">
        <f>IF(AND(F18&gt;0,E18&gt;0),(E18/F18%)-100,"x  ")</f>
        <v>1.9075393893535022</v>
      </c>
    </row>
    <row r="19" spans="1:7" s="9" customFormat="1" ht="12" x14ac:dyDescent="0.2">
      <c r="A19" s="41" t="s">
        <v>121</v>
      </c>
      <c r="B19" s="89">
        <v>17.576637999999999</v>
      </c>
      <c r="C19" s="89">
        <v>15.238816999999999</v>
      </c>
      <c r="D19" s="89">
        <v>12.233079</v>
      </c>
      <c r="E19" s="89">
        <v>186.22015099999999</v>
      </c>
      <c r="F19" s="89">
        <v>173.614846</v>
      </c>
      <c r="G19" s="90">
        <f>IF(AND(F19&gt;0,E19&gt;0),(E19/F19%)-100,"x  ")</f>
        <v>7.2604994851649991</v>
      </c>
    </row>
    <row r="20" spans="1:7" s="9" customFormat="1" ht="12" x14ac:dyDescent="0.2">
      <c r="A20" s="42" t="s">
        <v>27</v>
      </c>
      <c r="B20" s="89">
        <v>15.221735000000001</v>
      </c>
      <c r="C20" s="89">
        <v>16.783932</v>
      </c>
      <c r="D20" s="89">
        <v>11.630494000000001</v>
      </c>
      <c r="E20" s="89">
        <v>176.64497800000001</v>
      </c>
      <c r="F20" s="89">
        <v>231.18943100000001</v>
      </c>
      <c r="G20" s="90">
        <f>IF(AND(F20&gt;0,E20&gt;0),(E20/F20%)-100,"x  ")</f>
        <v>-23.592969957177672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1615.083474</v>
      </c>
      <c r="C22" s="89">
        <v>1516.624292</v>
      </c>
      <c r="D22" s="89">
        <v>1418.3523439999999</v>
      </c>
      <c r="E22" s="89">
        <v>18674.746857999999</v>
      </c>
      <c r="F22" s="89">
        <v>17063.095945000001</v>
      </c>
      <c r="G22" s="90">
        <f>IF(AND(F22&gt;0,E22&gt;0),(E22/F22%)-100,"x  ")</f>
        <v>9.445243220778238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7.3287490000000002</v>
      </c>
      <c r="C24" s="89">
        <v>8.2849350000000008</v>
      </c>
      <c r="D24" s="89">
        <v>6.2218869999999997</v>
      </c>
      <c r="E24" s="89">
        <v>99.371347</v>
      </c>
      <c r="F24" s="89">
        <v>104.128373</v>
      </c>
      <c r="G24" s="90">
        <f>IF(AND(F24&gt;0,E24&gt;0),(E24/F24%)-100,"x  ")</f>
        <v>-4.5684244005233836</v>
      </c>
    </row>
    <row r="25" spans="1:7" s="9" customFormat="1" ht="12" x14ac:dyDescent="0.2">
      <c r="A25" s="42" t="s">
        <v>31</v>
      </c>
      <c r="B25" s="89">
        <v>180.49577500000001</v>
      </c>
      <c r="C25" s="89">
        <v>154.09920600000001</v>
      </c>
      <c r="D25" s="89">
        <v>139.88575599999999</v>
      </c>
      <c r="E25" s="89">
        <v>1702.6010590000001</v>
      </c>
      <c r="F25" s="89">
        <v>1277.388874</v>
      </c>
      <c r="G25" s="90">
        <f>IF(AND(F25&gt;0,E25&gt;0),(E25/F25%)-100,"x  ")</f>
        <v>33.287606746448006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4.8821139999999996</v>
      </c>
      <c r="C27" s="89">
        <v>5.3416680000000003</v>
      </c>
      <c r="D27" s="89">
        <v>3.6283050000000001</v>
      </c>
      <c r="E27" s="89">
        <v>53.337300999999997</v>
      </c>
      <c r="F27" s="89">
        <v>45.382745999999997</v>
      </c>
      <c r="G27" s="90">
        <f>IF(AND(F27&gt;0,E27&gt;0),(E27/F27%)-100,"x  ")</f>
        <v>17.527707556523794</v>
      </c>
    </row>
    <row r="28" spans="1:7" s="9" customFormat="1" ht="12" x14ac:dyDescent="0.2">
      <c r="A28" s="40" t="s">
        <v>34</v>
      </c>
      <c r="B28" s="89">
        <v>57.315134999999998</v>
      </c>
      <c r="C28" s="89">
        <v>41.369850999999997</v>
      </c>
      <c r="D28" s="89">
        <v>51.313999000000003</v>
      </c>
      <c r="E28" s="89">
        <v>520.02415099999996</v>
      </c>
      <c r="F28" s="89">
        <v>277.628311</v>
      </c>
      <c r="G28" s="90">
        <f>IF(AND(F28&gt;0,E28&gt;0),(E28/F28%)-100,"x  ")</f>
        <v>87.30948192095579</v>
      </c>
    </row>
    <row r="29" spans="1:7" s="9" customFormat="1" ht="12" x14ac:dyDescent="0.2">
      <c r="A29" s="40" t="s">
        <v>122</v>
      </c>
      <c r="B29" s="89">
        <v>10.218942</v>
      </c>
      <c r="C29" s="89">
        <v>9.0668629999999997</v>
      </c>
      <c r="D29" s="89">
        <v>8.311731</v>
      </c>
      <c r="E29" s="89">
        <v>108.180373</v>
      </c>
      <c r="F29" s="89">
        <v>87.357180999999997</v>
      </c>
      <c r="G29" s="90">
        <f>IF(AND(F29&gt;0,E29&gt;0),(E29/F29%)-100,"x  ")</f>
        <v>23.836840614167727</v>
      </c>
    </row>
    <row r="30" spans="1:7" s="9" customFormat="1" ht="12" x14ac:dyDescent="0.2">
      <c r="A30" s="40" t="s">
        <v>123</v>
      </c>
      <c r="B30" s="89">
        <v>26.546489999999999</v>
      </c>
      <c r="C30" s="89">
        <v>15.029605</v>
      </c>
      <c r="D30" s="89">
        <v>14.325753000000001</v>
      </c>
      <c r="E30" s="89">
        <v>192.72464500000001</v>
      </c>
      <c r="F30" s="89">
        <v>128.374708</v>
      </c>
      <c r="G30" s="90">
        <f>IF(AND(F30&gt;0,E30&gt;0),(E30/F30%)-100,"x  ")</f>
        <v>50.126647220884053</v>
      </c>
    </row>
    <row r="31" spans="1:7" s="9" customFormat="1" ht="12" x14ac:dyDescent="0.2">
      <c r="A31" s="44" t="s">
        <v>35</v>
      </c>
      <c r="B31" s="89">
        <v>1427.2589499999999</v>
      </c>
      <c r="C31" s="89">
        <v>1354.240151</v>
      </c>
      <c r="D31" s="89">
        <v>1272.2447010000001</v>
      </c>
      <c r="E31" s="89">
        <v>16872.774452000001</v>
      </c>
      <c r="F31" s="89">
        <v>15681.578697999999</v>
      </c>
      <c r="G31" s="90">
        <f>IF(AND(F31&gt;0,E31&gt;0),(E31/F31%)-100,"x  ")</f>
        <v>7.5961468991124406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155.07943499999999</v>
      </c>
      <c r="C33" s="89">
        <v>170.821451</v>
      </c>
      <c r="D33" s="89">
        <v>151.50489400000001</v>
      </c>
      <c r="E33" s="89">
        <v>2053.7841389999999</v>
      </c>
      <c r="F33" s="89">
        <v>1827.2841639999999</v>
      </c>
      <c r="G33" s="90">
        <f>IF(AND(F33&gt;0,E33&gt;0),(E33/F33%)-100,"x  ")</f>
        <v>12.39544343799173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18.643927999999999</v>
      </c>
      <c r="C35" s="89">
        <v>19.819220999999999</v>
      </c>
      <c r="D35" s="89">
        <v>17.520472000000002</v>
      </c>
      <c r="E35" s="89">
        <v>220.61918399999999</v>
      </c>
      <c r="F35" s="89">
        <v>208.64918599999999</v>
      </c>
      <c r="G35" s="90">
        <f>IF(AND(F35&gt;0,E35&gt;0),(E35/F35%)-100,"x  ")</f>
        <v>5.7369013651459966</v>
      </c>
    </row>
    <row r="36" spans="1:7" s="9" customFormat="1" ht="12" x14ac:dyDescent="0.2">
      <c r="A36" s="47" t="s">
        <v>37</v>
      </c>
      <c r="B36" s="89">
        <v>41.367227999999997</v>
      </c>
      <c r="C36" s="89">
        <v>55.708084999999997</v>
      </c>
      <c r="D36" s="89">
        <v>60.254854000000002</v>
      </c>
      <c r="E36" s="89">
        <v>701.255492</v>
      </c>
      <c r="F36" s="89">
        <v>608.42106699999999</v>
      </c>
      <c r="G36" s="90">
        <f>IF(AND(F36&gt;0,E36&gt;0),(E36/F36%)-100,"x  ")</f>
        <v>15.258252883607</v>
      </c>
    </row>
    <row r="37" spans="1:7" s="9" customFormat="1" ht="12" x14ac:dyDescent="0.2">
      <c r="A37" s="47" t="s">
        <v>38</v>
      </c>
      <c r="B37" s="89">
        <v>38.013648000000003</v>
      </c>
      <c r="C37" s="89">
        <v>37.956136999999998</v>
      </c>
      <c r="D37" s="89">
        <v>27.974024</v>
      </c>
      <c r="E37" s="89">
        <v>426.16545600000001</v>
      </c>
      <c r="F37" s="89">
        <v>337.96670699999999</v>
      </c>
      <c r="G37" s="90">
        <f>IF(AND(F37&gt;0,E37&gt;0),(E37/F37%)-100,"x  ")</f>
        <v>26.096874980055361</v>
      </c>
    </row>
    <row r="38" spans="1:7" s="9" customFormat="1" ht="12" x14ac:dyDescent="0.2">
      <c r="A38" s="45" t="s">
        <v>39</v>
      </c>
      <c r="B38" s="89">
        <v>1272.179515</v>
      </c>
      <c r="C38" s="89">
        <v>1183.4186999999999</v>
      </c>
      <c r="D38" s="89">
        <v>1120.7398069999999</v>
      </c>
      <c r="E38" s="89">
        <v>14818.990313</v>
      </c>
      <c r="F38" s="89">
        <v>13854.294534000001</v>
      </c>
      <c r="G38" s="90">
        <f>IF(AND(F38&gt;0,E38&gt;0),(E38/F38%)-100,"x  ")</f>
        <v>6.9631533863563106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1.629643</v>
      </c>
      <c r="C40" s="89">
        <v>2.2541180000000001</v>
      </c>
      <c r="D40" s="89">
        <v>1.8581179999999999</v>
      </c>
      <c r="E40" s="89">
        <v>26.816378</v>
      </c>
      <c r="F40" s="89">
        <v>462.33811900000001</v>
      </c>
      <c r="G40" s="90">
        <f t="shared" ref="G40:G51" si="0">IF(AND(F40&gt;0,E40&gt;0),(E40/F40%)-100,"x  ")</f>
        <v>-94.199834082899841</v>
      </c>
    </row>
    <row r="41" spans="1:7" s="9" customFormat="1" ht="12" x14ac:dyDescent="0.2">
      <c r="A41" s="47" t="s">
        <v>40</v>
      </c>
      <c r="B41" s="89">
        <v>32.030636999999999</v>
      </c>
      <c r="C41" s="89">
        <v>29.584339</v>
      </c>
      <c r="D41" s="89">
        <v>26.834361000000001</v>
      </c>
      <c r="E41" s="89">
        <v>349.72788600000001</v>
      </c>
      <c r="F41" s="89">
        <v>348.67618399999998</v>
      </c>
      <c r="G41" s="90">
        <f t="shared" si="0"/>
        <v>0.30162713952383058</v>
      </c>
    </row>
    <row r="42" spans="1:7" s="9" customFormat="1" ht="12" x14ac:dyDescent="0.2">
      <c r="A42" s="47" t="s">
        <v>41</v>
      </c>
      <c r="B42" s="89">
        <v>30.843654999999998</v>
      </c>
      <c r="C42" s="89">
        <v>39.025317999999999</v>
      </c>
      <c r="D42" s="89">
        <v>26.977599999999999</v>
      </c>
      <c r="E42" s="89">
        <v>414.819819</v>
      </c>
      <c r="F42" s="89">
        <v>399.06897099999998</v>
      </c>
      <c r="G42" s="90">
        <f t="shared" si="0"/>
        <v>3.9468986928577863</v>
      </c>
    </row>
    <row r="43" spans="1:7" s="9" customFormat="1" ht="12" x14ac:dyDescent="0.2">
      <c r="A43" s="47" t="s">
        <v>126</v>
      </c>
      <c r="B43" s="89">
        <v>81.192488999999995</v>
      </c>
      <c r="C43" s="89">
        <v>96.838903000000002</v>
      </c>
      <c r="D43" s="89">
        <v>85.566063</v>
      </c>
      <c r="E43" s="89">
        <v>1100.6510960000001</v>
      </c>
      <c r="F43" s="89">
        <v>1057.3135050000001</v>
      </c>
      <c r="G43" s="90">
        <f t="shared" si="0"/>
        <v>4.0988402016107699</v>
      </c>
    </row>
    <row r="44" spans="1:7" s="9" customFormat="1" ht="12" x14ac:dyDescent="0.2">
      <c r="A44" s="47" t="s">
        <v>42</v>
      </c>
      <c r="B44" s="89">
        <v>43.668601000000002</v>
      </c>
      <c r="C44" s="89">
        <v>48.463867999999998</v>
      </c>
      <c r="D44" s="89">
        <v>38.780228999999999</v>
      </c>
      <c r="E44" s="89">
        <v>550.18454699999995</v>
      </c>
      <c r="F44" s="89">
        <v>513.29054699999995</v>
      </c>
      <c r="G44" s="90">
        <f t="shared" si="0"/>
        <v>7.1877419554348307</v>
      </c>
    </row>
    <row r="45" spans="1:7" s="9" customFormat="1" ht="12" x14ac:dyDescent="0.2">
      <c r="A45" s="47" t="s">
        <v>43</v>
      </c>
      <c r="B45" s="89">
        <v>131.429135</v>
      </c>
      <c r="C45" s="89">
        <v>154.905891</v>
      </c>
      <c r="D45" s="89">
        <v>132.93616</v>
      </c>
      <c r="E45" s="89">
        <v>1706.3784169999999</v>
      </c>
      <c r="F45" s="89">
        <v>1844.363621</v>
      </c>
      <c r="G45" s="90">
        <f t="shared" si="0"/>
        <v>-7.4814533549076287</v>
      </c>
    </row>
    <row r="46" spans="1:7" s="9" customFormat="1" ht="12" x14ac:dyDescent="0.2">
      <c r="A46" s="47" t="s">
        <v>128</v>
      </c>
      <c r="B46" s="89">
        <v>279.10519599999998</v>
      </c>
      <c r="C46" s="89">
        <v>337.23184500000002</v>
      </c>
      <c r="D46" s="89">
        <v>344.79298399999999</v>
      </c>
      <c r="E46" s="89">
        <v>3339.3379</v>
      </c>
      <c r="F46" s="89">
        <v>3012.4352779999999</v>
      </c>
      <c r="G46" s="90">
        <f t="shared" si="0"/>
        <v>10.851772464204956</v>
      </c>
    </row>
    <row r="47" spans="1:7" s="9" customFormat="1" ht="12" x14ac:dyDescent="0.2">
      <c r="A47" s="47" t="s">
        <v>129</v>
      </c>
      <c r="B47" s="89">
        <v>10.183045</v>
      </c>
      <c r="C47" s="89">
        <v>12.58572</v>
      </c>
      <c r="D47" s="89">
        <v>9.1871650000000002</v>
      </c>
      <c r="E47" s="89">
        <v>153.604782</v>
      </c>
      <c r="F47" s="89">
        <v>135.34654900000001</v>
      </c>
      <c r="G47" s="90">
        <f t="shared" si="0"/>
        <v>13.489987838552125</v>
      </c>
    </row>
    <row r="48" spans="1:7" s="9" customFormat="1" ht="12" x14ac:dyDescent="0.2">
      <c r="A48" s="47" t="s">
        <v>130</v>
      </c>
      <c r="B48" s="89">
        <v>81.897113000000004</v>
      </c>
      <c r="C48" s="89">
        <v>101.252229</v>
      </c>
      <c r="D48" s="89">
        <v>103.42929100000001</v>
      </c>
      <c r="E48" s="89">
        <v>931.67147</v>
      </c>
      <c r="F48" s="89">
        <v>883.73569599999996</v>
      </c>
      <c r="G48" s="90">
        <f t="shared" si="0"/>
        <v>5.4242206371168322</v>
      </c>
    </row>
    <row r="49" spans="1:7" s="9" customFormat="1" ht="12" x14ac:dyDescent="0.2">
      <c r="A49" s="47" t="s">
        <v>127</v>
      </c>
      <c r="B49" s="89">
        <v>52.680591</v>
      </c>
      <c r="C49" s="89">
        <v>70.158795999999995</v>
      </c>
      <c r="D49" s="89">
        <v>62.208134999999999</v>
      </c>
      <c r="E49" s="89">
        <v>650.49933199999998</v>
      </c>
      <c r="F49" s="89">
        <v>561.678989</v>
      </c>
      <c r="G49" s="90">
        <f t="shared" si="0"/>
        <v>15.81336399250641</v>
      </c>
    </row>
    <row r="50" spans="1:7" s="9" customFormat="1" ht="12" x14ac:dyDescent="0.2">
      <c r="A50" s="47" t="s">
        <v>45</v>
      </c>
      <c r="B50" s="89">
        <v>59.075766000000002</v>
      </c>
      <c r="C50" s="89">
        <v>73.957953000000003</v>
      </c>
      <c r="D50" s="89">
        <v>62.167546999999999</v>
      </c>
      <c r="E50" s="89">
        <v>836.62488599999995</v>
      </c>
      <c r="F50" s="89">
        <v>802.98240499999997</v>
      </c>
      <c r="G50" s="90">
        <f t="shared" si="0"/>
        <v>4.1896909310235628</v>
      </c>
    </row>
    <row r="51" spans="1:7" s="9" customFormat="1" ht="12" x14ac:dyDescent="0.2">
      <c r="A51" s="47" t="s">
        <v>44</v>
      </c>
      <c r="B51" s="89">
        <v>2.98E-2</v>
      </c>
      <c r="C51" s="89">
        <v>3.0102790000000001</v>
      </c>
      <c r="D51" s="89">
        <v>55.523899999999998</v>
      </c>
      <c r="E51" s="89">
        <v>1273.8598400000001</v>
      </c>
      <c r="F51" s="89">
        <v>656.80933300000004</v>
      </c>
      <c r="G51" s="90">
        <f t="shared" si="0"/>
        <v>93.946671582999585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42.892758999999998</v>
      </c>
      <c r="C53" s="89">
        <v>46.452063000000003</v>
      </c>
      <c r="D53" s="89">
        <v>29.793129</v>
      </c>
      <c r="E53" s="89">
        <v>424.20576399999999</v>
      </c>
      <c r="F53" s="89">
        <v>500.98019199999999</v>
      </c>
      <c r="G53" s="90">
        <f>IF(AND(F53&gt;0,E53&gt;0),(E53/F53%)-100,"x  ")</f>
        <v>-15.324843022935326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1870.8495419999999</v>
      </c>
      <c r="C55" s="92">
        <v>1798.6734670000001</v>
      </c>
      <c r="D55" s="92">
        <v>1658.2605229999999</v>
      </c>
      <c r="E55" s="92">
        <v>21999.529925999999</v>
      </c>
      <c r="F55" s="92">
        <v>20106.280741999999</v>
      </c>
      <c r="G55" s="93">
        <f>IF(AND(F55&gt;0,E55&gt;0),(E55/F55%)-100,"x  ")</f>
        <v>9.4162078421853153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185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108</v>
      </c>
      <c r="C4" s="94" t="s">
        <v>109</v>
      </c>
      <c r="D4" s="94" t="s">
        <v>110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1134.890394</v>
      </c>
      <c r="C8" s="89">
        <v>1252.207547</v>
      </c>
      <c r="D8" s="89">
        <v>1095.9022829999999</v>
      </c>
      <c r="E8" s="89">
        <v>14190.929565</v>
      </c>
      <c r="F8" s="89">
        <v>13628.602647</v>
      </c>
      <c r="G8" s="90">
        <f>IF(AND(F8&gt;0,E8&gt;0),(E8/F8%)-100,"x  ")</f>
        <v>4.1260790454095684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1005.754406</v>
      </c>
      <c r="C10" s="89">
        <v>1078.6229619999999</v>
      </c>
      <c r="D10" s="89">
        <v>972.50759800000003</v>
      </c>
      <c r="E10" s="89">
        <v>12111.441280999999</v>
      </c>
      <c r="F10" s="89">
        <v>11846.809579000001</v>
      </c>
      <c r="G10" s="90">
        <f>IF(AND(F10&gt;0,E10&gt;0),(E10/F10%)-100,"x  ")</f>
        <v>2.2337803290861729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566.26971999999989</v>
      </c>
      <c r="C12" s="104">
        <f>SUM(C14:C31)</f>
        <v>597.88705200000015</v>
      </c>
      <c r="D12" s="104">
        <f>SUM(D14:D31)</f>
        <v>552.58043400000008</v>
      </c>
      <c r="E12" s="104">
        <f>SUM(E14:E31)</f>
        <v>6664.0723039999993</v>
      </c>
      <c r="F12" s="104">
        <f>SUM(F14:F31)</f>
        <v>6570.9439230000007</v>
      </c>
      <c r="G12" s="105">
        <f>IF(AND(F12&gt;0,E12&gt;0),(E12/F12%)-100,"x  ")</f>
        <v>1.4172755404900954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108.937645</v>
      </c>
      <c r="C14" s="89">
        <v>97.619568000000001</v>
      </c>
      <c r="D14" s="89">
        <v>95.890653</v>
      </c>
      <c r="E14" s="89">
        <v>1167.8467559999999</v>
      </c>
      <c r="F14" s="89">
        <v>1261.266384</v>
      </c>
      <c r="G14" s="90">
        <f t="shared" ref="G14:G32" si="0">IF(AND(F14&gt;0,E14&gt;0),(E14/F14%)-100,"x  ")</f>
        <v>-7.4068118507787091</v>
      </c>
    </row>
    <row r="15" spans="1:7" ht="12.75" customHeight="1" x14ac:dyDescent="0.2">
      <c r="A15" s="55" t="s">
        <v>52</v>
      </c>
      <c r="B15" s="89">
        <v>70.945065999999997</v>
      </c>
      <c r="C15" s="89">
        <v>84.399600000000007</v>
      </c>
      <c r="D15" s="89">
        <v>81.284246999999993</v>
      </c>
      <c r="E15" s="89">
        <v>974.13756899999998</v>
      </c>
      <c r="F15" s="89">
        <v>953.07875999999999</v>
      </c>
      <c r="G15" s="90">
        <f t="shared" si="0"/>
        <v>2.209556007732246</v>
      </c>
    </row>
    <row r="16" spans="1:7" ht="12.75" customHeight="1" x14ac:dyDescent="0.2">
      <c r="A16" s="55" t="s">
        <v>53</v>
      </c>
      <c r="B16" s="89">
        <v>5.7208750000000004</v>
      </c>
      <c r="C16" s="89">
        <v>7.7451569999999998</v>
      </c>
      <c r="D16" s="89">
        <v>6.7322610000000003</v>
      </c>
      <c r="E16" s="89">
        <v>82.752686999999995</v>
      </c>
      <c r="F16" s="89">
        <v>68.179862</v>
      </c>
      <c r="G16" s="90">
        <f t="shared" si="0"/>
        <v>21.374089903555387</v>
      </c>
    </row>
    <row r="17" spans="1:7" ht="12.75" customHeight="1" x14ac:dyDescent="0.2">
      <c r="A17" s="55" t="s">
        <v>54</v>
      </c>
      <c r="B17" s="89">
        <v>146.37571399999999</v>
      </c>
      <c r="C17" s="89">
        <v>129.040278</v>
      </c>
      <c r="D17" s="89">
        <v>122.91777</v>
      </c>
      <c r="E17" s="89">
        <v>1398.5343580000001</v>
      </c>
      <c r="F17" s="89">
        <v>1200.548074</v>
      </c>
      <c r="G17" s="90">
        <f t="shared" si="0"/>
        <v>16.491324944643566</v>
      </c>
    </row>
    <row r="18" spans="1:7" ht="12.75" customHeight="1" x14ac:dyDescent="0.2">
      <c r="A18" s="55" t="s">
        <v>55</v>
      </c>
      <c r="B18" s="89">
        <v>63.631244000000002</v>
      </c>
      <c r="C18" s="89">
        <v>90.938663000000005</v>
      </c>
      <c r="D18" s="89">
        <v>79.779132000000004</v>
      </c>
      <c r="E18" s="89">
        <v>964.79772200000002</v>
      </c>
      <c r="F18" s="89">
        <v>941.56424900000002</v>
      </c>
      <c r="G18" s="90">
        <f t="shared" si="0"/>
        <v>2.4675398439007665</v>
      </c>
    </row>
    <row r="19" spans="1:7" ht="12.75" customHeight="1" x14ac:dyDescent="0.2">
      <c r="A19" s="55" t="s">
        <v>56</v>
      </c>
      <c r="B19" s="89">
        <v>7.2290169999999998</v>
      </c>
      <c r="C19" s="89">
        <v>6.0306350000000002</v>
      </c>
      <c r="D19" s="89">
        <v>6.6660820000000003</v>
      </c>
      <c r="E19" s="89">
        <v>86.555726000000007</v>
      </c>
      <c r="F19" s="89">
        <v>70.008484999999993</v>
      </c>
      <c r="G19" s="90">
        <f t="shared" si="0"/>
        <v>23.636050687284566</v>
      </c>
    </row>
    <row r="20" spans="1:7" ht="12.75" customHeight="1" x14ac:dyDescent="0.2">
      <c r="A20" s="55" t="s">
        <v>57</v>
      </c>
      <c r="B20" s="89">
        <v>13.410506</v>
      </c>
      <c r="C20" s="89">
        <v>15.011829000000001</v>
      </c>
      <c r="D20" s="89">
        <v>12.223292000000001</v>
      </c>
      <c r="E20" s="89">
        <v>150.122086</v>
      </c>
      <c r="F20" s="89">
        <v>150.59802199999999</v>
      </c>
      <c r="G20" s="90">
        <f t="shared" si="0"/>
        <v>-0.31603071121345749</v>
      </c>
    </row>
    <row r="21" spans="1:7" ht="12.75" customHeight="1" x14ac:dyDescent="0.2">
      <c r="A21" s="55" t="s">
        <v>58</v>
      </c>
      <c r="B21" s="89">
        <v>9.5780209999999997</v>
      </c>
      <c r="C21" s="89">
        <v>10.486561999999999</v>
      </c>
      <c r="D21" s="89">
        <v>18.515304</v>
      </c>
      <c r="E21" s="89">
        <v>140.10777999999999</v>
      </c>
      <c r="F21" s="89">
        <v>132.576312</v>
      </c>
      <c r="G21" s="90">
        <f t="shared" si="0"/>
        <v>5.6808549629891587</v>
      </c>
    </row>
    <row r="22" spans="1:7" ht="12.75" customHeight="1" x14ac:dyDescent="0.2">
      <c r="A22" s="55" t="s">
        <v>59</v>
      </c>
      <c r="B22" s="89">
        <v>51.567897000000002</v>
      </c>
      <c r="C22" s="89">
        <v>55.825066999999997</v>
      </c>
      <c r="D22" s="89">
        <v>45.310028000000003</v>
      </c>
      <c r="E22" s="89">
        <v>630.72152800000003</v>
      </c>
      <c r="F22" s="89">
        <v>609.17747499999996</v>
      </c>
      <c r="G22" s="90">
        <f t="shared" si="0"/>
        <v>3.536580698424558</v>
      </c>
    </row>
    <row r="23" spans="1:7" ht="12.75" customHeight="1" x14ac:dyDescent="0.2">
      <c r="A23" s="55" t="s">
        <v>60</v>
      </c>
      <c r="B23" s="89">
        <v>20.207837999999999</v>
      </c>
      <c r="C23" s="89">
        <v>21.063886</v>
      </c>
      <c r="D23" s="89">
        <v>19.959204</v>
      </c>
      <c r="E23" s="89">
        <v>225.44684899999999</v>
      </c>
      <c r="F23" s="89">
        <v>208.403447</v>
      </c>
      <c r="G23" s="90">
        <f t="shared" si="0"/>
        <v>8.1780806629364236</v>
      </c>
    </row>
    <row r="24" spans="1:7" ht="12.75" customHeight="1" x14ac:dyDescent="0.2">
      <c r="A24" s="55" t="s">
        <v>61</v>
      </c>
      <c r="B24" s="89">
        <v>45.634538999999997</v>
      </c>
      <c r="C24" s="89">
        <v>50.662140000000001</v>
      </c>
      <c r="D24" s="89">
        <v>41.304851999999997</v>
      </c>
      <c r="E24" s="89">
        <v>557.26342699999998</v>
      </c>
      <c r="F24" s="89">
        <v>643.56062699999995</v>
      </c>
      <c r="G24" s="90">
        <f t="shared" si="0"/>
        <v>-13.409334937452584</v>
      </c>
    </row>
    <row r="25" spans="1:7" ht="12.75" customHeight="1" x14ac:dyDescent="0.2">
      <c r="A25" s="55" t="s">
        <v>71</v>
      </c>
      <c r="B25" s="89">
        <v>3.892023</v>
      </c>
      <c r="C25" s="89">
        <v>4.3815850000000003</v>
      </c>
      <c r="D25" s="89">
        <v>4.1225100000000001</v>
      </c>
      <c r="E25" s="89">
        <v>49.670614</v>
      </c>
      <c r="F25" s="89">
        <v>46.051544</v>
      </c>
      <c r="G25" s="90">
        <f t="shared" si="0"/>
        <v>7.8587375919469764</v>
      </c>
    </row>
    <row r="26" spans="1:7" ht="12.75" customHeight="1" x14ac:dyDescent="0.2">
      <c r="A26" s="55" t="s">
        <v>72</v>
      </c>
      <c r="B26" s="89">
        <v>2.8925369999999999</v>
      </c>
      <c r="C26" s="89">
        <v>3.1820840000000001</v>
      </c>
      <c r="D26" s="89">
        <v>1.474647</v>
      </c>
      <c r="E26" s="89">
        <v>33.716529999999999</v>
      </c>
      <c r="F26" s="89">
        <v>34.578671999999997</v>
      </c>
      <c r="G26" s="90">
        <f t="shared" si="0"/>
        <v>-2.4932767805542113</v>
      </c>
    </row>
    <row r="27" spans="1:7" ht="12.75" customHeight="1" x14ac:dyDescent="0.2">
      <c r="A27" s="55" t="s">
        <v>73</v>
      </c>
      <c r="B27" s="89">
        <v>3.427133</v>
      </c>
      <c r="C27" s="89">
        <v>5.317844</v>
      </c>
      <c r="D27" s="89">
        <v>3.7085530000000002</v>
      </c>
      <c r="E27" s="89">
        <v>50.931756999999998</v>
      </c>
      <c r="F27" s="89">
        <v>62.259414999999997</v>
      </c>
      <c r="G27" s="90">
        <f t="shared" si="0"/>
        <v>-18.194289168955407</v>
      </c>
    </row>
    <row r="28" spans="1:7" ht="12.75" customHeight="1" x14ac:dyDescent="0.2">
      <c r="A28" s="55" t="s">
        <v>64</v>
      </c>
      <c r="B28" s="89">
        <v>4.818422</v>
      </c>
      <c r="C28" s="89">
        <v>7.1830749999999997</v>
      </c>
      <c r="D28" s="89">
        <v>5.1292299999999997</v>
      </c>
      <c r="E28" s="89">
        <v>56.442926</v>
      </c>
      <c r="F28" s="89">
        <v>66.309386000000003</v>
      </c>
      <c r="G28" s="90">
        <f t="shared" si="0"/>
        <v>-14.879432000772866</v>
      </c>
    </row>
    <row r="29" spans="1:7" ht="12.75" customHeight="1" x14ac:dyDescent="0.2">
      <c r="A29" s="55" t="s">
        <v>65</v>
      </c>
      <c r="B29" s="89">
        <v>6.4983779999999998</v>
      </c>
      <c r="C29" s="89">
        <v>6.0326029999999999</v>
      </c>
      <c r="D29" s="89">
        <v>6.3608770000000003</v>
      </c>
      <c r="E29" s="89">
        <v>72.919393999999997</v>
      </c>
      <c r="F29" s="89">
        <v>97.679931999999994</v>
      </c>
      <c r="G29" s="90">
        <f t="shared" si="0"/>
        <v>-25.348643772602131</v>
      </c>
    </row>
    <row r="30" spans="1:7" ht="12.75" customHeight="1" x14ac:dyDescent="0.2">
      <c r="A30" s="55" t="s">
        <v>62</v>
      </c>
      <c r="B30" s="89">
        <v>0.39396599999999998</v>
      </c>
      <c r="C30" s="89">
        <v>0.44686199999999998</v>
      </c>
      <c r="D30" s="89">
        <v>0.40404899999999999</v>
      </c>
      <c r="E30" s="89">
        <v>7.13523</v>
      </c>
      <c r="F30" s="89">
        <v>8.4505470000000003</v>
      </c>
      <c r="G30" s="90">
        <f t="shared" si="0"/>
        <v>-15.564874084482341</v>
      </c>
    </row>
    <row r="31" spans="1:7" ht="12.75" customHeight="1" x14ac:dyDescent="0.2">
      <c r="A31" s="55" t="s">
        <v>63</v>
      </c>
      <c r="B31" s="89">
        <v>1.1088990000000001</v>
      </c>
      <c r="C31" s="89">
        <v>2.5196139999999998</v>
      </c>
      <c r="D31" s="89">
        <v>0.79774299999999998</v>
      </c>
      <c r="E31" s="89">
        <v>14.969365</v>
      </c>
      <c r="F31" s="89">
        <v>16.652729999999998</v>
      </c>
      <c r="G31" s="90">
        <f t="shared" si="0"/>
        <v>-10.108642847148786</v>
      </c>
    </row>
    <row r="32" spans="1:7" ht="12.75" customHeight="1" x14ac:dyDescent="0.2">
      <c r="A32" s="56" t="s">
        <v>66</v>
      </c>
      <c r="B32" s="104">
        <f>B10-B12</f>
        <v>439.48468600000012</v>
      </c>
      <c r="C32" s="104">
        <f>C10-C12</f>
        <v>480.73590999999976</v>
      </c>
      <c r="D32" s="104">
        <f>D10-D12</f>
        <v>419.92716399999995</v>
      </c>
      <c r="E32" s="104">
        <f>E10-E12</f>
        <v>5447.3689770000001</v>
      </c>
      <c r="F32" s="104">
        <f>F10-F12</f>
        <v>5275.8656559999999</v>
      </c>
      <c r="G32" s="105">
        <f t="shared" si="0"/>
        <v>3.2507143316842644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80.619804000000002</v>
      </c>
      <c r="C34" s="89">
        <v>91.114328999999998</v>
      </c>
      <c r="D34" s="89">
        <v>89.541079999999994</v>
      </c>
      <c r="E34" s="89">
        <v>1272.5668700000001</v>
      </c>
      <c r="F34" s="89">
        <v>1114.8335460000001</v>
      </c>
      <c r="G34" s="90">
        <f t="shared" ref="G34:G43" si="1">IF(AND(F34&gt;0,E34&gt;0),(E34/F34%)-100,"x  ")</f>
        <v>14.148598646492474</v>
      </c>
    </row>
    <row r="35" spans="1:7" ht="12.75" customHeight="1" x14ac:dyDescent="0.2">
      <c r="A35" s="55" t="s">
        <v>68</v>
      </c>
      <c r="B35" s="89">
        <v>153.77750399999999</v>
      </c>
      <c r="C35" s="89">
        <v>157.94064800000001</v>
      </c>
      <c r="D35" s="89">
        <v>130.94571199999999</v>
      </c>
      <c r="E35" s="89">
        <v>1730.941896</v>
      </c>
      <c r="F35" s="89">
        <v>1752.868005</v>
      </c>
      <c r="G35" s="90">
        <f t="shared" si="1"/>
        <v>-1.2508705126373769</v>
      </c>
    </row>
    <row r="36" spans="1:7" ht="12.75" customHeight="1" x14ac:dyDescent="0.2">
      <c r="A36" s="55" t="s">
        <v>69</v>
      </c>
      <c r="B36" s="89">
        <v>80.643924999999996</v>
      </c>
      <c r="C36" s="89">
        <v>92.440843000000001</v>
      </c>
      <c r="D36" s="89">
        <v>81.981879000000006</v>
      </c>
      <c r="E36" s="89">
        <v>973.748468</v>
      </c>
      <c r="F36" s="89">
        <v>906.12395600000002</v>
      </c>
      <c r="G36" s="90">
        <f t="shared" si="1"/>
        <v>7.4630531013132071</v>
      </c>
    </row>
    <row r="37" spans="1:7" ht="12.75" customHeight="1" x14ac:dyDescent="0.2">
      <c r="A37" s="55" t="s">
        <v>70</v>
      </c>
      <c r="B37" s="89">
        <v>53.621276000000002</v>
      </c>
      <c r="C37" s="89">
        <v>62.407119999999999</v>
      </c>
      <c r="D37" s="89">
        <v>48.883136999999998</v>
      </c>
      <c r="E37" s="89">
        <v>633.96701399999995</v>
      </c>
      <c r="F37" s="89">
        <v>586.15581799999995</v>
      </c>
      <c r="G37" s="90">
        <f t="shared" si="1"/>
        <v>8.1567382821746577</v>
      </c>
    </row>
    <row r="38" spans="1:7" ht="12.75" customHeight="1" x14ac:dyDescent="0.2">
      <c r="A38" s="55" t="s">
        <v>74</v>
      </c>
      <c r="B38" s="89">
        <v>30.819091</v>
      </c>
      <c r="C38" s="89">
        <v>32.888607</v>
      </c>
      <c r="D38" s="89">
        <v>26.367279</v>
      </c>
      <c r="E38" s="89">
        <v>363.98382800000002</v>
      </c>
      <c r="F38" s="89">
        <v>378.20127000000002</v>
      </c>
      <c r="G38" s="90">
        <f t="shared" si="1"/>
        <v>-3.7592264034438614</v>
      </c>
    </row>
    <row r="39" spans="1:7" ht="12.75" customHeight="1" x14ac:dyDescent="0.2">
      <c r="A39" s="55" t="s">
        <v>156</v>
      </c>
      <c r="B39" s="89">
        <v>3.4137439999999999</v>
      </c>
      <c r="C39" s="89">
        <v>3.0483980000000002</v>
      </c>
      <c r="D39" s="89">
        <v>5.9526519999999996</v>
      </c>
      <c r="E39" s="89">
        <v>44.862431999999998</v>
      </c>
      <c r="F39" s="89">
        <v>61.725341</v>
      </c>
      <c r="G39" s="90">
        <f t="shared" si="1"/>
        <v>-27.319264222452816</v>
      </c>
    </row>
    <row r="40" spans="1:7" ht="12.75" customHeight="1" x14ac:dyDescent="0.2">
      <c r="A40" s="55" t="s">
        <v>75</v>
      </c>
      <c r="B40" s="89">
        <v>21.223341000000001</v>
      </c>
      <c r="C40" s="89">
        <v>24.008945000000001</v>
      </c>
      <c r="D40" s="89">
        <v>20.186820999999998</v>
      </c>
      <c r="E40" s="89">
        <v>254.02963500000001</v>
      </c>
      <c r="F40" s="89">
        <v>280.55076300000002</v>
      </c>
      <c r="G40" s="90">
        <f t="shared" si="1"/>
        <v>-9.4532368104805329</v>
      </c>
    </row>
    <row r="41" spans="1:7" ht="12.75" customHeight="1" x14ac:dyDescent="0.2">
      <c r="A41" s="55" t="s">
        <v>76</v>
      </c>
      <c r="B41" s="89">
        <v>11.221081999999999</v>
      </c>
      <c r="C41" s="89">
        <v>12.886533999999999</v>
      </c>
      <c r="D41" s="89">
        <v>12.454086</v>
      </c>
      <c r="E41" s="89">
        <v>125.26228999999999</v>
      </c>
      <c r="F41" s="89">
        <v>142.680868</v>
      </c>
      <c r="G41" s="90">
        <f t="shared" si="1"/>
        <v>-12.208068428627726</v>
      </c>
    </row>
    <row r="42" spans="1:7" ht="12.75" customHeight="1" x14ac:dyDescent="0.2">
      <c r="A42" s="55" t="s">
        <v>77</v>
      </c>
      <c r="B42" s="89">
        <v>4.1449189999999998</v>
      </c>
      <c r="C42" s="89">
        <v>4.0004860000000004</v>
      </c>
      <c r="D42" s="89">
        <v>3.6145179999999999</v>
      </c>
      <c r="E42" s="89">
        <v>48.006543999999998</v>
      </c>
      <c r="F42" s="89">
        <v>52.726089000000002</v>
      </c>
      <c r="G42" s="90">
        <f t="shared" si="1"/>
        <v>-8.95106215824201</v>
      </c>
    </row>
    <row r="43" spans="1:7" ht="12.75" customHeight="1" x14ac:dyDescent="0.2">
      <c r="A43" s="58" t="s">
        <v>78</v>
      </c>
      <c r="B43" s="89">
        <f>B8-B10</f>
        <v>129.135988</v>
      </c>
      <c r="C43" s="89">
        <f>C8-C10</f>
        <v>173.58458500000006</v>
      </c>
      <c r="D43" s="89">
        <f>D8-D10</f>
        <v>123.39468499999987</v>
      </c>
      <c r="E43" s="89">
        <f>E8-E10</f>
        <v>2079.4882840000009</v>
      </c>
      <c r="F43" s="89">
        <f>F8-F10</f>
        <v>1781.793067999999</v>
      </c>
      <c r="G43" s="90">
        <f t="shared" si="1"/>
        <v>16.707620056809105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18.462056</v>
      </c>
      <c r="C45" s="89">
        <v>17.213873</v>
      </c>
      <c r="D45" s="89">
        <v>19.119949999999999</v>
      </c>
      <c r="E45" s="89">
        <v>222.63317900000001</v>
      </c>
      <c r="F45" s="89">
        <v>576.68177300000002</v>
      </c>
      <c r="G45" s="90">
        <f>IF(AND(F45&gt;0,E45&gt;0),(E45/F45%)-100,"x  ")</f>
        <v>-61.394101665148348</v>
      </c>
    </row>
    <row r="46" spans="1:7" ht="12.75" customHeight="1" x14ac:dyDescent="0.2">
      <c r="A46" s="56" t="s">
        <v>80</v>
      </c>
      <c r="B46" s="89">
        <v>31.711870999999999</v>
      </c>
      <c r="C46" s="89">
        <v>35.380164999999998</v>
      </c>
      <c r="D46" s="89">
        <v>23.253361999999999</v>
      </c>
      <c r="E46" s="89">
        <v>759.26467100000002</v>
      </c>
      <c r="F46" s="89">
        <v>300.91531099999997</v>
      </c>
      <c r="G46" s="90">
        <f>IF(AND(F46&gt;0,E46&gt;0),(E46/F46%)-100,"x  ")</f>
        <v>152.31839100403903</v>
      </c>
    </row>
    <row r="47" spans="1:7" ht="12.75" customHeight="1" x14ac:dyDescent="0.2">
      <c r="A47" s="56" t="s">
        <v>81</v>
      </c>
      <c r="B47" s="89">
        <v>45.495567999999999</v>
      </c>
      <c r="C47" s="89">
        <v>45.324578000000002</v>
      </c>
      <c r="D47" s="89">
        <v>31.469626000000002</v>
      </c>
      <c r="E47" s="89">
        <v>524.10035500000004</v>
      </c>
      <c r="F47" s="89">
        <v>508.67051400000003</v>
      </c>
      <c r="G47" s="90">
        <f>IF(AND(F47&gt;0,E47&gt;0),(E47/F47%)-100,"x  ")</f>
        <v>3.0333665064769235</v>
      </c>
    </row>
    <row r="48" spans="1:7" ht="12.75" customHeight="1" x14ac:dyDescent="0.2">
      <c r="A48" s="56" t="s">
        <v>82</v>
      </c>
      <c r="B48" s="89">
        <v>18.655995999999998</v>
      </c>
      <c r="C48" s="89">
        <v>52.668925999999999</v>
      </c>
      <c r="D48" s="89">
        <v>33.160640999999998</v>
      </c>
      <c r="E48" s="89">
        <v>383.20317</v>
      </c>
      <c r="F48" s="89">
        <v>231.89323999999999</v>
      </c>
      <c r="G48" s="90">
        <f>IF(AND(F48&gt;0,E48&gt;0),(E48/F48%)-100,"x  ")</f>
        <v>65.249823582610674</v>
      </c>
    </row>
    <row r="49" spans="1:7" ht="12.75" customHeight="1" x14ac:dyDescent="0.2">
      <c r="A49" s="57" t="s">
        <v>83</v>
      </c>
      <c r="B49" s="89">
        <v>312.82240300000001</v>
      </c>
      <c r="C49" s="89">
        <v>29.765953</v>
      </c>
      <c r="D49" s="89">
        <v>43.440541000000003</v>
      </c>
      <c r="E49" s="89">
        <v>1727.817192</v>
      </c>
      <c r="F49" s="89">
        <v>1073.0778009999999</v>
      </c>
      <c r="G49" s="90">
        <f>IF(AND(F49&gt;0,E49&gt;0),(E49/F49%)-100,"x  ")</f>
        <v>61.015090461274013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282.73663699999997</v>
      </c>
      <c r="C51" s="89">
        <v>7.0100309999999997</v>
      </c>
      <c r="D51" s="89">
        <v>14.915069000000001</v>
      </c>
      <c r="E51" s="89">
        <v>714.78466700000001</v>
      </c>
      <c r="F51" s="89">
        <v>70.625238999999993</v>
      </c>
      <c r="G51" s="90">
        <f>IF(AND(F51&gt;0,E51&gt;0),(E51/F51%)-100,"x  ")</f>
        <v>912.08105929383134</v>
      </c>
    </row>
    <row r="52" spans="1:7" ht="12.75" customHeight="1" x14ac:dyDescent="0.2">
      <c r="A52" s="58" t="s">
        <v>131</v>
      </c>
      <c r="B52" s="89">
        <v>1.2895760000000001</v>
      </c>
      <c r="C52" s="89">
        <v>2.5577209999999999</v>
      </c>
      <c r="D52" s="89">
        <v>1.806943</v>
      </c>
      <c r="E52" s="89">
        <v>47.339485000000003</v>
      </c>
      <c r="F52" s="89">
        <v>19.282807999999999</v>
      </c>
      <c r="G52" s="90">
        <f>IF(AND(F52&gt;0,E52&gt;0),(E52/F52%)-100,"x  ")</f>
        <v>145.50099238658606</v>
      </c>
    </row>
    <row r="53" spans="1:7" ht="12.75" customHeight="1" x14ac:dyDescent="0.2">
      <c r="A53" s="58" t="s">
        <v>85</v>
      </c>
      <c r="B53" s="89">
        <v>8.3518600000000003</v>
      </c>
      <c r="C53" s="89">
        <v>7.5598450000000001</v>
      </c>
      <c r="D53" s="89">
        <v>6.0612279999999998</v>
      </c>
      <c r="E53" s="89">
        <v>116.382262</v>
      </c>
      <c r="F53" s="89">
        <v>95.594381999999996</v>
      </c>
      <c r="G53" s="90">
        <f>IF(AND(F53&gt;0,E53&gt;0),(E53/F53%)-100,"x  ")</f>
        <v>21.745922265599248</v>
      </c>
    </row>
    <row r="54" spans="1:7" ht="12.75" customHeight="1" x14ac:dyDescent="0.2">
      <c r="A54" s="59" t="s">
        <v>86</v>
      </c>
      <c r="B54" s="89">
        <v>170.760895</v>
      </c>
      <c r="C54" s="89">
        <v>208.46383900000001</v>
      </c>
      <c r="D54" s="89">
        <v>222.85747900000001</v>
      </c>
      <c r="E54" s="89">
        <v>2758.047513</v>
      </c>
      <c r="F54" s="89">
        <v>2276.0064990000001</v>
      </c>
      <c r="G54" s="90">
        <f>IF(AND(F54&gt;0,E54&gt;0),(E54/F54%)-100,"x  ")</f>
        <v>21.179245938524005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139.385908</v>
      </c>
      <c r="C56" s="89">
        <v>173.55519000000001</v>
      </c>
      <c r="D56" s="89">
        <v>140.52692099999999</v>
      </c>
      <c r="E56" s="89">
        <v>1766.0351000000001</v>
      </c>
      <c r="F56" s="89">
        <v>1780.3351729999999</v>
      </c>
      <c r="G56" s="90">
        <f>IF(AND(F56&gt;0,E56&gt;0),(E56/F56%)-100,"x  ")</f>
        <v>-0.8032236410800806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117.33581100000001</v>
      </c>
      <c r="C58" s="89">
        <v>146.323981</v>
      </c>
      <c r="D58" s="89">
        <v>121.29259</v>
      </c>
      <c r="E58" s="89">
        <v>1526.780195</v>
      </c>
      <c r="F58" s="89">
        <v>1428.467881</v>
      </c>
      <c r="G58" s="90">
        <f>IF(AND(F58&gt;0,E58&gt;0),(E58/F58%)-100,"x  ")</f>
        <v>6.8823608362252031</v>
      </c>
    </row>
    <row r="59" spans="1:7" ht="12.75" customHeight="1" x14ac:dyDescent="0.2">
      <c r="A59" s="53" t="s">
        <v>89</v>
      </c>
      <c r="B59" s="89">
        <v>13.470423</v>
      </c>
      <c r="C59" s="89">
        <v>14.865517000000001</v>
      </c>
      <c r="D59" s="89">
        <v>9.8324999999999996</v>
      </c>
      <c r="E59" s="89">
        <v>143.131641</v>
      </c>
      <c r="F59" s="89">
        <v>240.759062</v>
      </c>
      <c r="G59" s="90">
        <f>IF(AND(F59&gt;0,E59&gt;0),(E59/F59%)-100,"x  ")</f>
        <v>-40.549842730322652</v>
      </c>
    </row>
    <row r="60" spans="1:7" ht="12.75" customHeight="1" x14ac:dyDescent="0.2">
      <c r="A60" s="52" t="s">
        <v>132</v>
      </c>
      <c r="B60" s="95">
        <v>27.111619999999998</v>
      </c>
      <c r="C60" s="89">
        <v>29.3643</v>
      </c>
      <c r="D60" s="89">
        <v>23.049074999999998</v>
      </c>
      <c r="E60" s="89">
        <v>317.20087799999999</v>
      </c>
      <c r="F60" s="89">
        <v>281.202022</v>
      </c>
      <c r="G60" s="90">
        <f>IF(AND(F60&gt;0,E60&gt;0),(E60/F60%)-100,"x  ")</f>
        <v>12.801777079682594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12.221869999999999</v>
      </c>
      <c r="C62" s="89">
        <v>13.036835999999999</v>
      </c>
      <c r="D62" s="89">
        <v>7.9523739999999998</v>
      </c>
      <c r="E62" s="89">
        <v>146.61873900000001</v>
      </c>
      <c r="F62" s="89">
        <v>145.209441</v>
      </c>
      <c r="G62" s="90">
        <f>IF(AND(F62&gt;0,E62&gt;0),(E62/F62%)-100,"x  ")</f>
        <v>0.97052780473137545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234.51604699999999</v>
      </c>
      <c r="C64" s="89">
        <v>283.617682</v>
      </c>
      <c r="D64" s="89">
        <v>276.68052999999998</v>
      </c>
      <c r="E64" s="89">
        <v>3123.600747</v>
      </c>
      <c r="F64" s="89">
        <v>2898.771013</v>
      </c>
      <c r="G64" s="90">
        <f>IF(AND(F64&gt;0,E64&gt;0),(E64/F64%)-100,"x  ")</f>
        <v>7.7560363682303688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32.569141000000002</v>
      </c>
      <c r="C66" s="89">
        <v>40.593929000000003</v>
      </c>
      <c r="D66" s="89">
        <v>48.364894999999997</v>
      </c>
      <c r="E66" s="89">
        <v>439.72709099999997</v>
      </c>
      <c r="F66" s="89">
        <v>405.67958900000002</v>
      </c>
      <c r="G66" s="90">
        <f t="shared" ref="G66:G71" si="2">IF(AND(F66&gt;0,E66&gt;0),(E66/F66%)-100,"x  ")</f>
        <v>8.3927076745288218</v>
      </c>
    </row>
    <row r="67" spans="1:7" ht="12.75" customHeight="1" x14ac:dyDescent="0.2">
      <c r="A67" s="58" t="s">
        <v>186</v>
      </c>
      <c r="B67" s="89">
        <v>80.140899000000005</v>
      </c>
      <c r="C67" s="89">
        <v>104.147586</v>
      </c>
      <c r="D67" s="89">
        <v>83.593154999999996</v>
      </c>
      <c r="E67" s="89">
        <v>1059.8961039999999</v>
      </c>
      <c r="F67" s="89">
        <v>902.71418900000003</v>
      </c>
      <c r="G67" s="90">
        <f t="shared" si="2"/>
        <v>17.412146271249071</v>
      </c>
    </row>
    <row r="68" spans="1:7" ht="12.75" customHeight="1" x14ac:dyDescent="0.2">
      <c r="A68" s="58" t="s">
        <v>93</v>
      </c>
      <c r="B68" s="89">
        <v>13.926214999999999</v>
      </c>
      <c r="C68" s="89">
        <v>31.584188999999999</v>
      </c>
      <c r="D68" s="89">
        <v>25.824463999999999</v>
      </c>
      <c r="E68" s="89">
        <v>269.60467</v>
      </c>
      <c r="F68" s="89">
        <v>462.84884799999998</v>
      </c>
      <c r="G68" s="90">
        <f t="shared" si="2"/>
        <v>-41.751033590127889</v>
      </c>
    </row>
    <row r="69" spans="1:7" ht="12.75" customHeight="1" x14ac:dyDescent="0.2">
      <c r="A69" s="58" t="s">
        <v>94</v>
      </c>
      <c r="B69" s="89">
        <v>15.166103</v>
      </c>
      <c r="C69" s="89">
        <v>22.045317000000001</v>
      </c>
      <c r="D69" s="89">
        <v>18.554953000000001</v>
      </c>
      <c r="E69" s="89">
        <v>228.52641800000001</v>
      </c>
      <c r="F69" s="89">
        <v>207.28541200000001</v>
      </c>
      <c r="G69" s="90">
        <f t="shared" si="2"/>
        <v>10.247226659635842</v>
      </c>
    </row>
    <row r="70" spans="1:7" ht="12.75" customHeight="1" x14ac:dyDescent="0.2">
      <c r="A70" s="60" t="s">
        <v>133</v>
      </c>
      <c r="B70" s="89">
        <v>8.6538439999999994</v>
      </c>
      <c r="C70" s="89">
        <v>11.3622</v>
      </c>
      <c r="D70" s="89">
        <v>23.52026</v>
      </c>
      <c r="E70" s="89">
        <v>248.166405</v>
      </c>
      <c r="F70" s="89">
        <v>145.48587699999999</v>
      </c>
      <c r="G70" s="90">
        <f t="shared" si="2"/>
        <v>70.577660263202034</v>
      </c>
    </row>
    <row r="71" spans="1:7" ht="12.75" customHeight="1" x14ac:dyDescent="0.2">
      <c r="A71" s="61" t="s">
        <v>95</v>
      </c>
      <c r="B71" s="89">
        <v>10.319318000000001</v>
      </c>
      <c r="C71" s="89">
        <v>15.868209</v>
      </c>
      <c r="D71" s="89">
        <v>10.638061</v>
      </c>
      <c r="E71" s="89">
        <v>135.82252</v>
      </c>
      <c r="F71" s="89">
        <v>203.45849000000001</v>
      </c>
      <c r="G71" s="90">
        <f t="shared" si="2"/>
        <v>-33.243129839408525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7.7921290000000001</v>
      </c>
      <c r="C73" s="89">
        <v>10.917947</v>
      </c>
      <c r="D73" s="89">
        <v>9.4405490000000007</v>
      </c>
      <c r="E73" s="89">
        <v>109.614487</v>
      </c>
      <c r="F73" s="89">
        <v>185.03843900000001</v>
      </c>
      <c r="G73" s="90">
        <f>IF(AND(F73&gt;0,E73&gt;0),(E73/F73%)-100,"x  ")</f>
        <v>-40.761234480582715</v>
      </c>
    </row>
    <row r="74" spans="1:7" ht="24" x14ac:dyDescent="0.2">
      <c r="A74" s="63" t="s">
        <v>111</v>
      </c>
      <c r="B74" s="89">
        <v>7.5404850000000003</v>
      </c>
      <c r="C74" s="89">
        <v>8.7502370000000003</v>
      </c>
      <c r="D74" s="89">
        <v>8.7416289999999996</v>
      </c>
      <c r="E74" s="89">
        <v>63.312389000000003</v>
      </c>
      <c r="F74" s="89">
        <v>26.364291999999999</v>
      </c>
      <c r="G74" s="90">
        <f>IF(AND(F74&gt;0,E74&gt;0),(E74/F74%)-100,"x  ")</f>
        <v>140.14446888996679</v>
      </c>
    </row>
    <row r="75" spans="1:7" x14ac:dyDescent="0.2">
      <c r="A75" s="64" t="s">
        <v>46</v>
      </c>
      <c r="B75" s="96">
        <v>1870.8495419999999</v>
      </c>
      <c r="C75" s="92">
        <v>1798.6734670000001</v>
      </c>
      <c r="D75" s="92">
        <v>1658.2605229999999</v>
      </c>
      <c r="E75" s="92">
        <v>21999.529925999999</v>
      </c>
      <c r="F75" s="92">
        <v>20106.280741999999</v>
      </c>
      <c r="G75" s="93">
        <f>IF(AND(F75&gt;0,E75&gt;0),(E75/F75%)-100,"x  ")</f>
        <v>9.4162078421853153</v>
      </c>
    </row>
    <row r="77" spans="1:7" x14ac:dyDescent="0.2">
      <c r="A77" s="34" t="s">
        <v>157</v>
      </c>
    </row>
    <row r="78" spans="1:7" x14ac:dyDescent="0.2">
      <c r="A78" s="34" t="s">
        <v>185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4/17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9"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21939.094756999999</v>
      </c>
      <c r="C9" s="98"/>
      <c r="D9" s="97">
        <v>20106.280741999999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1730.941896</v>
      </c>
      <c r="C11" s="82">
        <f t="shared" ref="C11:C25" si="0">IF(B$8&gt;0,B11/B$8*100,0)</f>
        <v>0</v>
      </c>
      <c r="D11" s="83">
        <v>1752.868005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1526.780195</v>
      </c>
      <c r="C12" s="84">
        <f t="shared" si="0"/>
        <v>0</v>
      </c>
      <c r="D12" s="83">
        <v>1428.467881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1">
        <v>1398.5343580000001</v>
      </c>
      <c r="C13" s="84">
        <f t="shared" si="0"/>
        <v>0</v>
      </c>
      <c r="D13" s="83">
        <v>1200.548074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1272.5668700000001</v>
      </c>
      <c r="C14" s="84">
        <f t="shared" si="0"/>
        <v>0</v>
      </c>
      <c r="D14" s="83">
        <v>1114.8335460000001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1167.8467559999999</v>
      </c>
      <c r="C15" s="84">
        <f t="shared" si="0"/>
        <v>0</v>
      </c>
      <c r="D15" s="83">
        <v>1261.266384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974.13756899999998</v>
      </c>
      <c r="C16" s="84">
        <f t="shared" si="0"/>
        <v>0</v>
      </c>
      <c r="D16" s="83">
        <v>953.07875999999999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69</v>
      </c>
      <c r="B17" s="81">
        <v>973.748468</v>
      </c>
      <c r="C17" s="84">
        <f t="shared" si="0"/>
        <v>0</v>
      </c>
      <c r="D17" s="83">
        <v>906.12395600000002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964.79772200000002</v>
      </c>
      <c r="C18" s="84">
        <f t="shared" si="0"/>
        <v>0</v>
      </c>
      <c r="D18" s="83">
        <v>941.56424900000002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1">
        <v>964.70995700000003</v>
      </c>
      <c r="C19" s="84">
        <f t="shared" si="0"/>
        <v>0</v>
      </c>
      <c r="D19" s="83">
        <v>818.81667400000003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759.26467100000002</v>
      </c>
      <c r="C20" s="84">
        <f t="shared" si="0"/>
        <v>0</v>
      </c>
      <c r="D20" s="83">
        <v>300.91531099999997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84</v>
      </c>
      <c r="B21" s="81">
        <v>714.78466700000001</v>
      </c>
      <c r="C21" s="84">
        <f t="shared" si="0"/>
        <v>0</v>
      </c>
      <c r="D21" s="83">
        <v>70.625238999999993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182</v>
      </c>
      <c r="B22" s="81">
        <v>635.15964199999996</v>
      </c>
      <c r="C22" s="84">
        <f t="shared" si="0"/>
        <v>0</v>
      </c>
      <c r="D22" s="83">
        <v>677.74066100000005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633.96701399999995</v>
      </c>
      <c r="C23" s="84">
        <f t="shared" si="0"/>
        <v>0</v>
      </c>
      <c r="D23" s="83">
        <v>586.15581799999995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59</v>
      </c>
      <c r="B24" s="81">
        <v>630.72152800000003</v>
      </c>
      <c r="C24" s="84">
        <f t="shared" si="0"/>
        <v>0</v>
      </c>
      <c r="D24" s="83">
        <v>609.17747499999996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183</v>
      </c>
      <c r="B25" s="81">
        <v>620.84577899999999</v>
      </c>
      <c r="C25" s="84">
        <f t="shared" si="0"/>
        <v>0</v>
      </c>
      <c r="D25" s="83">
        <v>0.20358399999999999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6970.287664999998</v>
      </c>
      <c r="C27" s="84">
        <f>IF(B$8&gt;0,B27/B$8*100,0)</f>
        <v>0</v>
      </c>
      <c r="D27" s="83">
        <f>D9-(SUM(D11:D25))</f>
        <v>7483.8951249999991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8" si="2">IF(F37=0,"",F37)</f>
        <v>1991.964453</v>
      </c>
      <c r="C37" s="100">
        <v>1418.0812080000001</v>
      </c>
      <c r="D37" s="100">
        <v>1483.328685</v>
      </c>
      <c r="E37" s="28"/>
      <c r="F37" s="101">
        <v>1991.964453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1895.5879090000001</v>
      </c>
      <c r="C38" s="100">
        <v>1514.210808</v>
      </c>
      <c r="D38" s="100">
        <v>1477.459638</v>
      </c>
      <c r="E38" s="12"/>
      <c r="F38" s="101">
        <v>1895.5879090000001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2177.2472630000002</v>
      </c>
      <c r="C39" s="100">
        <v>2232.9373700000001</v>
      </c>
      <c r="D39" s="100">
        <v>1800.0293899999999</v>
      </c>
      <c r="E39" s="12"/>
      <c r="F39" s="101">
        <v>2177.2472630000002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2175.4245169999999</v>
      </c>
      <c r="C40" s="100">
        <v>1728.6237430000001</v>
      </c>
      <c r="D40" s="100">
        <v>1576.2930349999999</v>
      </c>
      <c r="E40" s="12"/>
      <c r="F40" s="101">
        <v>2175.4245169999999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1654.6371859999999</v>
      </c>
      <c r="C41" s="100">
        <v>1715.398254</v>
      </c>
      <c r="D41" s="100">
        <v>1498.123775</v>
      </c>
      <c r="E41" s="12"/>
      <c r="F41" s="101">
        <v>1654.6371859999999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1707.9411520000001</v>
      </c>
      <c r="C42" s="100">
        <v>1632.8033640000001</v>
      </c>
      <c r="D42" s="100">
        <v>1741.268779</v>
      </c>
      <c r="E42" s="20"/>
      <c r="F42" s="101">
        <v>1707.9411520000001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1844.04168</v>
      </c>
      <c r="C43" s="100">
        <v>1496.062113</v>
      </c>
      <c r="D43" s="100">
        <v>1610.2032409999999</v>
      </c>
      <c r="E43" s="20"/>
      <c r="F43" s="101">
        <v>1844.04168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1592.7177099999999</v>
      </c>
      <c r="C44" s="100">
        <v>1605.5199950000001</v>
      </c>
      <c r="D44" s="100">
        <v>1488.872269</v>
      </c>
      <c r="E44" s="20"/>
      <c r="F44" s="101">
        <v>1592.7177099999999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1632.184524</v>
      </c>
      <c r="C45" s="100">
        <v>1598.3547149999999</v>
      </c>
      <c r="D45" s="100">
        <v>1583.9198730000001</v>
      </c>
      <c r="E45" s="20"/>
      <c r="F45" s="101">
        <v>1632.184524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>
        <f t="shared" si="2"/>
        <v>1870.8495419999999</v>
      </c>
      <c r="C46" s="100">
        <v>1574.6168970000001</v>
      </c>
      <c r="D46" s="100">
        <v>1666.6887180000001</v>
      </c>
      <c r="E46" s="20"/>
      <c r="F46" s="101">
        <v>1870.8495419999999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>
        <f t="shared" si="2"/>
        <v>1798.6734670000001</v>
      </c>
      <c r="C47" s="100">
        <v>1784.5031650000001</v>
      </c>
      <c r="D47" s="100">
        <v>2159.6155990000002</v>
      </c>
      <c r="E47" s="28"/>
      <c r="F47" s="101">
        <v>1798.6734670000001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>
        <f t="shared" si="2"/>
        <v>1658.2605229999999</v>
      </c>
      <c r="C48" s="100">
        <v>1805.16911</v>
      </c>
      <c r="D48" s="100">
        <v>1520.1858360000001</v>
      </c>
      <c r="E48" s="30"/>
      <c r="F48" s="103">
        <v>1658.2605229999999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2019-08-20T12:51:05Z</dcterms:modified>
  <cp:category>LIS-Bericht</cp:category>
</cp:coreProperties>
</file>