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7" i="10"/>
  <c r="G46" i="10"/>
  <c r="G45" i="10"/>
  <c r="G44" i="10"/>
  <c r="F42" i="10"/>
  <c r="E42" i="10"/>
  <c r="D42" i="10"/>
  <c r="C42" i="10"/>
  <c r="B42" i="10"/>
  <c r="G41" i="10"/>
  <c r="G40" i="10"/>
  <c r="G39" i="10"/>
  <c r="G38" i="10"/>
  <c r="G37" i="10"/>
  <c r="G36" i="10"/>
  <c r="G35" i="10"/>
  <c r="G34" i="10"/>
  <c r="G33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F31" i="10" s="1"/>
  <c r="G31" i="10" s="1"/>
  <c r="E11" i="10"/>
  <c r="E31" i="10" s="1"/>
  <c r="D11" i="10"/>
  <c r="D31" i="10" s="1"/>
  <c r="C11" i="10"/>
  <c r="C31" i="10" s="1"/>
  <c r="B11" i="10"/>
  <c r="B31" i="10" s="1"/>
  <c r="G9" i="10"/>
  <c r="G7" i="10"/>
  <c r="G50" i="5"/>
  <c r="G48" i="5"/>
  <c r="G46" i="5"/>
  <c r="G45" i="5"/>
  <c r="G44" i="5"/>
  <c r="G43" i="5"/>
  <c r="G42" i="5"/>
  <c r="G41" i="5"/>
  <c r="G40" i="5"/>
  <c r="G39" i="5"/>
  <c r="G38" i="5"/>
  <c r="G37" i="5"/>
  <c r="G36" i="5"/>
  <c r="G35" i="5"/>
  <c r="G33" i="5"/>
  <c r="G32" i="5"/>
  <c r="G31" i="5"/>
  <c r="G29" i="5"/>
  <c r="G27" i="5"/>
  <c r="G26" i="5"/>
  <c r="G25" i="5"/>
  <c r="G23" i="5"/>
  <c r="G22" i="5"/>
  <c r="G20" i="5"/>
  <c r="G18" i="5"/>
  <c r="G16" i="5"/>
  <c r="G15" i="5"/>
  <c r="G14" i="5"/>
  <c r="G13" i="5"/>
  <c r="G12" i="5"/>
  <c r="G10" i="5"/>
  <c r="G9" i="5"/>
  <c r="G7" i="5"/>
  <c r="G42" i="10" l="1"/>
  <c r="G11" i="10"/>
</calcChain>
</file>

<file path=xl/sharedStrings.xml><?xml version="1.0" encoding="utf-8"?>
<sst xmlns="http://schemas.openxmlformats.org/spreadsheetml/2006/main" count="225" uniqueCount="184">
  <si>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</si>
  <si>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</si>
  <si>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</si>
  <si>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</si>
  <si>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</si>
  <si>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</si>
  <si>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</si>
  <si>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</si>
  <si>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</si>
  <si>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</si>
  <si>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</si>
  <si>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</si>
  <si>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</si>
  <si>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</si>
  <si>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</si>
  <si>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</si>
  <si>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</si>
  <si>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</si>
  <si>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</si>
  <si>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</si>
  <si>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</si>
  <si>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</si>
  <si>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</si>
  <si>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</si>
  <si>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</si>
  <si>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</si>
  <si>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</si>
  <si>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</si>
  <si>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</si>
  <si>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</si>
  <si>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</si>
  <si>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</si>
  <si>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</si>
  <si>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</si>
  <si>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</si>
  <si>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</si>
  <si>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</si>
  <si>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</si>
  <si>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</si>
  <si>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</si>
  <si>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</si>
  <si>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</si>
  <si>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</si>
  <si>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</si>
  <si>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</si>
  <si>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</si>
  <si>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</si>
  <si>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</si>
  <si>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</si>
  <si>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</si>
  <si>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</si>
  <si>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</si>
  <si>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</si>
  <si>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</si>
  <si>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</si>
  <si>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</si>
  <si>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</si>
  <si>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</si>
  <si>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</si>
  <si>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</si>
  <si>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</si>
  <si>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</si>
  <si>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</si>
  <si>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</si>
  <si>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</si>
  <si>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</si>
  <si>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</si>
  <si>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</si>
  <si>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</si>
  <si>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</si>
  <si>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</si>
  <si>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</si>
  <si>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</si>
  <si>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</si>
  <si>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</si>
  <si>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</si>
  <si>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</si>
  <si>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</si>
  <si>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</si>
  <si>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</si>
  <si>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</si>
  <si>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</si>
  <si>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</si>
  <si>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</si>
  <si>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</si>
  <si>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</si>
  <si>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</si>
  <si>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</si>
  <si>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</si>
  <si>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</si>
  <si>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</si>
  <si>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</si>
  <si>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</si>
  <si>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</si>
  <si>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</si>
  <si>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</si>
  <si>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</si>
  <si>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</si>
  <si>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</si>
  <si>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</si>
  <si>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</si>
  <si>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</si>
  <si>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</si>
  <si>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</si>
  <si>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</si>
  <si>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</si>
  <si>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</si>
  <si>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</si>
  <si>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</si>
  <si>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</si>
  <si>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</si>
  <si>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</si>
  <si>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</si>
  <si>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</si>
  <si>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</si>
  <si>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</si>
  <si>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</si>
  <si>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</si>
  <si>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</si>
  <si>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</si>
  <si>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</si>
  <si>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</si>
  <si>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</si>
  <si>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</si>
  <si>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</si>
  <si>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</si>
  <si>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</si>
  <si>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</si>
  <si>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</si>
  <si>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</si>
  <si>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</si>
  <si>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</si>
  <si>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</si>
  <si>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</si>
  <si>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</si>
  <si>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</si>
  <si>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</si>
  <si>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</si>
  <si>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</si>
  <si>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</si>
  <si>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</si>
  <si>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</si>
  <si>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</si>
  <si>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</si>
  <si>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</si>
  <si>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</si>
  <si>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</si>
  <si>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</si>
  <si>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</si>
  <si>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</si>
  <si>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</si>
  <si>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</si>
  <si>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</si>
  <si>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</si>
  <si>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</si>
  <si>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</si>
  <si>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</si>
  <si>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</si>
  <si>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</si>
  <si>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</si>
  <si>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</si>
  <si>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</si>
  <si>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</si>
  <si>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</si>
  <si>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Kennziffer: G III 3 - vj 2/18 SH</t>
  </si>
  <si>
    <t>2. Quartal 2018</t>
  </si>
  <si>
    <t xml:space="preserve">© Statistisches Amt für Hamburg und Schleswig-Holstein, Hamburg 2018 
Auszugsweise Vervielfältigung und Verbreitung mit Quellenangabe gestattet.        </t>
  </si>
  <si>
    <t>Januar - Juni</t>
  </si>
  <si>
    <r>
      <t>2018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</si>
  <si>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</si>
  <si>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</si>
  <si>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</si>
  <si>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</si>
  <si>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Einfuhr des Landes Schleswig-Holstein 2016 bis 2018 im Monatsvergleich</t>
  </si>
  <si>
    <t>Januar - Juni 2018</t>
  </si>
  <si>
    <t>China, Volksrepublik</t>
  </si>
  <si>
    <t>Verein.Staaten (USA)</t>
  </si>
  <si>
    <t>Vereinigt.Königreich</t>
  </si>
  <si>
    <t>Frankreich</t>
  </si>
  <si>
    <t>Tschechische Republ.</t>
  </si>
  <si>
    <t>Korea, Republik</t>
  </si>
  <si>
    <t xml:space="preserve">2. Einfuhr des Landes Schleswig-Holstein in 2016 bis 2018 </t>
  </si>
  <si>
    <t xml:space="preserve"> x  </t>
  </si>
  <si>
    <t>Herausgegeben am: 6.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</si>
</sst>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5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1" xfId="0" quotePrefix="1" applyFont="1" applyFill="1" applyBorder="1" applyAlignment="1">
      <alignment horizontal="center" vertical="center" wrapText="1"/>
    </xf>
    <xf numFmtId="0" fontId="17" fillId="0" borderId="17" xfId="0" applyFont="1" applyBorder="1"/>
    <xf numFmtId="0" fontId="16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2"/>
    </xf>
    <xf numFmtId="0" fontId="17" fillId="0" borderId="17" xfId="0" applyFont="1" applyBorder="1" applyAlignment="1">
      <alignment horizontal="left" indent="2"/>
    </xf>
    <xf numFmtId="0" fontId="17" fillId="0" borderId="17" xfId="0" applyFont="1" applyBorder="1" applyAlignment="1">
      <alignment horizontal="left" indent="1"/>
    </xf>
    <xf numFmtId="0" fontId="16" fillId="0" borderId="17" xfId="0" applyFont="1" applyBorder="1"/>
    <xf numFmtId="0" fontId="16" fillId="0" borderId="17" xfId="0" applyFont="1" applyBorder="1" applyAlignment="1">
      <alignment horizontal="left" indent="1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4"/>
    </xf>
    <xf numFmtId="0" fontId="15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2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indent="1"/>
    </xf>
    <xf numFmtId="0" fontId="17" fillId="0" borderId="10" xfId="0" applyFont="1" applyBorder="1"/>
    <xf numFmtId="0" fontId="16" fillId="0" borderId="10" xfId="0" applyFont="1" applyBorder="1" applyAlignment="1">
      <alignment horizontal="left" indent="1"/>
    </xf>
    <xf numFmtId="0" fontId="16" fillId="0" borderId="10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17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17" xfId="0" applyFont="1" applyBorder="1" applyAlignment="1">
      <alignment horizontal="left" wrapText="1"/>
    </xf>
    <xf numFmtId="0" fontId="16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6" fillId="2" borderId="21" xfId="0" applyFont="1" applyFill="1" applyBorder="1" applyAlignment="1">
      <alignment horizontal="center" vertical="center" wrapText="1"/>
    </xf>
    <xf numFmtId="0" fontId="20" fillId="0" borderId="0" xfId="0" quotePrefix="1" applyFont="1" applyAlignment="1">
      <alignment horizontal="right"/>
    </xf>
    <xf numFmtId="0" fontId="17" fillId="2" borderId="11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4" fillId="0" borderId="19" xfId="0" applyNumberFormat="1" applyFont="1" applyBorder="1"/>
    <xf numFmtId="166" fontId="24" fillId="0" borderId="20" xfId="0" applyNumberFormat="1" applyFont="1" applyBorder="1"/>
    <xf numFmtId="167" fontId="24" fillId="0" borderId="20" xfId="0" applyNumberFormat="1" applyFont="1" applyBorder="1"/>
    <xf numFmtId="0" fontId="16" fillId="2" borderId="21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4" fillId="0" borderId="2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66" fontId="5" fillId="0" borderId="0" xfId="0" applyNumberFormat="1" applyFont="1"/>
    <xf numFmtId="167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1" xfId="0" quotePrefix="1" applyNumberFormat="1" applyFont="1" applyFill="1" applyBorder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 wrapText="1"/>
    </xf>
    <xf numFmtId="17" fontId="17" fillId="2" borderId="11" xfId="0" quotePrefix="1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vertical="center" wrapText="1"/>
    </xf>
    <xf numFmtId="0" fontId="16" fillId="2" borderId="13" xfId="0" applyFont="1" applyFill="1" applyBorder="1" applyAlignment="1"/>
    <xf numFmtId="0" fontId="17" fillId="2" borderId="13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left" vertical="center" wrapText="1" indent="1"/>
    </xf>
    <xf numFmtId="0" fontId="16" fillId="2" borderId="12" xfId="0" applyFont="1" applyFill="1" applyBorder="1" applyAlignment="1">
      <alignment horizontal="left" vertical="center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left" vertical="center" indent="1"/>
    </xf>
    <xf numFmtId="0" fontId="16" fillId="2" borderId="21" xfId="0" applyFont="1" applyFill="1" applyBorder="1" applyAlignment="1">
      <alignment horizontal="center" vertical="center"/>
    </xf>
    <xf numFmtId="0" fontId="16" fillId="2" borderId="22" xfId="0" applyFont="1" applyFill="1" applyBorder="1" applyAlignment="1"/>
    <xf numFmtId="0" fontId="16" fillId="2" borderId="25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Italien</c:v>
                </c:pt>
                <c:pt idx="8">
                  <c:v>Frankreich</c:v>
                </c:pt>
                <c:pt idx="9">
                  <c:v>Norwegen</c:v>
                </c:pt>
                <c:pt idx="10">
                  <c:v>Belgien</c:v>
                </c:pt>
                <c:pt idx="11">
                  <c:v>Finnland</c:v>
                </c:pt>
                <c:pt idx="12">
                  <c:v>Schweiz</c:v>
                </c:pt>
                <c:pt idx="13">
                  <c:v>Tschechische Republ.</c:v>
                </c:pt>
                <c:pt idx="14">
                  <c:v>Korea, Republik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1352.954479</c:v>
                </c:pt>
                <c:pt idx="1">
                  <c:v>1106.2611609999999</c:v>
                </c:pt>
                <c:pt idx="2">
                  <c:v>701.64392899999996</c:v>
                </c:pt>
                <c:pt idx="3">
                  <c:v>689.89449999999999</c:v>
                </c:pt>
                <c:pt idx="4">
                  <c:v>650.570198</c:v>
                </c:pt>
                <c:pt idx="5">
                  <c:v>527.32029899999998</c:v>
                </c:pt>
                <c:pt idx="6">
                  <c:v>438.602395</c:v>
                </c:pt>
                <c:pt idx="7">
                  <c:v>420.64503000000002</c:v>
                </c:pt>
                <c:pt idx="8">
                  <c:v>398.56548099999998</c:v>
                </c:pt>
                <c:pt idx="9">
                  <c:v>388.76908800000001</c:v>
                </c:pt>
                <c:pt idx="10">
                  <c:v>365.81518299999999</c:v>
                </c:pt>
                <c:pt idx="11">
                  <c:v>270.49042400000002</c:v>
                </c:pt>
                <c:pt idx="12">
                  <c:v>264.952765</c:v>
                </c:pt>
                <c:pt idx="13">
                  <c:v>227.646534</c:v>
                </c:pt>
                <c:pt idx="14">
                  <c:v>224.68535299999999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Italien</c:v>
                </c:pt>
                <c:pt idx="8">
                  <c:v>Frankreich</c:v>
                </c:pt>
                <c:pt idx="9">
                  <c:v>Norwegen</c:v>
                </c:pt>
                <c:pt idx="10">
                  <c:v>Belgien</c:v>
                </c:pt>
                <c:pt idx="11">
                  <c:v>Finnland</c:v>
                </c:pt>
                <c:pt idx="12">
                  <c:v>Schweiz</c:v>
                </c:pt>
                <c:pt idx="13">
                  <c:v>Tschechische Republ.</c:v>
                </c:pt>
                <c:pt idx="14">
                  <c:v>Korea, Republik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1360.1185720000001</c:v>
                </c:pt>
                <c:pt idx="1">
                  <c:v>1170.84601</c:v>
                </c:pt>
                <c:pt idx="2">
                  <c:v>722.78497300000004</c:v>
                </c:pt>
                <c:pt idx="3">
                  <c:v>753.21972200000005</c:v>
                </c:pt>
                <c:pt idx="4">
                  <c:v>645.38144899999998</c:v>
                </c:pt>
                <c:pt idx="5">
                  <c:v>511.23951399999999</c:v>
                </c:pt>
                <c:pt idx="6">
                  <c:v>612.96220500000004</c:v>
                </c:pt>
                <c:pt idx="7">
                  <c:v>407.14557400000001</c:v>
                </c:pt>
                <c:pt idx="8">
                  <c:v>400.64857000000001</c:v>
                </c:pt>
                <c:pt idx="9">
                  <c:v>189.50111899999999</c:v>
                </c:pt>
                <c:pt idx="10">
                  <c:v>352.83005400000002</c:v>
                </c:pt>
                <c:pt idx="11">
                  <c:v>268.55550899999997</c:v>
                </c:pt>
                <c:pt idx="12">
                  <c:v>252.99266900000001</c:v>
                </c:pt>
                <c:pt idx="13">
                  <c:v>181.39390399999999</c:v>
                </c:pt>
                <c:pt idx="14">
                  <c:v>45.002954000000003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033344"/>
        <c:axId val="87034880"/>
      </c:barChart>
      <c:catAx>
        <c:axId val="8703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7034880"/>
        <c:crosses val="autoZero"/>
        <c:auto val="1"/>
        <c:lblAlgn val="ctr"/>
        <c:lblOffset val="100"/>
        <c:noMultiLvlLbl val="0"/>
      </c:catAx>
      <c:valAx>
        <c:axId val="8703488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870333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T3_1!$B$34:$B$45</c:f>
              <c:numCache>
                <c:formatCode>###\ ###\ ##0"  ";\-###\ ###\ ##0"  ";"-  "</c:formatCode>
                <c:ptCount val="12"/>
                <c:pt idx="0">
                  <c:v>1761.673495</c:v>
                </c:pt>
                <c:pt idx="1">
                  <c:v>1586.8445529999999</c:v>
                </c:pt>
                <c:pt idx="2">
                  <c:v>1822.9660799999999</c:v>
                </c:pt>
                <c:pt idx="3">
                  <c:v>1780.4251979999999</c:v>
                </c:pt>
                <c:pt idx="4">
                  <c:v>1796.5935019999999</c:v>
                </c:pt>
                <c:pt idx="5">
                  <c:v>1831.4425960000001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T3_1!$C$34:$C$45</c:f>
              <c:numCache>
                <c:formatCode>###\ ###\ ##0"  ";\-###\ ###\ ##0"  ";"-  "</c:formatCode>
                <c:ptCount val="12"/>
                <c:pt idx="0">
                  <c:v>1690.2634720000001</c:v>
                </c:pt>
                <c:pt idx="1">
                  <c:v>1595.904871</c:v>
                </c:pt>
                <c:pt idx="2">
                  <c:v>1845.296122</c:v>
                </c:pt>
                <c:pt idx="3">
                  <c:v>1588.9683520000001</c:v>
                </c:pt>
                <c:pt idx="4">
                  <c:v>1855.3301779999999</c:v>
                </c:pt>
                <c:pt idx="5">
                  <c:v>1740.585619</c:v>
                </c:pt>
                <c:pt idx="6">
                  <c:v>1742.5609400000001</c:v>
                </c:pt>
                <c:pt idx="7">
                  <c:v>1802.4047310000001</c:v>
                </c:pt>
                <c:pt idx="8">
                  <c:v>1700.8913680000001</c:v>
                </c:pt>
                <c:pt idx="9">
                  <c:v>1764.2086650000001</c:v>
                </c:pt>
                <c:pt idx="10">
                  <c:v>1874.129234</c:v>
                </c:pt>
                <c:pt idx="11">
                  <c:v>1630.2835680000001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T3_1!$D$34:$D$45</c:f>
              <c:numCache>
                <c:formatCode>###\ ###\ ##0"  ";\-###\ ###\ ##0"  ";"-  "</c:formatCode>
                <c:ptCount val="12"/>
                <c:pt idx="0">
                  <c:v>1650.878639</c:v>
                </c:pt>
                <c:pt idx="1">
                  <c:v>1708.6447639999999</c:v>
                </c:pt>
                <c:pt idx="2">
                  <c:v>1692.2706029999999</c:v>
                </c:pt>
                <c:pt idx="3">
                  <c:v>2109.648357</c:v>
                </c:pt>
                <c:pt idx="4">
                  <c:v>1684.7416929999999</c:v>
                </c:pt>
                <c:pt idx="5">
                  <c:v>1761.9757629999999</c:v>
                </c:pt>
                <c:pt idx="6">
                  <c:v>1511.7262430000001</c:v>
                </c:pt>
                <c:pt idx="7">
                  <c:v>1541.385444</c:v>
                </c:pt>
                <c:pt idx="8">
                  <c:v>1838.6235160000001</c:v>
                </c:pt>
                <c:pt idx="9">
                  <c:v>1698.524071</c:v>
                </c:pt>
                <c:pt idx="10">
                  <c:v>1752.0590769999999</c:v>
                </c:pt>
                <c:pt idx="11">
                  <c:v>1834.062754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85440"/>
        <c:axId val="87087360"/>
      </c:lineChart>
      <c:catAx>
        <c:axId val="8708544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87087360"/>
        <c:crosses val="autoZero"/>
        <c:auto val="1"/>
        <c:lblAlgn val="ctr"/>
        <c:lblOffset val="100"/>
        <c:noMultiLvlLbl val="0"/>
      </c:catAx>
      <c:valAx>
        <c:axId val="8708736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870854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66673</xdr:rowOff>
    </xdr:from>
    <xdr:to>
      <xdr:col>6</xdr:col>
      <xdr:colOff>900450</xdr:colOff>
      <xdr:row>47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8179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1" t="s">
        <v>105</v>
      </c>
    </row>
    <row r="4" spans="1:7" ht="20.25" x14ac:dyDescent="0.3">
      <c r="A4" s="31" t="s">
        <v>106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145</v>
      </c>
    </row>
    <row r="16" spans="1:7" ht="15" x14ac:dyDescent="0.2">
      <c r="G16" s="63" t="s">
        <v>164</v>
      </c>
    </row>
    <row r="17" spans="1:7" x14ac:dyDescent="0.2">
      <c r="G17" s="64"/>
    </row>
    <row r="18" spans="1:7" ht="37.5" customHeight="1" x14ac:dyDescent="0.5">
      <c r="G18" s="32" t="s">
        <v>131</v>
      </c>
    </row>
    <row r="19" spans="1:7" ht="37.5" customHeight="1" x14ac:dyDescent="0.5">
      <c r="G19" s="32" t="s">
        <v>130</v>
      </c>
    </row>
    <row r="20" spans="1:7" ht="37.5" x14ac:dyDescent="0.5">
      <c r="G20" s="81" t="s">
        <v>165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E22" s="141" t="s">
        <v>183</v>
      </c>
      <c r="F22" s="141"/>
      <c r="G22" s="141"/>
    </row>
    <row r="23" spans="1:7" ht="20.25" customHeight="1" x14ac:dyDescent="0.25">
      <c r="A23" s="99"/>
      <c r="B23" s="99"/>
      <c r="C23" s="99"/>
      <c r="D23" s="99"/>
      <c r="E23" s="99"/>
      <c r="F23" s="99"/>
      <c r="G23" s="99"/>
    </row>
  </sheetData>
  <mergeCells count="2">
    <mergeCell ref="A23:G23"/>
    <mergeCell ref="E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5">
      <c r="A1" s="102" t="s">
        <v>0</v>
      </c>
      <c r="B1" s="102"/>
      <c r="C1" s="102"/>
      <c r="D1" s="102"/>
      <c r="E1" s="102"/>
      <c r="F1" s="102"/>
      <c r="G1" s="102"/>
    </row>
    <row r="2" spans="1:7" s="48" customFormat="1" x14ac:dyDescent="0.2"/>
    <row r="3" spans="1:7" s="48" customFormat="1" ht="15.75" x14ac:dyDescent="0.25">
      <c r="A3" s="103" t="s">
        <v>1</v>
      </c>
      <c r="B3" s="104"/>
      <c r="C3" s="104"/>
      <c r="D3" s="104"/>
      <c r="E3" s="104"/>
      <c r="F3" s="104"/>
      <c r="G3" s="104"/>
    </row>
    <row r="4" spans="1:7" s="48" customFormat="1" x14ac:dyDescent="0.2">
      <c r="A4" s="105"/>
      <c r="B4" s="105"/>
      <c r="C4" s="105"/>
      <c r="D4" s="105"/>
      <c r="E4" s="105"/>
      <c r="F4" s="105"/>
      <c r="G4" s="105"/>
    </row>
    <row r="5" spans="1:7" s="48" customFormat="1" x14ac:dyDescent="0.2">
      <c r="A5" s="74" t="s">
        <v>138</v>
      </c>
      <c r="B5" s="76"/>
      <c r="C5" s="76"/>
      <c r="D5" s="76"/>
      <c r="E5" s="76"/>
      <c r="F5" s="76"/>
      <c r="G5" s="76"/>
    </row>
    <row r="6" spans="1:7" s="48" customFormat="1" ht="5.85" customHeight="1" x14ac:dyDescent="0.2">
      <c r="A6" s="74"/>
      <c r="B6" s="76"/>
      <c r="C6" s="76"/>
      <c r="D6" s="76"/>
      <c r="E6" s="76"/>
      <c r="F6" s="76"/>
      <c r="G6" s="76"/>
    </row>
    <row r="7" spans="1:7" s="48" customFormat="1" x14ac:dyDescent="0.2">
      <c r="A7" s="101" t="s">
        <v>108</v>
      </c>
      <c r="B7" s="100"/>
      <c r="C7" s="100"/>
      <c r="D7" s="100"/>
      <c r="E7" s="100"/>
      <c r="F7" s="100"/>
      <c r="G7" s="100"/>
    </row>
    <row r="8" spans="1:7" s="48" customFormat="1" x14ac:dyDescent="0.2">
      <c r="A8" s="100" t="s">
        <v>4</v>
      </c>
      <c r="B8" s="100"/>
      <c r="C8" s="100"/>
      <c r="D8" s="100"/>
      <c r="E8" s="100"/>
      <c r="F8" s="100"/>
      <c r="G8" s="100"/>
    </row>
    <row r="9" spans="1:7" s="48" customFormat="1" ht="5.85" customHeight="1" x14ac:dyDescent="0.2">
      <c r="A9" s="76"/>
      <c r="B9" s="76"/>
      <c r="C9" s="76"/>
      <c r="D9" s="76"/>
      <c r="E9" s="76"/>
      <c r="F9" s="76"/>
      <c r="G9" s="76"/>
    </row>
    <row r="10" spans="1:7" s="48" customFormat="1" x14ac:dyDescent="0.2">
      <c r="A10" s="106" t="s">
        <v>2</v>
      </c>
      <c r="B10" s="106"/>
      <c r="C10" s="106"/>
      <c r="D10" s="106"/>
      <c r="E10" s="106"/>
      <c r="F10" s="106"/>
      <c r="G10" s="106"/>
    </row>
    <row r="11" spans="1:7" s="48" customFormat="1" x14ac:dyDescent="0.2">
      <c r="A11" s="100" t="s">
        <v>3</v>
      </c>
      <c r="B11" s="100"/>
      <c r="C11" s="100"/>
      <c r="D11" s="100"/>
      <c r="E11" s="100"/>
      <c r="F11" s="100"/>
      <c r="G11" s="100"/>
    </row>
    <row r="12" spans="1:7" s="48" customFormat="1" x14ac:dyDescent="0.2">
      <c r="A12" s="76"/>
      <c r="B12" s="76"/>
      <c r="C12" s="76"/>
      <c r="D12" s="76"/>
      <c r="E12" s="76"/>
      <c r="F12" s="76"/>
      <c r="G12" s="76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ht="12.75" customHeight="1" x14ac:dyDescent="0.2">
      <c r="A14" s="101" t="s">
        <v>110</v>
      </c>
      <c r="B14" s="100"/>
      <c r="C14" s="100"/>
      <c r="D14" s="75"/>
      <c r="E14" s="75"/>
      <c r="F14" s="75"/>
      <c r="G14" s="75"/>
    </row>
    <row r="15" spans="1:7" s="48" customFormat="1" ht="5.85" customHeight="1" x14ac:dyDescent="0.2">
      <c r="A15" s="75"/>
      <c r="B15" s="77"/>
      <c r="C15" s="77"/>
      <c r="D15" s="75"/>
      <c r="E15" s="75"/>
      <c r="F15" s="75"/>
      <c r="G15" s="75"/>
    </row>
    <row r="16" spans="1:7" s="48" customFormat="1" ht="12.75" customHeight="1" x14ac:dyDescent="0.2">
      <c r="A16" s="107" t="s">
        <v>151</v>
      </c>
      <c r="B16" s="100"/>
      <c r="C16" s="100"/>
      <c r="D16" s="77"/>
      <c r="E16" s="77"/>
      <c r="F16" s="77"/>
      <c r="G16" s="77"/>
    </row>
    <row r="17" spans="1:7" s="48" customFormat="1" ht="12.75" customHeight="1" x14ac:dyDescent="0.2">
      <c r="A17" s="77" t="s">
        <v>122</v>
      </c>
      <c r="B17" s="108" t="s">
        <v>157</v>
      </c>
      <c r="C17" s="100"/>
      <c r="D17" s="77"/>
      <c r="E17" s="77"/>
      <c r="F17" s="77"/>
      <c r="G17" s="77"/>
    </row>
    <row r="18" spans="1:7" s="48" customFormat="1" ht="12.75" customHeight="1" x14ac:dyDescent="0.2">
      <c r="A18" s="77" t="s">
        <v>123</v>
      </c>
      <c r="B18" s="109" t="s">
        <v>152</v>
      </c>
      <c r="C18" s="109"/>
      <c r="D18" s="109"/>
      <c r="E18" s="77"/>
      <c r="F18" s="77"/>
      <c r="G18" s="77"/>
    </row>
    <row r="19" spans="1:7" s="48" customFormat="1" x14ac:dyDescent="0.2">
      <c r="A19" s="77"/>
      <c r="B19" s="77"/>
      <c r="C19" s="77"/>
      <c r="D19" s="77"/>
      <c r="E19" s="77"/>
      <c r="F19" s="77"/>
      <c r="G19" s="77"/>
    </row>
    <row r="20" spans="1:7" s="48" customFormat="1" ht="12.75" customHeight="1" x14ac:dyDescent="0.2">
      <c r="A20" s="101" t="s">
        <v>139</v>
      </c>
      <c r="B20" s="100"/>
      <c r="C20" s="75"/>
      <c r="D20" s="75"/>
      <c r="E20" s="75"/>
      <c r="F20" s="75"/>
      <c r="G20" s="75"/>
    </row>
    <row r="21" spans="1:7" s="48" customFormat="1" ht="5.85" customHeight="1" x14ac:dyDescent="0.2">
      <c r="A21" s="75"/>
      <c r="B21" s="77"/>
      <c r="C21" s="75"/>
      <c r="D21" s="75"/>
      <c r="E21" s="75"/>
      <c r="F21" s="75"/>
      <c r="G21" s="75"/>
    </row>
    <row r="22" spans="1:7" s="48" customFormat="1" ht="12.75" customHeight="1" x14ac:dyDescent="0.2">
      <c r="A22" s="77" t="s">
        <v>124</v>
      </c>
      <c r="B22" s="100" t="s">
        <v>125</v>
      </c>
      <c r="C22" s="100"/>
      <c r="D22" s="77"/>
      <c r="E22" s="77"/>
      <c r="F22" s="77"/>
      <c r="G22" s="77"/>
    </row>
    <row r="23" spans="1:7" s="48" customFormat="1" ht="12.75" customHeight="1" x14ac:dyDescent="0.2">
      <c r="A23" s="77" t="s">
        <v>126</v>
      </c>
      <c r="B23" s="100" t="s">
        <v>127</v>
      </c>
      <c r="C23" s="100"/>
      <c r="D23" s="77"/>
      <c r="E23" s="77"/>
      <c r="F23" s="77"/>
      <c r="G23" s="77"/>
    </row>
    <row r="24" spans="1:7" s="48" customFormat="1" ht="12.75" customHeight="1" x14ac:dyDescent="0.2">
      <c r="A24" s="77"/>
      <c r="B24" s="100" t="s">
        <v>128</v>
      </c>
      <c r="C24" s="100"/>
      <c r="D24" s="77"/>
      <c r="E24" s="77"/>
      <c r="F24" s="77"/>
      <c r="G24" s="77"/>
    </row>
    <row r="25" spans="1:7" s="48" customFormat="1" x14ac:dyDescent="0.2">
      <c r="A25" s="76"/>
      <c r="B25" s="76"/>
      <c r="C25" s="76"/>
      <c r="D25" s="76"/>
      <c r="E25" s="76"/>
      <c r="F25" s="76"/>
      <c r="G25" s="76"/>
    </row>
    <row r="26" spans="1:7" s="48" customFormat="1" x14ac:dyDescent="0.2">
      <c r="A26" s="76" t="s">
        <v>140</v>
      </c>
      <c r="B26" s="78" t="s">
        <v>141</v>
      </c>
      <c r="C26" s="76"/>
      <c r="D26" s="76"/>
      <c r="E26" s="76"/>
      <c r="F26" s="76"/>
      <c r="G26" s="76"/>
    </row>
    <row r="27" spans="1:7" s="48" customFormat="1" x14ac:dyDescent="0.2">
      <c r="A27" s="76"/>
      <c r="B27" s="76"/>
      <c r="C27" s="76"/>
      <c r="D27" s="76"/>
      <c r="E27" s="76"/>
      <c r="F27" s="76"/>
      <c r="G27" s="76"/>
    </row>
    <row r="28" spans="1:7" s="48" customFormat="1" ht="27.75" customHeight="1" x14ac:dyDescent="0.2">
      <c r="A28" s="110" t="s">
        <v>166</v>
      </c>
      <c r="B28" s="100"/>
      <c r="C28" s="100"/>
      <c r="D28" s="100"/>
      <c r="E28" s="100"/>
      <c r="F28" s="100"/>
      <c r="G28" s="100"/>
    </row>
    <row r="29" spans="1:7" s="48" customFormat="1" ht="41.85" customHeight="1" x14ac:dyDescent="0.2">
      <c r="A29" s="100" t="s">
        <v>148</v>
      </c>
      <c r="B29" s="100"/>
      <c r="C29" s="100"/>
      <c r="D29" s="100"/>
      <c r="E29" s="100"/>
      <c r="F29" s="100"/>
      <c r="G29" s="100"/>
    </row>
    <row r="30" spans="1:7" s="48" customFormat="1" x14ac:dyDescent="0.2">
      <c r="A30" s="76"/>
      <c r="B30" s="76"/>
      <c r="C30" s="76"/>
      <c r="D30" s="76"/>
      <c r="E30" s="76"/>
      <c r="F30" s="76"/>
      <c r="G30" s="76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76"/>
      <c r="B39" s="76"/>
      <c r="C39" s="76"/>
      <c r="D39" s="76"/>
      <c r="E39" s="76"/>
      <c r="F39" s="76"/>
      <c r="G39" s="76"/>
    </row>
    <row r="40" spans="1:7" s="48" customFormat="1" x14ac:dyDescent="0.2">
      <c r="A40" s="105" t="s">
        <v>142</v>
      </c>
      <c r="B40" s="105"/>
      <c r="C40" s="76"/>
      <c r="D40" s="76"/>
      <c r="E40" s="76"/>
      <c r="F40" s="76"/>
      <c r="G40" s="76"/>
    </row>
    <row r="41" spans="1:7" s="48" customFormat="1" x14ac:dyDescent="0.2">
      <c r="A41" s="76"/>
      <c r="B41" s="76"/>
      <c r="C41" s="76"/>
      <c r="D41" s="76"/>
      <c r="E41" s="76"/>
      <c r="F41" s="76"/>
      <c r="G41" s="76"/>
    </row>
    <row r="42" spans="1:7" s="48" customFormat="1" x14ac:dyDescent="0.2">
      <c r="A42" s="7">
        <v>0</v>
      </c>
      <c r="B42" s="8" t="s">
        <v>5</v>
      </c>
      <c r="C42" s="76"/>
      <c r="D42" s="76"/>
      <c r="E42" s="76"/>
      <c r="F42" s="76"/>
      <c r="G42" s="76"/>
    </row>
    <row r="43" spans="1:7" s="48" customFormat="1" x14ac:dyDescent="0.2">
      <c r="A43" s="8" t="s">
        <v>19</v>
      </c>
      <c r="B43" s="8" t="s">
        <v>6</v>
      </c>
      <c r="C43" s="76"/>
      <c r="D43" s="76"/>
      <c r="E43" s="76"/>
      <c r="F43" s="76"/>
      <c r="G43" s="76"/>
    </row>
    <row r="44" spans="1:7" s="48" customFormat="1" x14ac:dyDescent="0.2">
      <c r="A44" s="8" t="s">
        <v>20</v>
      </c>
      <c r="B44" s="8" t="s">
        <v>7</v>
      </c>
      <c r="C44" s="76"/>
      <c r="D44" s="76"/>
      <c r="E44" s="76"/>
      <c r="F44" s="76"/>
      <c r="G44" s="76"/>
    </row>
    <row r="45" spans="1:7" s="48" customFormat="1" x14ac:dyDescent="0.2">
      <c r="A45" s="8" t="s">
        <v>21</v>
      </c>
      <c r="B45" s="8" t="s">
        <v>8</v>
      </c>
      <c r="C45" s="76"/>
      <c r="D45" s="76"/>
      <c r="E45" s="76"/>
      <c r="F45" s="76"/>
      <c r="G45" s="76"/>
    </row>
    <row r="46" spans="1:7" s="48" customFormat="1" x14ac:dyDescent="0.2">
      <c r="A46" s="8" t="s">
        <v>15</v>
      </c>
      <c r="B46" s="8" t="s">
        <v>9</v>
      </c>
      <c r="C46" s="76"/>
      <c r="D46" s="76"/>
      <c r="E46" s="76"/>
      <c r="F46" s="76"/>
      <c r="G46" s="76"/>
    </row>
    <row r="47" spans="1:7" s="48" customFormat="1" x14ac:dyDescent="0.2">
      <c r="A47" s="8" t="s">
        <v>16</v>
      </c>
      <c r="B47" s="8" t="s">
        <v>10</v>
      </c>
      <c r="C47" s="76"/>
      <c r="D47" s="76"/>
      <c r="E47" s="76"/>
      <c r="F47" s="76"/>
      <c r="G47" s="76"/>
    </row>
    <row r="48" spans="1:7" s="48" customFormat="1" x14ac:dyDescent="0.2">
      <c r="A48" s="8" t="s">
        <v>17</v>
      </c>
      <c r="B48" s="8" t="s">
        <v>11</v>
      </c>
      <c r="C48" s="76"/>
      <c r="D48" s="76"/>
      <c r="E48" s="76"/>
      <c r="F48" s="76"/>
      <c r="G48" s="76"/>
    </row>
    <row r="49" spans="1:7" s="48" customFormat="1" x14ac:dyDescent="0.2">
      <c r="A49" s="8" t="s">
        <v>18</v>
      </c>
      <c r="B49" s="8" t="s">
        <v>12</v>
      </c>
      <c r="C49" s="76"/>
      <c r="D49" s="76"/>
      <c r="E49" s="76"/>
      <c r="F49" s="76"/>
      <c r="G49" s="76"/>
    </row>
    <row r="50" spans="1:7" s="48" customFormat="1" x14ac:dyDescent="0.2">
      <c r="A50" s="8" t="s">
        <v>143</v>
      </c>
      <c r="B50" s="8" t="s">
        <v>13</v>
      </c>
      <c r="C50" s="76"/>
      <c r="D50" s="76"/>
      <c r="E50" s="76"/>
      <c r="F50" s="76"/>
      <c r="G50" s="76"/>
    </row>
    <row r="51" spans="1:7" s="48" customFormat="1" x14ac:dyDescent="0.2">
      <c r="A51" s="8" t="s">
        <v>129</v>
      </c>
      <c r="B51" s="8" t="s">
        <v>14</v>
      </c>
      <c r="C51" s="76"/>
      <c r="D51" s="76"/>
      <c r="E51" s="76"/>
      <c r="F51" s="76"/>
      <c r="G51" s="76"/>
    </row>
    <row r="52" spans="1:7" s="48" customFormat="1" x14ac:dyDescent="0.2"/>
    <row r="53" spans="1:7" x14ac:dyDescent="0.2">
      <c r="A53" s="49"/>
      <c r="B53" s="49"/>
      <c r="C53" s="49"/>
      <c r="D53" s="49"/>
      <c r="E53" s="49"/>
      <c r="F53" s="49"/>
      <c r="G53" s="49"/>
    </row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</sheetData>
  <mergeCells count="18"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  <mergeCell ref="A11:G11"/>
    <mergeCell ref="A14:C14"/>
    <mergeCell ref="A1:G1"/>
    <mergeCell ref="A3:G3"/>
    <mergeCell ref="A4:G4"/>
    <mergeCell ref="A7:G7"/>
    <mergeCell ref="A10:G10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2/18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activeCell="A48" sqref="A48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2" t="s">
        <v>158</v>
      </c>
      <c r="B1" s="112"/>
      <c r="C1" s="112"/>
      <c r="D1" s="112"/>
      <c r="E1" s="112"/>
      <c r="F1" s="112"/>
      <c r="G1" s="112"/>
    </row>
    <row r="3" spans="1:7" s="9" customFormat="1" ht="26.25" customHeight="1" x14ac:dyDescent="0.2">
      <c r="A3" s="122" t="s">
        <v>121</v>
      </c>
      <c r="B3" s="82" t="s">
        <v>95</v>
      </c>
      <c r="C3" s="82" t="s">
        <v>96</v>
      </c>
      <c r="D3" s="82" t="s">
        <v>97</v>
      </c>
      <c r="E3" s="117" t="s">
        <v>167</v>
      </c>
      <c r="F3" s="118"/>
      <c r="G3" s="119"/>
    </row>
    <row r="4" spans="1:7" s="9" customFormat="1" ht="18" customHeight="1" x14ac:dyDescent="0.2">
      <c r="A4" s="123"/>
      <c r="B4" s="113" t="s">
        <v>168</v>
      </c>
      <c r="C4" s="114"/>
      <c r="D4" s="114"/>
      <c r="E4" s="34" t="s">
        <v>168</v>
      </c>
      <c r="F4" s="34" t="s">
        <v>169</v>
      </c>
      <c r="G4" s="120" t="s">
        <v>156</v>
      </c>
    </row>
    <row r="5" spans="1:7" s="9" customFormat="1" ht="17.25" customHeight="1" x14ac:dyDescent="0.2">
      <c r="A5" s="124"/>
      <c r="B5" s="115" t="s">
        <v>107</v>
      </c>
      <c r="C5" s="116"/>
      <c r="D5" s="116"/>
      <c r="E5" s="116"/>
      <c r="F5" s="116"/>
      <c r="G5" s="121"/>
    </row>
    <row r="6" spans="1:7" s="9" customFormat="1" ht="12" customHeight="1" x14ac:dyDescent="0.2">
      <c r="A6" s="73"/>
    </row>
    <row r="7" spans="1:7" s="9" customFormat="1" ht="12" customHeight="1" x14ac:dyDescent="0.2">
      <c r="A7" s="35" t="s">
        <v>22</v>
      </c>
      <c r="B7" s="83">
        <v>280.38845700000002</v>
      </c>
      <c r="C7" s="83">
        <v>269.38498700000002</v>
      </c>
      <c r="D7" s="83">
        <v>272.69088799999997</v>
      </c>
      <c r="E7" s="83">
        <v>1552.0679709999999</v>
      </c>
      <c r="F7" s="83">
        <v>1571.3861509999999</v>
      </c>
      <c r="G7" s="84">
        <f>IF(AND(F7&gt;0,E7&gt;0),(E7/F7%)-100,"x  ")</f>
        <v>-1.2293719139440213</v>
      </c>
    </row>
    <row r="8" spans="1:7" s="9" customFormat="1" ht="12" x14ac:dyDescent="0.2">
      <c r="A8" s="36" t="s">
        <v>23</v>
      </c>
    </row>
    <row r="9" spans="1:7" s="9" customFormat="1" ht="12" x14ac:dyDescent="0.2">
      <c r="A9" s="37" t="s">
        <v>24</v>
      </c>
      <c r="B9" s="83">
        <v>10.693591</v>
      </c>
      <c r="C9" s="83">
        <v>9.6348529999999997</v>
      </c>
      <c r="D9" s="83">
        <v>9.1017460000000003</v>
      </c>
      <c r="E9" s="83">
        <v>50.791378999999999</v>
      </c>
      <c r="F9" s="83">
        <v>58.852186000000003</v>
      </c>
      <c r="G9" s="84">
        <f>IF(AND(F9&gt;0,E9&gt;0),(E9/F9%)-100,"x  ")</f>
        <v>-13.696699388532494</v>
      </c>
    </row>
    <row r="10" spans="1:7" s="9" customFormat="1" ht="12" x14ac:dyDescent="0.2">
      <c r="A10" s="37" t="s">
        <v>25</v>
      </c>
      <c r="B10" s="83">
        <v>87.595592999999994</v>
      </c>
      <c r="C10" s="83">
        <v>94.861299000000002</v>
      </c>
      <c r="D10" s="83">
        <v>91.855776000000006</v>
      </c>
      <c r="E10" s="83">
        <v>531.47535700000003</v>
      </c>
      <c r="F10" s="83">
        <v>510.28017199999999</v>
      </c>
      <c r="G10" s="84">
        <f>IF(AND(F10&gt;0,E10&gt;0),(E10/F10%)-100,"x  ")</f>
        <v>4.1536367985703464</v>
      </c>
    </row>
    <row r="11" spans="1:7" s="9" customFormat="1" ht="12" x14ac:dyDescent="0.2">
      <c r="A11" s="38" t="s">
        <v>31</v>
      </c>
    </row>
    <row r="12" spans="1:7" s="9" customFormat="1" ht="24" x14ac:dyDescent="0.2">
      <c r="A12" s="38" t="s">
        <v>144</v>
      </c>
      <c r="B12" s="83">
        <v>3.583898</v>
      </c>
      <c r="C12" s="83">
        <v>4.2806199999999999</v>
      </c>
      <c r="D12" s="83">
        <v>3.2178179999999998</v>
      </c>
      <c r="E12" s="83">
        <v>20.599995</v>
      </c>
      <c r="F12" s="83">
        <v>28.129383000000001</v>
      </c>
      <c r="G12" s="84">
        <f>IF(AND(F12&gt;0,E12&gt;0),(E12/F12%)-100,"x  ")</f>
        <v>-26.766985966240355</v>
      </c>
    </row>
    <row r="13" spans="1:7" s="9" customFormat="1" ht="12" x14ac:dyDescent="0.2">
      <c r="A13" s="38" t="s">
        <v>111</v>
      </c>
      <c r="B13" s="83">
        <v>42.212423999999999</v>
      </c>
      <c r="C13" s="83">
        <v>38.639411000000003</v>
      </c>
      <c r="D13" s="83">
        <v>43.569141000000002</v>
      </c>
      <c r="E13" s="83">
        <v>245.01907499999999</v>
      </c>
      <c r="F13" s="83">
        <v>221.40345199999999</v>
      </c>
      <c r="G13" s="84">
        <f>IF(AND(F13&gt;0,E13&gt;0),(E13/F13%)-100,"x  ")</f>
        <v>10.666330080526478</v>
      </c>
    </row>
    <row r="14" spans="1:7" s="9" customFormat="1" ht="12" x14ac:dyDescent="0.2">
      <c r="A14" s="38" t="s">
        <v>137</v>
      </c>
      <c r="B14" s="83">
        <v>30.748570999999998</v>
      </c>
      <c r="C14" s="83">
        <v>38.942185000000002</v>
      </c>
      <c r="D14" s="83">
        <v>35.364249000000001</v>
      </c>
      <c r="E14" s="83">
        <v>193.28860599999999</v>
      </c>
      <c r="F14" s="83">
        <v>204.40280100000001</v>
      </c>
      <c r="G14" s="84">
        <f>IF(AND(F14&gt;0,E14&gt;0),(E14/F14%)-100,"x  ")</f>
        <v>-5.4373985804626983</v>
      </c>
    </row>
    <row r="15" spans="1:7" s="9" customFormat="1" ht="12" x14ac:dyDescent="0.2">
      <c r="A15" s="37" t="s">
        <v>26</v>
      </c>
      <c r="B15" s="83">
        <v>123.885344</v>
      </c>
      <c r="C15" s="83">
        <v>111.057856</v>
      </c>
      <c r="D15" s="83">
        <v>111.093101</v>
      </c>
      <c r="E15" s="83">
        <v>687.30271300000004</v>
      </c>
      <c r="F15" s="83">
        <v>714.45221500000002</v>
      </c>
      <c r="G15" s="84">
        <f>IF(AND(F15&gt;0,E15&gt;0),(E15/F15%)-100,"x  ")</f>
        <v>-3.8000444858303126</v>
      </c>
    </row>
    <row r="16" spans="1:7" s="9" customFormat="1" ht="12" x14ac:dyDescent="0.2">
      <c r="A16" s="40" t="s">
        <v>27</v>
      </c>
      <c r="B16" s="83">
        <v>58.213929</v>
      </c>
      <c r="C16" s="83">
        <v>53.830978999999999</v>
      </c>
      <c r="D16" s="83">
        <v>60.640264999999999</v>
      </c>
      <c r="E16" s="83">
        <v>282.49852199999998</v>
      </c>
      <c r="F16" s="83">
        <v>287.80157800000001</v>
      </c>
      <c r="G16" s="84">
        <f>IF(AND(F16&gt;0,E16&gt;0),(E16/F16%)-100,"x  ")</f>
        <v>-1.8426083820847055</v>
      </c>
    </row>
    <row r="17" spans="1:7" s="9" customFormat="1" ht="12" x14ac:dyDescent="0.2">
      <c r="A17" s="41"/>
    </row>
    <row r="18" spans="1:7" s="9" customFormat="1" ht="12" x14ac:dyDescent="0.2">
      <c r="A18" s="35" t="s">
        <v>28</v>
      </c>
      <c r="B18" s="83">
        <v>1305.3405170000001</v>
      </c>
      <c r="C18" s="83">
        <v>1337.2452960000001</v>
      </c>
      <c r="D18" s="83">
        <v>1358.029139</v>
      </c>
      <c r="E18" s="83">
        <v>7877.4609289999999</v>
      </c>
      <c r="F18" s="83">
        <v>7550.694622</v>
      </c>
      <c r="G18" s="84">
        <f>IF(AND(F18&gt;0,E18&gt;0),(E18/F18%)-100,"x  ")</f>
        <v>4.3276324015001251</v>
      </c>
    </row>
    <row r="19" spans="1:7" s="9" customFormat="1" ht="12" x14ac:dyDescent="0.2">
      <c r="A19" s="42" t="s">
        <v>23</v>
      </c>
    </row>
    <row r="20" spans="1:7" s="9" customFormat="1" ht="12" x14ac:dyDescent="0.2">
      <c r="A20" s="40" t="s">
        <v>29</v>
      </c>
      <c r="B20" s="83">
        <v>48.385458999999997</v>
      </c>
      <c r="C20" s="83">
        <v>22.717931</v>
      </c>
      <c r="D20" s="83">
        <v>136.641448</v>
      </c>
      <c r="E20" s="83">
        <v>562.15453500000001</v>
      </c>
      <c r="F20" s="83">
        <v>539.75853400000005</v>
      </c>
      <c r="G20" s="84">
        <f>IF(AND(F20&gt;0,E20&gt;0),(E20/F20%)-100,"x  ")</f>
        <v>4.1492629739504849</v>
      </c>
    </row>
    <row r="21" spans="1:7" s="9" customFormat="1" ht="12" x14ac:dyDescent="0.2">
      <c r="A21" s="39" t="s">
        <v>31</v>
      </c>
    </row>
    <row r="22" spans="1:7" s="9" customFormat="1" ht="12" x14ac:dyDescent="0.2">
      <c r="A22" s="39" t="s">
        <v>132</v>
      </c>
      <c r="B22" s="83">
        <v>30.330805999999999</v>
      </c>
      <c r="C22" s="83">
        <v>0</v>
      </c>
      <c r="D22" s="83">
        <v>115.087008</v>
      </c>
      <c r="E22" s="83">
        <v>421.67846800000001</v>
      </c>
      <c r="F22" s="83">
        <v>386.33882199999999</v>
      </c>
      <c r="G22" s="84">
        <f>IF(AND(F22&gt;0,E22&gt;0),(E22/F22%)-100,"x  ")</f>
        <v>9.1473193962371226</v>
      </c>
    </row>
    <row r="23" spans="1:7" s="9" customFormat="1" ht="12" x14ac:dyDescent="0.2">
      <c r="A23" s="40" t="s">
        <v>30</v>
      </c>
      <c r="B23" s="83">
        <v>89.610677999999993</v>
      </c>
      <c r="C23" s="83">
        <v>112.576443</v>
      </c>
      <c r="D23" s="83">
        <v>93.821916000000002</v>
      </c>
      <c r="E23" s="83">
        <v>620.56847900000002</v>
      </c>
      <c r="F23" s="83">
        <v>658.78963299999998</v>
      </c>
      <c r="G23" s="84">
        <f>IF(AND(F23&gt;0,E23&gt;0),(E23/F23%)-100,"x  ")</f>
        <v>-5.8017236588785153</v>
      </c>
    </row>
    <row r="24" spans="1:7" s="9" customFormat="1" ht="12" x14ac:dyDescent="0.2">
      <c r="A24" s="39" t="s">
        <v>31</v>
      </c>
    </row>
    <row r="25" spans="1:7" s="9" customFormat="1" ht="12" x14ac:dyDescent="0.2">
      <c r="A25" s="39" t="s">
        <v>32</v>
      </c>
      <c r="B25" s="83">
        <v>14.326547</v>
      </c>
      <c r="C25" s="83">
        <v>30.552690999999999</v>
      </c>
      <c r="D25" s="83">
        <v>13.064093</v>
      </c>
      <c r="E25" s="83">
        <v>111.695868</v>
      </c>
      <c r="F25" s="83">
        <v>84.108132999999995</v>
      </c>
      <c r="G25" s="84">
        <f>IF(AND(F25&gt;0,E25&gt;0),(E25/F25%)-100,"x  ")</f>
        <v>32.800317895535755</v>
      </c>
    </row>
    <row r="26" spans="1:7" s="9" customFormat="1" ht="12" x14ac:dyDescent="0.2">
      <c r="A26" s="39" t="s">
        <v>112</v>
      </c>
      <c r="B26" s="83">
        <v>5.8135870000000001</v>
      </c>
      <c r="C26" s="83">
        <v>11.596688</v>
      </c>
      <c r="D26" s="83">
        <v>7.3812829999999998</v>
      </c>
      <c r="E26" s="83">
        <v>53.317219000000001</v>
      </c>
      <c r="F26" s="83">
        <v>70.180843999999993</v>
      </c>
      <c r="G26" s="84">
        <f>IF(AND(F26&gt;0,E26&gt;0),(E26/F26%)-100,"x  ")</f>
        <v>-24.028814757485677</v>
      </c>
    </row>
    <row r="27" spans="1:7" s="9" customFormat="1" ht="12" x14ac:dyDescent="0.2">
      <c r="A27" s="42" t="s">
        <v>33</v>
      </c>
      <c r="B27" s="83">
        <v>1167.34438</v>
      </c>
      <c r="C27" s="83">
        <v>1201.950922</v>
      </c>
      <c r="D27" s="83">
        <v>1127.565775</v>
      </c>
      <c r="E27" s="83">
        <v>6694.7379149999997</v>
      </c>
      <c r="F27" s="83">
        <v>6352.1464550000001</v>
      </c>
      <c r="G27" s="84">
        <f>IF(AND(F27&gt;0,E27&gt;0),(E27/F27%)-100,"x  ")</f>
        <v>5.3933180292204099</v>
      </c>
    </row>
    <row r="28" spans="1:7" s="9" customFormat="1" ht="12" x14ac:dyDescent="0.2">
      <c r="A28" s="43" t="s">
        <v>23</v>
      </c>
    </row>
    <row r="29" spans="1:7" s="9" customFormat="1" ht="12" x14ac:dyDescent="0.2">
      <c r="A29" s="39" t="s">
        <v>34</v>
      </c>
      <c r="B29" s="83">
        <v>189.96199799999999</v>
      </c>
      <c r="C29" s="83">
        <v>178.367525</v>
      </c>
      <c r="D29" s="83">
        <v>197.43265400000001</v>
      </c>
      <c r="E29" s="83">
        <v>1153.4001820000001</v>
      </c>
      <c r="F29" s="83">
        <v>1044.8824950000001</v>
      </c>
      <c r="G29" s="84">
        <f>IF(AND(F29&gt;0,E29&gt;0),(E29/F29%)-100,"x  ")</f>
        <v>10.385635468034138</v>
      </c>
    </row>
    <row r="30" spans="1:7" s="9" customFormat="1" ht="12" x14ac:dyDescent="0.2">
      <c r="A30" s="44" t="s">
        <v>31</v>
      </c>
    </row>
    <row r="31" spans="1:7" s="9" customFormat="1" ht="12" x14ac:dyDescent="0.2">
      <c r="A31" s="44" t="s">
        <v>113</v>
      </c>
      <c r="B31" s="83">
        <v>56.482050999999998</v>
      </c>
      <c r="C31" s="83">
        <v>58.488022999999998</v>
      </c>
      <c r="D31" s="83">
        <v>53.929125999999997</v>
      </c>
      <c r="E31" s="83">
        <v>334.88018699999998</v>
      </c>
      <c r="F31" s="83">
        <v>319.20289100000002</v>
      </c>
      <c r="G31" s="84">
        <f>IF(AND(F31&gt;0,E31&gt;0),(E31/F31%)-100,"x  ")</f>
        <v>4.9113891014226283</v>
      </c>
    </row>
    <row r="32" spans="1:7" s="9" customFormat="1" ht="12" x14ac:dyDescent="0.2">
      <c r="A32" s="45" t="s">
        <v>35</v>
      </c>
      <c r="B32" s="83">
        <v>28.650547</v>
      </c>
      <c r="C32" s="83">
        <v>27.935789</v>
      </c>
      <c r="D32" s="83">
        <v>28.489922</v>
      </c>
      <c r="E32" s="83">
        <v>178.14832999999999</v>
      </c>
      <c r="F32" s="83">
        <v>171.28953799999999</v>
      </c>
      <c r="G32" s="84">
        <f>IF(AND(F32&gt;0,E32&gt;0),(E32/F32%)-100,"x  ")</f>
        <v>4.0042095273793024</v>
      </c>
    </row>
    <row r="33" spans="1:7" s="9" customFormat="1" ht="12" x14ac:dyDescent="0.2">
      <c r="A33" s="43" t="s">
        <v>36</v>
      </c>
      <c r="B33" s="83">
        <v>977.38238200000001</v>
      </c>
      <c r="C33" s="83">
        <v>1023.583397</v>
      </c>
      <c r="D33" s="83">
        <v>930.13312099999996</v>
      </c>
      <c r="E33" s="83">
        <v>5541.3377330000003</v>
      </c>
      <c r="F33" s="83">
        <v>5307.2639600000002</v>
      </c>
      <c r="G33" s="84">
        <f>IF(AND(F33&gt;0,E33&gt;0),(E33/F33%)-100,"x  ")</f>
        <v>4.4104415149534049</v>
      </c>
    </row>
    <row r="34" spans="1:7" s="9" customFormat="1" ht="12" x14ac:dyDescent="0.2">
      <c r="A34" s="44" t="s">
        <v>31</v>
      </c>
    </row>
    <row r="35" spans="1:7" s="9" customFormat="1" ht="12" x14ac:dyDescent="0.2">
      <c r="A35" s="44" t="s">
        <v>114</v>
      </c>
      <c r="B35" s="83">
        <v>30.813859000000001</v>
      </c>
      <c r="C35" s="83">
        <v>36.126565999999997</v>
      </c>
      <c r="D35" s="83">
        <v>42.149512999999999</v>
      </c>
      <c r="E35" s="83">
        <v>227.87546699999999</v>
      </c>
      <c r="F35" s="83">
        <v>221.772772</v>
      </c>
      <c r="G35" s="84">
        <f t="shared" ref="G35:G46" si="0">IF(AND(F35&gt;0,E35&gt;0),(E35/F35%)-100,"x  ")</f>
        <v>2.7517782931441133</v>
      </c>
    </row>
    <row r="36" spans="1:7" s="9" customFormat="1" ht="12" x14ac:dyDescent="0.2">
      <c r="A36" s="45" t="s">
        <v>37</v>
      </c>
      <c r="B36" s="83">
        <v>13.176448000000001</v>
      </c>
      <c r="C36" s="83">
        <v>13.230797000000001</v>
      </c>
      <c r="D36" s="83">
        <v>13.288529</v>
      </c>
      <c r="E36" s="83">
        <v>82.149154999999993</v>
      </c>
      <c r="F36" s="83">
        <v>74.293456000000006</v>
      </c>
      <c r="G36" s="84">
        <f t="shared" si="0"/>
        <v>10.573877462370291</v>
      </c>
    </row>
    <row r="37" spans="1:7" s="9" customFormat="1" ht="12" x14ac:dyDescent="0.2">
      <c r="A37" s="45" t="s">
        <v>38</v>
      </c>
      <c r="B37" s="83">
        <v>44.717422999999997</v>
      </c>
      <c r="C37" s="83">
        <v>42.041055999999998</v>
      </c>
      <c r="D37" s="83">
        <v>47.248401000000001</v>
      </c>
      <c r="E37" s="83">
        <v>272.26056699999998</v>
      </c>
      <c r="F37" s="83">
        <v>289.132699</v>
      </c>
      <c r="G37" s="84">
        <f t="shared" si="0"/>
        <v>-5.8354285275772355</v>
      </c>
    </row>
    <row r="38" spans="1:7" s="9" customFormat="1" ht="12" x14ac:dyDescent="0.2">
      <c r="A38" s="45" t="s">
        <v>39</v>
      </c>
      <c r="B38" s="83">
        <v>50.697516</v>
      </c>
      <c r="C38" s="83">
        <v>51.221074999999999</v>
      </c>
      <c r="D38" s="83">
        <v>48.339647999999997</v>
      </c>
      <c r="E38" s="83">
        <v>289.49093499999998</v>
      </c>
      <c r="F38" s="83">
        <v>282.03372999999999</v>
      </c>
      <c r="G38" s="84">
        <f t="shared" si="0"/>
        <v>2.6440826776286599</v>
      </c>
    </row>
    <row r="39" spans="1:7" s="9" customFormat="1" ht="12" x14ac:dyDescent="0.2">
      <c r="A39" s="45" t="s">
        <v>40</v>
      </c>
      <c r="B39" s="83">
        <v>211.62692200000001</v>
      </c>
      <c r="C39" s="83">
        <v>264.82649700000002</v>
      </c>
      <c r="D39" s="83">
        <v>140.68892</v>
      </c>
      <c r="E39" s="83">
        <v>972.79822799999999</v>
      </c>
      <c r="F39" s="83">
        <v>768.97153600000001</v>
      </c>
      <c r="G39" s="84">
        <f t="shared" si="0"/>
        <v>26.506402702531233</v>
      </c>
    </row>
    <row r="40" spans="1:7" s="9" customFormat="1" ht="12" x14ac:dyDescent="0.2">
      <c r="A40" s="45" t="s">
        <v>116</v>
      </c>
      <c r="B40" s="83">
        <v>166.67434700000001</v>
      </c>
      <c r="C40" s="83">
        <v>140.261155</v>
      </c>
      <c r="D40" s="83">
        <v>137.41580300000001</v>
      </c>
      <c r="E40" s="83">
        <v>891.52293199999997</v>
      </c>
      <c r="F40" s="83">
        <v>915.61308099999997</v>
      </c>
      <c r="G40" s="84">
        <f t="shared" si="0"/>
        <v>-2.6310402832700532</v>
      </c>
    </row>
    <row r="41" spans="1:7" s="9" customFormat="1" ht="12" x14ac:dyDescent="0.2">
      <c r="A41" s="45" t="s">
        <v>117</v>
      </c>
      <c r="B41" s="83">
        <v>10.519308000000001</v>
      </c>
      <c r="C41" s="83">
        <v>12.482934</v>
      </c>
      <c r="D41" s="83">
        <v>16.723980999999998</v>
      </c>
      <c r="E41" s="83">
        <v>79.071132000000006</v>
      </c>
      <c r="F41" s="83">
        <v>88.482832000000002</v>
      </c>
      <c r="G41" s="84">
        <f t="shared" si="0"/>
        <v>-10.636752675366438</v>
      </c>
    </row>
    <row r="42" spans="1:7" s="9" customFormat="1" ht="12" x14ac:dyDescent="0.2">
      <c r="A42" s="45" t="s">
        <v>118</v>
      </c>
      <c r="B42" s="83">
        <v>55.626845000000003</v>
      </c>
      <c r="C42" s="83">
        <v>65.085076000000001</v>
      </c>
      <c r="D42" s="83">
        <v>64.820837999999995</v>
      </c>
      <c r="E42" s="83">
        <v>361.787035</v>
      </c>
      <c r="F42" s="83">
        <v>324.31869599999999</v>
      </c>
      <c r="G42" s="84">
        <f t="shared" si="0"/>
        <v>11.552938348025421</v>
      </c>
    </row>
    <row r="43" spans="1:7" s="9" customFormat="1" ht="12" x14ac:dyDescent="0.2">
      <c r="A43" s="45" t="s">
        <v>115</v>
      </c>
      <c r="B43" s="83">
        <v>24.408747000000002</v>
      </c>
      <c r="C43" s="83">
        <v>23.857506999999998</v>
      </c>
      <c r="D43" s="83">
        <v>23.259288999999999</v>
      </c>
      <c r="E43" s="83">
        <v>148.60754900000001</v>
      </c>
      <c r="F43" s="83">
        <v>170.54372000000001</v>
      </c>
      <c r="G43" s="84">
        <f t="shared" si="0"/>
        <v>-12.862491213396765</v>
      </c>
    </row>
    <row r="44" spans="1:7" s="9" customFormat="1" ht="12" x14ac:dyDescent="0.2">
      <c r="A44" s="45" t="s">
        <v>41</v>
      </c>
      <c r="B44" s="83">
        <v>55.737969</v>
      </c>
      <c r="C44" s="83">
        <v>55.664833999999999</v>
      </c>
      <c r="D44" s="83">
        <v>56.461145999999999</v>
      </c>
      <c r="E44" s="83">
        <v>315.75216699999999</v>
      </c>
      <c r="F44" s="83">
        <v>233.386854</v>
      </c>
      <c r="G44" s="84">
        <f t="shared" si="0"/>
        <v>35.291324934694046</v>
      </c>
    </row>
    <row r="45" spans="1:7" s="9" customFormat="1" ht="12" x14ac:dyDescent="0.2">
      <c r="A45" s="45" t="s">
        <v>133</v>
      </c>
      <c r="B45" s="83">
        <v>8.4378790000000006</v>
      </c>
      <c r="C45" s="83">
        <v>11.357393</v>
      </c>
      <c r="D45" s="83">
        <v>32.096220000000002</v>
      </c>
      <c r="E45" s="83">
        <v>83.233346999999995</v>
      </c>
      <c r="F45" s="83">
        <v>57.565941000000002</v>
      </c>
      <c r="G45" s="84">
        <f t="shared" si="0"/>
        <v>44.587833628916087</v>
      </c>
    </row>
    <row r="46" spans="1:7" s="9" customFormat="1" ht="24" x14ac:dyDescent="0.2">
      <c r="A46" s="68" t="s">
        <v>134</v>
      </c>
      <c r="B46" s="83">
        <v>18.340921999999999</v>
      </c>
      <c r="C46" s="83">
        <v>15.165139999999999</v>
      </c>
      <c r="D46" s="83">
        <v>14.825564</v>
      </c>
      <c r="E46" s="83">
        <v>90.019689999999997</v>
      </c>
      <c r="F46" s="83">
        <v>88.385536000000002</v>
      </c>
      <c r="G46" s="84">
        <f t="shared" si="0"/>
        <v>1.8488930134450925</v>
      </c>
    </row>
    <row r="47" spans="1:7" s="9" customFormat="1" ht="12" x14ac:dyDescent="0.2">
      <c r="A47" s="46"/>
    </row>
    <row r="48" spans="1:7" s="9" customFormat="1" ht="12" customHeight="1" x14ac:dyDescent="0.2">
      <c r="A48" s="71" t="s">
        <v>163</v>
      </c>
      <c r="B48" s="83">
        <v>194.696224</v>
      </c>
      <c r="C48" s="83">
        <v>189.96321900000001</v>
      </c>
      <c r="D48" s="83">
        <v>200.72256899999999</v>
      </c>
      <c r="E48" s="83">
        <v>1150.416524</v>
      </c>
      <c r="F48" s="83">
        <v>1194.2678410000001</v>
      </c>
      <c r="G48" s="84">
        <f>IF(AND(F48&gt;0,E48&gt;0),(E48/F48%)-100,"x  ")</f>
        <v>-3.6718159440081735</v>
      </c>
    </row>
    <row r="49" spans="1:7" x14ac:dyDescent="0.2">
      <c r="A49" s="41"/>
      <c r="B49" s="9"/>
      <c r="C49" s="9"/>
      <c r="D49" s="9"/>
      <c r="E49" s="9"/>
      <c r="F49" s="9"/>
      <c r="G49" s="9"/>
    </row>
    <row r="50" spans="1:7" x14ac:dyDescent="0.2">
      <c r="A50" s="47" t="s">
        <v>42</v>
      </c>
      <c r="B50" s="85">
        <v>1780.4251979999999</v>
      </c>
      <c r="C50" s="86">
        <v>1796.5935019999999</v>
      </c>
      <c r="D50" s="86">
        <v>1831.4425960000001</v>
      </c>
      <c r="E50" s="86">
        <v>10579.945424</v>
      </c>
      <c r="F50" s="86">
        <v>10316.348614</v>
      </c>
      <c r="G50" s="87">
        <f>IF(AND(F50&gt;0,E50&gt;0),(E50/F50%)-100,"x  ")</f>
        <v>2.5551367044952258</v>
      </c>
    </row>
    <row r="51" spans="1:7" ht="7.5" customHeight="1" x14ac:dyDescent="0.2"/>
    <row r="52" spans="1:7" x14ac:dyDescent="0.2">
      <c r="A52" s="33" t="s">
        <v>155</v>
      </c>
    </row>
    <row r="53" spans="1:7" x14ac:dyDescent="0.2">
      <c r="A53" s="70" t="s">
        <v>146</v>
      </c>
      <c r="B53" s="70"/>
      <c r="C53" s="70"/>
      <c r="D53" s="70"/>
      <c r="E53" s="70"/>
      <c r="F53" s="70"/>
      <c r="G53" s="70"/>
    </row>
    <row r="54" spans="1:7" x14ac:dyDescent="0.2">
      <c r="A54" s="111" t="s">
        <v>147</v>
      </c>
      <c r="B54" s="111"/>
      <c r="C54" s="111"/>
      <c r="D54" s="111"/>
      <c r="E54" s="111"/>
      <c r="F54" s="111"/>
      <c r="G54" s="111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2/18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ht="14.25" customHeight="1" x14ac:dyDescent="0.2">
      <c r="A1" s="131" t="s">
        <v>159</v>
      </c>
      <c r="B1" s="142"/>
      <c r="C1" s="142"/>
      <c r="D1" s="142"/>
      <c r="E1" s="142"/>
      <c r="F1" s="142"/>
      <c r="G1" s="142"/>
    </row>
    <row r="2" spans="1:7" ht="14.25" customHeight="1" x14ac:dyDescent="0.2">
      <c r="A2" s="66"/>
      <c r="B2" s="67"/>
      <c r="C2" s="67"/>
      <c r="D2" s="67"/>
      <c r="E2" s="67"/>
      <c r="F2" s="67"/>
      <c r="G2" s="67"/>
    </row>
    <row r="3" spans="1:7" x14ac:dyDescent="0.2">
      <c r="A3" s="126" t="s">
        <v>160</v>
      </c>
      <c r="B3" s="88" t="s">
        <v>95</v>
      </c>
      <c r="C3" s="88" t="s">
        <v>96</v>
      </c>
      <c r="D3" s="88" t="s">
        <v>97</v>
      </c>
      <c r="E3" s="127" t="s">
        <v>167</v>
      </c>
      <c r="F3" s="127"/>
      <c r="G3" s="128"/>
    </row>
    <row r="4" spans="1:7" ht="24" customHeight="1" x14ac:dyDescent="0.2">
      <c r="A4" s="126"/>
      <c r="B4" s="125" t="s">
        <v>170</v>
      </c>
      <c r="C4" s="125"/>
      <c r="D4" s="125"/>
      <c r="E4" s="80" t="s">
        <v>170</v>
      </c>
      <c r="F4" s="80" t="s">
        <v>171</v>
      </c>
      <c r="G4" s="129" t="s">
        <v>154</v>
      </c>
    </row>
    <row r="5" spans="1:7" ht="17.25" customHeight="1" x14ac:dyDescent="0.2">
      <c r="A5" s="126"/>
      <c r="B5" s="125" t="s">
        <v>107</v>
      </c>
      <c r="C5" s="125"/>
      <c r="D5" s="125"/>
      <c r="E5" s="125"/>
      <c r="F5" s="125"/>
      <c r="G5" s="130"/>
    </row>
    <row r="6" spans="1:7" x14ac:dyDescent="0.2">
      <c r="A6" s="72"/>
    </row>
    <row r="7" spans="1:7" ht="12.75" customHeight="1" x14ac:dyDescent="0.2">
      <c r="A7" s="57" t="s">
        <v>43</v>
      </c>
      <c r="B7" s="83">
        <v>1094.6513649999999</v>
      </c>
      <c r="C7" s="83">
        <v>1133.1982350000001</v>
      </c>
      <c r="D7" s="83">
        <v>1257.3889750000001</v>
      </c>
      <c r="E7" s="83">
        <v>6968.5438329999997</v>
      </c>
      <c r="F7" s="83">
        <v>6858.3292510000001</v>
      </c>
      <c r="G7" s="84">
        <f>IF(AND(F7&gt;0,E7&gt;0),(E7/F7%)-100,"x  ")</f>
        <v>1.6070179480509665</v>
      </c>
    </row>
    <row r="8" spans="1:7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0" t="s">
        <v>149</v>
      </c>
      <c r="B9" s="83">
        <v>1013.923986</v>
      </c>
      <c r="C9" s="83">
        <v>1043.250757</v>
      </c>
      <c r="D9" s="83">
        <v>1096.7665320000001</v>
      </c>
      <c r="E9" s="83">
        <v>6087.1149679999999</v>
      </c>
      <c r="F9" s="83">
        <v>6179.1174970000002</v>
      </c>
      <c r="G9" s="84">
        <f>IF(AND(F9&gt;0,E9&gt;0),(E9/F9%)-100,"x  ")</f>
        <v>-1.4889266799776522</v>
      </c>
    </row>
    <row r="10" spans="1:7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1" t="s">
        <v>150</v>
      </c>
      <c r="B11" s="83">
        <f>SUM(B13:B30)</f>
        <v>469.52545500000008</v>
      </c>
      <c r="C11" s="83">
        <f>SUM(C13:C30)</f>
        <v>474.09375899999998</v>
      </c>
      <c r="D11" s="83">
        <f>SUM(D13:D30)</f>
        <v>492.37006799999995</v>
      </c>
      <c r="E11" s="83">
        <f>SUM(E13:E30)</f>
        <v>2852.5386190000004</v>
      </c>
      <c r="F11" s="83">
        <f>SUM(F13:F30)</f>
        <v>2814.4105910000003</v>
      </c>
      <c r="G11" s="84">
        <f>IF(AND(F11&gt;0,E11&gt;0),(E11/F11%)-100,"x  ")</f>
        <v>1.3547429121367998</v>
      </c>
    </row>
    <row r="12" spans="1:7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3" t="s">
        <v>44</v>
      </c>
      <c r="B13" s="83">
        <v>69.845016999999999</v>
      </c>
      <c r="C13" s="83">
        <v>64.110643999999994</v>
      </c>
      <c r="D13" s="83">
        <v>65.203377000000003</v>
      </c>
      <c r="E13" s="83">
        <v>398.56548099999998</v>
      </c>
      <c r="F13" s="83">
        <v>400.64857000000001</v>
      </c>
      <c r="G13" s="84">
        <f t="shared" ref="G13:G31" si="0">IF(AND(F13&gt;0,E13&gt;0),(E13/F13%)-100,"x  ")</f>
        <v>-0.5199292237583677</v>
      </c>
    </row>
    <row r="14" spans="1:7" ht="12.75" customHeight="1" x14ac:dyDescent="0.2">
      <c r="A14" s="53" t="s">
        <v>45</v>
      </c>
      <c r="B14" s="83">
        <v>54.033445</v>
      </c>
      <c r="C14" s="83">
        <v>55.277363000000001</v>
      </c>
      <c r="D14" s="83">
        <v>71.560184000000007</v>
      </c>
      <c r="E14" s="83">
        <v>365.81518299999999</v>
      </c>
      <c r="F14" s="83">
        <v>352.83005400000002</v>
      </c>
      <c r="G14" s="84">
        <f t="shared" si="0"/>
        <v>3.6802786080122303</v>
      </c>
    </row>
    <row r="15" spans="1:7" ht="12.75" customHeight="1" x14ac:dyDescent="0.2">
      <c r="A15" s="53" t="s">
        <v>46</v>
      </c>
      <c r="B15" s="83">
        <v>2.8117640000000002</v>
      </c>
      <c r="C15" s="83">
        <v>2.7570510000000001</v>
      </c>
      <c r="D15" s="83">
        <v>2.4800970000000002</v>
      </c>
      <c r="E15" s="83">
        <v>16.271692000000002</v>
      </c>
      <c r="F15" s="83">
        <v>17.122457000000001</v>
      </c>
      <c r="G15" s="84">
        <f t="shared" si="0"/>
        <v>-4.9687086380184837</v>
      </c>
    </row>
    <row r="16" spans="1:7" ht="12.75" customHeight="1" x14ac:dyDescent="0.2">
      <c r="A16" s="53" t="s">
        <v>47</v>
      </c>
      <c r="B16" s="83">
        <v>106.653031</v>
      </c>
      <c r="C16" s="83">
        <v>111.82097400000001</v>
      </c>
      <c r="D16" s="83">
        <v>100.090834</v>
      </c>
      <c r="E16" s="83">
        <v>650.570198</v>
      </c>
      <c r="F16" s="83">
        <v>645.38144899999998</v>
      </c>
      <c r="G16" s="84">
        <f t="shared" si="0"/>
        <v>0.80398173948752572</v>
      </c>
    </row>
    <row r="17" spans="1:7" ht="12.75" customHeight="1" x14ac:dyDescent="0.2">
      <c r="A17" s="53" t="s">
        <v>48</v>
      </c>
      <c r="B17" s="83">
        <v>71.538645000000002</v>
      </c>
      <c r="C17" s="83">
        <v>71.491555000000005</v>
      </c>
      <c r="D17" s="83">
        <v>75.271944000000005</v>
      </c>
      <c r="E17" s="83">
        <v>420.64503000000002</v>
      </c>
      <c r="F17" s="83">
        <v>407.14557400000001</v>
      </c>
      <c r="G17" s="84">
        <f t="shared" si="0"/>
        <v>3.3156337344833844</v>
      </c>
    </row>
    <row r="18" spans="1:7" ht="12.75" customHeight="1" x14ac:dyDescent="0.2">
      <c r="A18" s="53" t="s">
        <v>49</v>
      </c>
      <c r="B18" s="83">
        <v>11.234904999999999</v>
      </c>
      <c r="C18" s="83">
        <v>13.992616999999999</v>
      </c>
      <c r="D18" s="83">
        <v>11.901852999999999</v>
      </c>
      <c r="E18" s="83">
        <v>84.358096000000003</v>
      </c>
      <c r="F18" s="83">
        <v>84.312287999999995</v>
      </c>
      <c r="G18" s="84">
        <f t="shared" si="0"/>
        <v>5.4331344916192847E-2</v>
      </c>
    </row>
    <row r="19" spans="1:7" ht="12.75" customHeight="1" x14ac:dyDescent="0.2">
      <c r="A19" s="53" t="s">
        <v>50</v>
      </c>
      <c r="B19" s="83">
        <v>9.8811850000000003</v>
      </c>
      <c r="C19" s="83">
        <v>8.2014069999999997</v>
      </c>
      <c r="D19" s="83">
        <v>8.1371830000000003</v>
      </c>
      <c r="E19" s="83">
        <v>55.794573999999997</v>
      </c>
      <c r="F19" s="83">
        <v>49.304533999999997</v>
      </c>
      <c r="G19" s="84">
        <f t="shared" si="0"/>
        <v>13.16317075423531</v>
      </c>
    </row>
    <row r="20" spans="1:7" ht="12.75" customHeight="1" x14ac:dyDescent="0.2">
      <c r="A20" s="53" t="s">
        <v>51</v>
      </c>
      <c r="B20" s="83">
        <v>4.081817</v>
      </c>
      <c r="C20" s="83">
        <v>3.1513979999999999</v>
      </c>
      <c r="D20" s="83">
        <v>2.7687029999999999</v>
      </c>
      <c r="E20" s="83">
        <v>17.175664000000001</v>
      </c>
      <c r="F20" s="83">
        <v>15.181991</v>
      </c>
      <c r="G20" s="84">
        <f t="shared" si="0"/>
        <v>13.131828361642434</v>
      </c>
    </row>
    <row r="21" spans="1:7" ht="12.75" customHeight="1" x14ac:dyDescent="0.2">
      <c r="A21" s="53" t="s">
        <v>52</v>
      </c>
      <c r="B21" s="83">
        <v>27.436454000000001</v>
      </c>
      <c r="C21" s="83">
        <v>24.165357</v>
      </c>
      <c r="D21" s="83">
        <v>32.392926000000003</v>
      </c>
      <c r="E21" s="83">
        <v>164.254333</v>
      </c>
      <c r="F21" s="83">
        <v>184.215193</v>
      </c>
      <c r="G21" s="84">
        <f t="shared" si="0"/>
        <v>-10.835620925142692</v>
      </c>
    </row>
    <row r="22" spans="1:7" ht="12.75" customHeight="1" x14ac:dyDescent="0.2">
      <c r="A22" s="53" t="s">
        <v>53</v>
      </c>
      <c r="B22" s="83">
        <v>45.706519999999998</v>
      </c>
      <c r="C22" s="83">
        <v>43.983815999999997</v>
      </c>
      <c r="D22" s="83">
        <v>47.298122999999997</v>
      </c>
      <c r="E22" s="83">
        <v>270.49042400000002</v>
      </c>
      <c r="F22" s="83">
        <v>268.55550899999997</v>
      </c>
      <c r="G22" s="84">
        <f t="shared" si="0"/>
        <v>0.72048978149989296</v>
      </c>
    </row>
    <row r="23" spans="1:7" ht="12.75" customHeight="1" x14ac:dyDescent="0.2">
      <c r="A23" s="53" t="s">
        <v>54</v>
      </c>
      <c r="B23" s="83">
        <v>32.959040000000002</v>
      </c>
      <c r="C23" s="83">
        <v>29.423632999999999</v>
      </c>
      <c r="D23" s="83">
        <v>32.525427999999998</v>
      </c>
      <c r="E23" s="83">
        <v>184.89918399999999</v>
      </c>
      <c r="F23" s="83">
        <v>178.167146</v>
      </c>
      <c r="G23" s="84">
        <f t="shared" si="0"/>
        <v>3.7784957278262681</v>
      </c>
    </row>
    <row r="24" spans="1:7" ht="12.75" customHeight="1" x14ac:dyDescent="0.2">
      <c r="A24" s="53" t="s">
        <v>64</v>
      </c>
      <c r="B24" s="83">
        <v>5.0054069999999999</v>
      </c>
      <c r="C24" s="83">
        <v>3.8968240000000001</v>
      </c>
      <c r="D24" s="83">
        <v>3.6523119999999998</v>
      </c>
      <c r="E24" s="83">
        <v>24.231407000000001</v>
      </c>
      <c r="F24" s="83">
        <v>21.181802999999999</v>
      </c>
      <c r="G24" s="84">
        <f t="shared" si="0"/>
        <v>14.397282422086548</v>
      </c>
    </row>
    <row r="25" spans="1:7" ht="12.75" customHeight="1" x14ac:dyDescent="0.2">
      <c r="A25" s="53" t="s">
        <v>65</v>
      </c>
      <c r="B25" s="83">
        <v>1.9877899999999999</v>
      </c>
      <c r="C25" s="83">
        <v>2.1017700000000001</v>
      </c>
      <c r="D25" s="83">
        <v>2.9773100000000001</v>
      </c>
      <c r="E25" s="83">
        <v>12.265813</v>
      </c>
      <c r="F25" s="83">
        <v>8.6385939999999994</v>
      </c>
      <c r="G25" s="84">
        <f t="shared" si="0"/>
        <v>41.988534245271865</v>
      </c>
    </row>
    <row r="26" spans="1:7" ht="12.75" customHeight="1" x14ac:dyDescent="0.2">
      <c r="A26" s="53" t="s">
        <v>66</v>
      </c>
      <c r="B26" s="83">
        <v>9.757809</v>
      </c>
      <c r="C26" s="83">
        <v>24.158296</v>
      </c>
      <c r="D26" s="83">
        <v>11.482571</v>
      </c>
      <c r="E26" s="83">
        <v>80.900407000000001</v>
      </c>
      <c r="F26" s="83">
        <v>105.078474</v>
      </c>
      <c r="G26" s="84">
        <f t="shared" si="0"/>
        <v>-23.009533808037602</v>
      </c>
    </row>
    <row r="27" spans="1:7" ht="12.75" customHeight="1" x14ac:dyDescent="0.2">
      <c r="A27" s="53" t="s">
        <v>57</v>
      </c>
      <c r="B27" s="83">
        <v>3.0878930000000002</v>
      </c>
      <c r="C27" s="83">
        <v>3.2196850000000001</v>
      </c>
      <c r="D27" s="83">
        <v>10.782422</v>
      </c>
      <c r="E27" s="83">
        <v>25.000634000000002</v>
      </c>
      <c r="F27" s="83">
        <v>14.013783999999999</v>
      </c>
      <c r="G27" s="84">
        <f t="shared" si="0"/>
        <v>78.400309295476546</v>
      </c>
    </row>
    <row r="28" spans="1:7" ht="12.75" customHeight="1" x14ac:dyDescent="0.2">
      <c r="A28" s="53" t="s">
        <v>58</v>
      </c>
      <c r="B28" s="83">
        <v>13.272878</v>
      </c>
      <c r="C28" s="83">
        <v>12.041105999999999</v>
      </c>
      <c r="D28" s="83">
        <v>13.694979</v>
      </c>
      <c r="E28" s="83">
        <v>80.218616999999995</v>
      </c>
      <c r="F28" s="83">
        <v>60.889293000000002</v>
      </c>
      <c r="G28" s="84">
        <f t="shared" si="0"/>
        <v>31.745029458627471</v>
      </c>
    </row>
    <row r="29" spans="1:7" ht="12.75" customHeight="1" x14ac:dyDescent="0.2">
      <c r="A29" s="53" t="s">
        <v>55</v>
      </c>
      <c r="B29" s="83">
        <v>3.4539E-2</v>
      </c>
      <c r="C29" s="83">
        <v>3.7282999999999997E-2</v>
      </c>
      <c r="D29" s="83">
        <v>5.1184E-2</v>
      </c>
      <c r="E29" s="83">
        <v>0.21379699999999999</v>
      </c>
      <c r="F29" s="83">
        <v>0.88759699999999997</v>
      </c>
      <c r="G29" s="84">
        <f t="shared" si="0"/>
        <v>-75.912829809023691</v>
      </c>
    </row>
    <row r="30" spans="1:7" ht="12.75" customHeight="1" x14ac:dyDescent="0.2">
      <c r="A30" s="53" t="s">
        <v>56</v>
      </c>
      <c r="B30" s="83">
        <v>0.19731599999999999</v>
      </c>
      <c r="C30" s="83">
        <v>0.26297999999999999</v>
      </c>
      <c r="D30" s="83">
        <v>9.8638000000000003E-2</v>
      </c>
      <c r="E30" s="83">
        <v>0.868085</v>
      </c>
      <c r="F30" s="83">
        <v>0.85628099999999996</v>
      </c>
      <c r="G30" s="84">
        <f t="shared" si="0"/>
        <v>1.378519434624863</v>
      </c>
    </row>
    <row r="31" spans="1:7" ht="12.75" customHeight="1" x14ac:dyDescent="0.2">
      <c r="A31" s="54" t="s">
        <v>59</v>
      </c>
      <c r="B31" s="83">
        <f>B9-B11</f>
        <v>544.39853099999993</v>
      </c>
      <c r="C31" s="83">
        <f>C9-C11</f>
        <v>569.15699800000004</v>
      </c>
      <c r="D31" s="83">
        <f>D9-D11</f>
        <v>604.39646400000015</v>
      </c>
      <c r="E31" s="83">
        <f>E9-E11</f>
        <v>3234.5763489999995</v>
      </c>
      <c r="F31" s="83">
        <f>F9-F11</f>
        <v>3364.7069059999999</v>
      </c>
      <c r="G31" s="84">
        <f t="shared" si="0"/>
        <v>-3.8675153775786413</v>
      </c>
    </row>
    <row r="32" spans="1:7" ht="12.75" customHeight="1" x14ac:dyDescent="0.2">
      <c r="A32" s="52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3" t="s">
        <v>60</v>
      </c>
      <c r="B33" s="83">
        <v>65.637299999999996</v>
      </c>
      <c r="C33" s="83">
        <v>66.795901999999998</v>
      </c>
      <c r="D33" s="83">
        <v>102.977842</v>
      </c>
      <c r="E33" s="83">
        <v>438.602395</v>
      </c>
      <c r="F33" s="83">
        <v>612.96220500000004</v>
      </c>
      <c r="G33" s="84">
        <f t="shared" ref="G33:G42" si="1">IF(AND(F33&gt;0,E33&gt;0),(E33/F33%)-100,"x  ")</f>
        <v>-28.445442243865585</v>
      </c>
    </row>
    <row r="34" spans="1:7" ht="12.75" customHeight="1" x14ac:dyDescent="0.2">
      <c r="A34" s="53" t="s">
        <v>61</v>
      </c>
      <c r="B34" s="83">
        <v>199.409256</v>
      </c>
      <c r="C34" s="83">
        <v>187.67429000000001</v>
      </c>
      <c r="D34" s="83">
        <v>195.21833000000001</v>
      </c>
      <c r="E34" s="83">
        <v>1106.2611609999999</v>
      </c>
      <c r="F34" s="83">
        <v>1170.84601</v>
      </c>
      <c r="G34" s="84">
        <f t="shared" si="1"/>
        <v>-5.5160839639364809</v>
      </c>
    </row>
    <row r="35" spans="1:7" ht="12.75" customHeight="1" x14ac:dyDescent="0.2">
      <c r="A35" s="53" t="s">
        <v>62</v>
      </c>
      <c r="B35" s="83">
        <v>88.554490999999999</v>
      </c>
      <c r="C35" s="83">
        <v>86.174716000000004</v>
      </c>
      <c r="D35" s="83">
        <v>93.002099999999999</v>
      </c>
      <c r="E35" s="83">
        <v>527.32029899999998</v>
      </c>
      <c r="F35" s="83">
        <v>511.23951399999999</v>
      </c>
      <c r="G35" s="84">
        <f t="shared" si="1"/>
        <v>3.1454503338722617</v>
      </c>
    </row>
    <row r="36" spans="1:7" ht="12.75" customHeight="1" x14ac:dyDescent="0.2">
      <c r="A36" s="53" t="s">
        <v>63</v>
      </c>
      <c r="B36" s="83">
        <v>122.89389799999999</v>
      </c>
      <c r="C36" s="83">
        <v>117.93395700000001</v>
      </c>
      <c r="D36" s="83">
        <v>116.613957</v>
      </c>
      <c r="E36" s="83">
        <v>701.64392899999996</v>
      </c>
      <c r="F36" s="83">
        <v>722.78497300000004</v>
      </c>
      <c r="G36" s="84">
        <f t="shared" si="1"/>
        <v>-2.9249423811692878</v>
      </c>
    </row>
    <row r="37" spans="1:7" ht="12.75" customHeight="1" x14ac:dyDescent="0.2">
      <c r="A37" s="53" t="s">
        <v>67</v>
      </c>
      <c r="B37" s="83">
        <v>37.836443000000003</v>
      </c>
      <c r="C37" s="83">
        <v>42.668840000000003</v>
      </c>
      <c r="D37" s="83">
        <v>48.841377999999999</v>
      </c>
      <c r="E37" s="83">
        <v>227.646534</v>
      </c>
      <c r="F37" s="83">
        <v>181.39390399999999</v>
      </c>
      <c r="G37" s="84">
        <f t="shared" si="1"/>
        <v>25.498447841995841</v>
      </c>
    </row>
    <row r="38" spans="1:7" ht="12.75" customHeight="1" x14ac:dyDescent="0.2">
      <c r="A38" s="53" t="s">
        <v>153</v>
      </c>
      <c r="B38" s="83">
        <v>1.093054</v>
      </c>
      <c r="C38" s="83">
        <v>0.98709599999999997</v>
      </c>
      <c r="D38" s="83">
        <v>0.860066</v>
      </c>
      <c r="E38" s="83">
        <v>6.5030380000000001</v>
      </c>
      <c r="F38" s="83">
        <v>4.4194060000000004</v>
      </c>
      <c r="G38" s="84">
        <f t="shared" si="1"/>
        <v>47.147331564468146</v>
      </c>
    </row>
    <row r="39" spans="1:7" ht="12.75" customHeight="1" x14ac:dyDescent="0.2">
      <c r="A39" s="53" t="s">
        <v>68</v>
      </c>
      <c r="B39" s="83">
        <v>15.328821</v>
      </c>
      <c r="C39" s="83">
        <v>56.044424999999997</v>
      </c>
      <c r="D39" s="83">
        <v>36.197789</v>
      </c>
      <c r="E39" s="83">
        <v>156.70121700000001</v>
      </c>
      <c r="F39" s="83">
        <v>90.983215000000001</v>
      </c>
      <c r="G39" s="84">
        <f t="shared" si="1"/>
        <v>72.23090764598723</v>
      </c>
    </row>
    <row r="40" spans="1:7" ht="12.75" customHeight="1" x14ac:dyDescent="0.2">
      <c r="A40" s="53" t="s">
        <v>69</v>
      </c>
      <c r="B40" s="83">
        <v>8.5488739999999996</v>
      </c>
      <c r="C40" s="83">
        <v>8.3415599999999994</v>
      </c>
      <c r="D40" s="83">
        <v>8.2263730000000006</v>
      </c>
      <c r="E40" s="83">
        <v>50.908033000000003</v>
      </c>
      <c r="F40" s="83">
        <v>52.850017000000001</v>
      </c>
      <c r="G40" s="84">
        <f t="shared" si="1"/>
        <v>-3.6745191586220329</v>
      </c>
    </row>
    <row r="41" spans="1:7" ht="12.75" customHeight="1" x14ac:dyDescent="0.2">
      <c r="A41" s="53" t="s">
        <v>70</v>
      </c>
      <c r="B41" s="83">
        <v>5.0963940000000001</v>
      </c>
      <c r="C41" s="83">
        <v>2.5362119999999999</v>
      </c>
      <c r="D41" s="83">
        <v>2.4586290000000002</v>
      </c>
      <c r="E41" s="83">
        <v>18.989743000000001</v>
      </c>
      <c r="F41" s="83">
        <v>17.227661999999999</v>
      </c>
      <c r="G41" s="84">
        <f t="shared" si="1"/>
        <v>10.228207402722447</v>
      </c>
    </row>
    <row r="42" spans="1:7" ht="12.75" customHeight="1" x14ac:dyDescent="0.2">
      <c r="A42" s="56" t="s">
        <v>71</v>
      </c>
      <c r="B42" s="83">
        <f>B7-B9</f>
        <v>80.727378999999928</v>
      </c>
      <c r="C42" s="83">
        <f>C7-C9</f>
        <v>89.947478000000046</v>
      </c>
      <c r="D42" s="83">
        <f>D7-D9</f>
        <v>160.62244299999998</v>
      </c>
      <c r="E42" s="83">
        <f>E7-E9</f>
        <v>881.42886499999986</v>
      </c>
      <c r="F42" s="83">
        <f>F7-F9</f>
        <v>679.21175399999993</v>
      </c>
      <c r="G42" s="84">
        <f t="shared" si="1"/>
        <v>29.772322079102281</v>
      </c>
    </row>
    <row r="43" spans="1:7" ht="12.75" customHeight="1" x14ac:dyDescent="0.2">
      <c r="A43" s="54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54" t="s">
        <v>72</v>
      </c>
      <c r="B44" s="83">
        <v>10.006098</v>
      </c>
      <c r="C44" s="83">
        <v>11.982124000000001</v>
      </c>
      <c r="D44" s="83">
        <v>87.080579</v>
      </c>
      <c r="E44" s="83">
        <v>388.76908800000001</v>
      </c>
      <c r="F44" s="83">
        <v>189.50111899999999</v>
      </c>
      <c r="G44" s="84">
        <f>IF(AND(F44&gt;0,E44&gt;0),(E44/F44%)-100,"x  ")</f>
        <v>105.15398011976913</v>
      </c>
    </row>
    <row r="45" spans="1:7" ht="12.75" customHeight="1" x14ac:dyDescent="0.2">
      <c r="A45" s="54" t="s">
        <v>73</v>
      </c>
      <c r="B45" s="83">
        <v>14.954738000000001</v>
      </c>
      <c r="C45" s="83">
        <v>11.659962</v>
      </c>
      <c r="D45" s="83">
        <v>10.711631000000001</v>
      </c>
      <c r="E45" s="83">
        <v>105.037846</v>
      </c>
      <c r="F45" s="83">
        <v>130.724366</v>
      </c>
      <c r="G45" s="84">
        <f>IF(AND(F45&gt;0,E45&gt;0),(E45/F45%)-100,"x  ")</f>
        <v>-19.64937431786818</v>
      </c>
    </row>
    <row r="46" spans="1:7" ht="12.75" customHeight="1" x14ac:dyDescent="0.2">
      <c r="A46" s="54" t="s">
        <v>74</v>
      </c>
      <c r="B46" s="83">
        <v>38.566557000000003</v>
      </c>
      <c r="C46" s="83">
        <v>46.769348000000001</v>
      </c>
      <c r="D46" s="83">
        <v>43.513843000000001</v>
      </c>
      <c r="E46" s="83">
        <v>264.952765</v>
      </c>
      <c r="F46" s="83">
        <v>252.99266900000001</v>
      </c>
      <c r="G46" s="84">
        <f>IF(AND(F46&gt;0,E46&gt;0),(E46/F46%)-100,"x  ")</f>
        <v>4.7274476558053919</v>
      </c>
    </row>
    <row r="47" spans="1:7" ht="12.75" customHeight="1" x14ac:dyDescent="0.2">
      <c r="A47" s="54" t="s">
        <v>75</v>
      </c>
      <c r="B47" s="83">
        <v>12.653937000000001</v>
      </c>
      <c r="C47" s="83">
        <v>14.774993</v>
      </c>
      <c r="D47" s="83">
        <v>13.937538</v>
      </c>
      <c r="E47" s="83">
        <v>92.437963999999994</v>
      </c>
      <c r="F47" s="83">
        <v>64.558971999999997</v>
      </c>
      <c r="G47" s="84">
        <f>IF(AND(F47&gt;0,E47&gt;0),(E47/F47%)-100,"x  ")</f>
        <v>43.18376073274527</v>
      </c>
    </row>
    <row r="48" spans="1:7" ht="12.75" hidden="1" customHeight="1" x14ac:dyDescent="0.2">
      <c r="A48" s="54"/>
      <c r="B48" s="83"/>
      <c r="C48" s="83"/>
      <c r="D48" s="83"/>
      <c r="E48" s="83"/>
      <c r="F48" s="83"/>
      <c r="G48" s="84"/>
    </row>
    <row r="49" spans="1:7" ht="12.75" customHeight="1" x14ac:dyDescent="0.2">
      <c r="A49" s="55" t="s">
        <v>76</v>
      </c>
      <c r="B49" s="83">
        <v>42.765608</v>
      </c>
      <c r="C49" s="83">
        <v>8.7068220000000007</v>
      </c>
      <c r="D49" s="83">
        <v>13.792649000000001</v>
      </c>
      <c r="E49" s="83">
        <v>99.486890000000002</v>
      </c>
      <c r="F49" s="83">
        <v>91.264456999999993</v>
      </c>
      <c r="G49" s="84">
        <f>IF(AND(F49&gt;0,E49&gt;0),(E49/F49%)-100,"x  ")</f>
        <v>9.0094580850900314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56" t="s">
        <v>77</v>
      </c>
      <c r="B51" s="83">
        <v>0.54906500000000003</v>
      </c>
      <c r="C51" s="83">
        <v>0.92145299999999997</v>
      </c>
      <c r="D51" s="83">
        <v>0.28694700000000001</v>
      </c>
      <c r="E51" s="83">
        <v>3.3590589999999998</v>
      </c>
      <c r="F51" s="83">
        <v>5.1668479999999999</v>
      </c>
      <c r="G51" s="84">
        <f>IF(AND(F51&gt;0,E51&gt;0),(E51/F51%)-100,"x  ")</f>
        <v>-34.988236541891695</v>
      </c>
    </row>
    <row r="52" spans="1:7" ht="12.75" customHeight="1" x14ac:dyDescent="0.2">
      <c r="A52" s="56" t="s">
        <v>119</v>
      </c>
      <c r="B52" s="83">
        <v>0.49163899999999999</v>
      </c>
      <c r="C52" s="83">
        <v>0.19650500000000001</v>
      </c>
      <c r="D52" s="83">
        <v>0.32039600000000001</v>
      </c>
      <c r="E52" s="83">
        <v>2.2944610000000001</v>
      </c>
      <c r="F52" s="83">
        <v>2.3388949999999999</v>
      </c>
      <c r="G52" s="84">
        <f>IF(AND(F52&gt;0,E52&gt;0),(E52/F52%)-100,"x  ")</f>
        <v>-1.8997860100602963</v>
      </c>
    </row>
    <row r="53" spans="1:7" ht="12.75" customHeight="1" x14ac:dyDescent="0.2">
      <c r="A53" s="56" t="s">
        <v>78</v>
      </c>
      <c r="B53" s="83">
        <v>3.1641699999999999</v>
      </c>
      <c r="C53" s="83">
        <v>4.7935910000000002</v>
      </c>
      <c r="D53" s="83">
        <v>7.8207269999999998</v>
      </c>
      <c r="E53" s="83">
        <v>27.187331</v>
      </c>
      <c r="F53" s="83">
        <v>25.011913</v>
      </c>
      <c r="G53" s="84">
        <f>IF(AND(F53&gt;0,E53&gt;0),(E53/F53%)-100,"x  ")</f>
        <v>8.6975274542175072</v>
      </c>
    </row>
    <row r="54" spans="1:7" ht="12.75" customHeight="1" x14ac:dyDescent="0.2">
      <c r="A54" s="57" t="s">
        <v>79</v>
      </c>
      <c r="B54" s="83">
        <v>170.25774999999999</v>
      </c>
      <c r="C54" s="83">
        <v>174.64080999999999</v>
      </c>
      <c r="D54" s="83">
        <v>176.10199299999999</v>
      </c>
      <c r="E54" s="83">
        <v>988.82861100000002</v>
      </c>
      <c r="F54" s="83">
        <v>1024.588107</v>
      </c>
      <c r="G54" s="84">
        <f>IF(AND(F54&gt;0,E54&gt;0),(E54/F54%)-100,"x  ")</f>
        <v>-3.4901338162809736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56" t="s">
        <v>80</v>
      </c>
      <c r="B56" s="83">
        <v>143.71802400000001</v>
      </c>
      <c r="C56" s="83">
        <v>144.99048099999999</v>
      </c>
      <c r="D56" s="83">
        <v>139.85001600000001</v>
      </c>
      <c r="E56" s="83">
        <v>811.81919000000005</v>
      </c>
      <c r="F56" s="83">
        <v>866.55208200000004</v>
      </c>
      <c r="G56" s="84">
        <f>IF(AND(F56&gt;0,E56&gt;0),(E56/F56%)-100,"x  ")</f>
        <v>-6.316168772415466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1" t="s">
        <v>81</v>
      </c>
      <c r="B58" s="83">
        <v>125.273512</v>
      </c>
      <c r="C58" s="83">
        <v>124.280772</v>
      </c>
      <c r="D58" s="83">
        <v>114.349622</v>
      </c>
      <c r="E58" s="83">
        <v>689.89449999999999</v>
      </c>
      <c r="F58" s="83">
        <v>753.21972200000005</v>
      </c>
      <c r="G58" s="84">
        <f>IF(AND(F58&gt;0,E58&gt;0),(E58/F58%)-100,"x  ")</f>
        <v>-8.4072708335164918</v>
      </c>
    </row>
    <row r="59" spans="1:7" ht="12.75" customHeight="1" x14ac:dyDescent="0.2">
      <c r="A59" s="51" t="s">
        <v>82</v>
      </c>
      <c r="B59" s="83">
        <v>6.8591740000000003</v>
      </c>
      <c r="C59" s="83">
        <v>7.2296560000000003</v>
      </c>
      <c r="D59" s="83">
        <v>5.9460160000000002</v>
      </c>
      <c r="E59" s="83">
        <v>38.130204999999997</v>
      </c>
      <c r="F59" s="83">
        <v>37.218505</v>
      </c>
      <c r="G59" s="84">
        <f>IF(AND(F59&gt;0,E59&gt;0),(E59/F59%)-100,"x  ")</f>
        <v>2.4495879133242795</v>
      </c>
    </row>
    <row r="60" spans="1:7" ht="12.75" customHeight="1" x14ac:dyDescent="0.2">
      <c r="A60" s="50" t="s">
        <v>120</v>
      </c>
      <c r="B60" s="89">
        <v>23.45795</v>
      </c>
      <c r="C60" s="83">
        <v>26.961088</v>
      </c>
      <c r="D60" s="83">
        <v>34.170884000000001</v>
      </c>
      <c r="E60" s="83">
        <v>162.16620499999999</v>
      </c>
      <c r="F60" s="83">
        <v>137.96128200000001</v>
      </c>
      <c r="G60" s="84">
        <f>IF(AND(F60&gt;0,E60&gt;0),(E60/F60%)-100,"x  ")</f>
        <v>17.544721714024064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1" t="s">
        <v>83</v>
      </c>
      <c r="B62" s="83">
        <v>6.0800929999999997</v>
      </c>
      <c r="C62" s="83">
        <v>4.9435060000000002</v>
      </c>
      <c r="D62" s="83">
        <v>4.0608469999999999</v>
      </c>
      <c r="E62" s="83">
        <v>34.590823</v>
      </c>
      <c r="F62" s="83">
        <v>29.904474</v>
      </c>
      <c r="G62" s="84">
        <f>IF(AND(F62&gt;0,E62&gt;0),(E62/F62%)-100,"x  ")</f>
        <v>15.671063132560022</v>
      </c>
    </row>
    <row r="63" spans="1:7" ht="12.75" customHeight="1" x14ac:dyDescent="0.2">
      <c r="A63" s="51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84</v>
      </c>
      <c r="B64" s="83">
        <v>462.61784699999998</v>
      </c>
      <c r="C64" s="83">
        <v>469.34095400000001</v>
      </c>
      <c r="D64" s="83">
        <v>375.30873300000002</v>
      </c>
      <c r="E64" s="83">
        <v>2467.9857860000002</v>
      </c>
      <c r="F64" s="83">
        <v>2308.68433</v>
      </c>
      <c r="G64" s="84">
        <f>IF(AND(F64&gt;0,E64&gt;0),(E64/F64%)-100,"x  ")</f>
        <v>6.9000969049761807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56" t="s">
        <v>85</v>
      </c>
      <c r="B66" s="83">
        <v>51.654097999999998</v>
      </c>
      <c r="C66" s="83">
        <v>52.652368000000003</v>
      </c>
      <c r="D66" s="83">
        <v>60.078031000000003</v>
      </c>
      <c r="E66" s="83">
        <v>325.13151900000003</v>
      </c>
      <c r="F66" s="83">
        <v>320.57069999999999</v>
      </c>
      <c r="G66" s="84">
        <f t="shared" ref="G66:G71" si="2">IF(AND(F66&gt;0,E66&gt;0),(E66/F66%)-100,"x  ")</f>
        <v>1.4227186077829401</v>
      </c>
    </row>
    <row r="67" spans="1:7" ht="12.75" customHeight="1" x14ac:dyDescent="0.2">
      <c r="A67" s="56" t="s">
        <v>86</v>
      </c>
      <c r="B67" s="83">
        <v>218.44404700000001</v>
      </c>
      <c r="C67" s="83">
        <v>224.37135499999999</v>
      </c>
      <c r="D67" s="83">
        <v>232.593243</v>
      </c>
      <c r="E67" s="83">
        <v>1374.8017050000001</v>
      </c>
      <c r="F67" s="83">
        <v>1370.0323209999999</v>
      </c>
      <c r="G67" s="84">
        <f t="shared" si="2"/>
        <v>0.34812200609391653</v>
      </c>
    </row>
    <row r="68" spans="1:7" ht="12.75" customHeight="1" x14ac:dyDescent="0.2">
      <c r="A68" s="56" t="s">
        <v>87</v>
      </c>
      <c r="B68" s="83">
        <v>38.361449</v>
      </c>
      <c r="C68" s="83">
        <v>33.413795999999998</v>
      </c>
      <c r="D68" s="83">
        <v>22.775497999999999</v>
      </c>
      <c r="E68" s="83">
        <v>208.218334</v>
      </c>
      <c r="F68" s="83">
        <v>230.27266800000001</v>
      </c>
      <c r="G68" s="84">
        <f t="shared" si="2"/>
        <v>-9.5774866342365925</v>
      </c>
    </row>
    <row r="69" spans="1:7" ht="12.75" customHeight="1" x14ac:dyDescent="0.2">
      <c r="A69" s="56" t="s">
        <v>135</v>
      </c>
      <c r="B69" s="83">
        <v>16.596435</v>
      </c>
      <c r="C69" s="83">
        <v>15.685407</v>
      </c>
      <c r="D69" s="83">
        <v>16.842831</v>
      </c>
      <c r="E69" s="83">
        <v>101.814215</v>
      </c>
      <c r="F69" s="83">
        <v>101.675951</v>
      </c>
      <c r="G69" s="84">
        <f t="shared" si="2"/>
        <v>0.13598495872442129</v>
      </c>
    </row>
    <row r="70" spans="1:7" ht="12.75" customHeight="1" x14ac:dyDescent="0.2">
      <c r="A70" s="58" t="s">
        <v>136</v>
      </c>
      <c r="B70" s="83">
        <v>4.5392029999999997</v>
      </c>
      <c r="C70" s="83">
        <v>6.632288</v>
      </c>
      <c r="D70" s="83">
        <v>4.7815139999999996</v>
      </c>
      <c r="E70" s="83">
        <v>26.294505000000001</v>
      </c>
      <c r="F70" s="83">
        <v>23.117985999999998</v>
      </c>
      <c r="G70" s="84">
        <f t="shared" si="2"/>
        <v>13.740465973117225</v>
      </c>
    </row>
    <row r="71" spans="1:7" ht="12.75" customHeight="1" x14ac:dyDescent="0.2">
      <c r="A71" s="59" t="s">
        <v>88</v>
      </c>
      <c r="B71" s="83">
        <v>6.0480590000000003</v>
      </c>
      <c r="C71" s="83">
        <v>6.66493</v>
      </c>
      <c r="D71" s="83">
        <v>4.6253690000000001</v>
      </c>
      <c r="E71" s="83">
        <v>30.696062999999999</v>
      </c>
      <c r="F71" s="83">
        <v>33.469468999999997</v>
      </c>
      <c r="G71" s="84">
        <f t="shared" si="2"/>
        <v>-8.2863758609376106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/>
    </row>
    <row r="73" spans="1:7" ht="12.75" customHeight="1" x14ac:dyDescent="0.2">
      <c r="A73" s="60" t="s">
        <v>109</v>
      </c>
      <c r="B73" s="83">
        <v>4.393262</v>
      </c>
      <c r="C73" s="83">
        <v>2.2485249999999999</v>
      </c>
      <c r="D73" s="83">
        <v>3.1694599999999999</v>
      </c>
      <c r="E73" s="83">
        <v>16.853189</v>
      </c>
      <c r="F73" s="83">
        <v>16.167553000000002</v>
      </c>
      <c r="G73" s="84">
        <f>IF(AND(F73&gt;0,E73&gt;0),(E73/F73%)-100,"x  ")</f>
        <v>4.2408149210953496</v>
      </c>
    </row>
    <row r="74" spans="1:7" ht="24" x14ac:dyDescent="0.2">
      <c r="A74" s="61" t="s">
        <v>104</v>
      </c>
      <c r="B74" s="83">
        <v>4.0845690000000001</v>
      </c>
      <c r="C74" s="83">
        <v>4.0417509999999996</v>
      </c>
      <c r="D74" s="83">
        <v>4.2248770000000002</v>
      </c>
      <c r="E74" s="83">
        <v>24.404240999999999</v>
      </c>
      <c r="F74" s="83">
        <v>1.2999999999999999E-2</v>
      </c>
      <c r="G74" s="98" t="s">
        <v>182</v>
      </c>
    </row>
    <row r="75" spans="1:7" x14ac:dyDescent="0.2">
      <c r="A75" s="62" t="s">
        <v>42</v>
      </c>
      <c r="B75" s="90">
        <v>1780.4251979999999</v>
      </c>
      <c r="C75" s="86">
        <v>1796.5935019999999</v>
      </c>
      <c r="D75" s="86">
        <v>1831.4425960000001</v>
      </c>
      <c r="E75" s="86">
        <v>10579.945424</v>
      </c>
      <c r="F75" s="86">
        <v>10316.348614</v>
      </c>
      <c r="G75" s="87">
        <f>IF(AND(F75&gt;0,E75&gt;0),(E75/F75%)-100,"x  ")</f>
        <v>2.5551367044952258</v>
      </c>
    </row>
    <row r="77" spans="1:7" x14ac:dyDescent="0.2">
      <c r="A77" s="33" t="s">
        <v>155</v>
      </c>
    </row>
    <row r="78" spans="1:7" x14ac:dyDescent="0.2">
      <c r="A78" s="70" t="s">
        <v>146</v>
      </c>
      <c r="B78" s="70"/>
      <c r="C78" s="70"/>
      <c r="D78" s="70"/>
      <c r="E78" s="70"/>
      <c r="F78" s="70"/>
      <c r="G78" s="70"/>
    </row>
    <row r="79" spans="1:7" x14ac:dyDescent="0.2">
      <c r="A79" s="111" t="s">
        <v>147</v>
      </c>
      <c r="B79" s="111"/>
      <c r="C79" s="111"/>
      <c r="D79" s="111"/>
      <c r="E79" s="111"/>
      <c r="F79" s="111"/>
      <c r="G79" s="111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7:G7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2/18 SH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2" t="s">
        <v>161</v>
      </c>
      <c r="B1" s="112"/>
      <c r="C1" s="112"/>
      <c r="D1" s="112"/>
      <c r="E1" s="112"/>
      <c r="F1" s="112"/>
      <c r="G1" s="112"/>
    </row>
    <row r="2" spans="1:7" x14ac:dyDescent="0.2">
      <c r="A2" s="79"/>
      <c r="B2" s="112" t="s">
        <v>172</v>
      </c>
      <c r="C2" s="112"/>
      <c r="D2" s="112"/>
      <c r="E2" s="112"/>
      <c r="F2" s="112"/>
      <c r="G2" s="79"/>
    </row>
    <row r="27" spans="1:7" x14ac:dyDescent="0.2">
      <c r="A27" s="112"/>
      <c r="B27" s="112"/>
      <c r="C27" s="112"/>
      <c r="D27" s="112"/>
      <c r="E27" s="112"/>
      <c r="F27" s="112"/>
      <c r="G27" s="112"/>
    </row>
    <row r="28" spans="1:7" x14ac:dyDescent="0.2">
      <c r="A28" s="131" t="s">
        <v>173</v>
      </c>
      <c r="B28" s="131"/>
      <c r="C28" s="131"/>
      <c r="D28" s="131"/>
      <c r="E28" s="131"/>
      <c r="F28" s="131"/>
      <c r="G28" s="131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8"/>
  <sheetViews>
    <sheetView workbookViewId="0">
      <selection activeCell="B40" sqref="B40:B45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162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2" t="s">
        <v>89</v>
      </c>
      <c r="B3" s="137" t="s">
        <v>90</v>
      </c>
      <c r="C3" s="13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3"/>
      <c r="B4" s="139" t="s">
        <v>174</v>
      </c>
      <c r="C4" s="14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3"/>
      <c r="B5" s="135"/>
      <c r="C5" s="13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4"/>
      <c r="B6" s="135"/>
      <c r="C6" s="13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42</v>
      </c>
      <c r="B8" s="92">
        <v>10579.945424</v>
      </c>
      <c r="C8" s="93"/>
      <c r="D8" s="92">
        <v>10316.348614</v>
      </c>
      <c r="E8" s="93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2018</v>
      </c>
      <c r="C9" s="20">
        <v>2018</v>
      </c>
      <c r="D9" s="12">
        <v>2017</v>
      </c>
      <c r="E9" s="12">
        <v>2017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175</v>
      </c>
      <c r="B10" s="91">
        <v>1352.954479</v>
      </c>
      <c r="C10" s="94">
        <f t="shared" ref="C10:C24" si="0">IF(B$8&gt;0,B10/B$8*100,0)</f>
        <v>12.787915483296352</v>
      </c>
      <c r="D10" s="95">
        <v>1360.1185720000001</v>
      </c>
      <c r="E10" s="94">
        <f t="shared" ref="E10:E24" si="1">IF(D$8&gt;0,D10/D$8*100,0)</f>
        <v>13.18410828182197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61</v>
      </c>
      <c r="B11" s="91">
        <v>1106.2611609999999</v>
      </c>
      <c r="C11" s="96">
        <f t="shared" si="0"/>
        <v>10.45620857826459</v>
      </c>
      <c r="D11" s="95">
        <v>1170.84601</v>
      </c>
      <c r="E11" s="94">
        <f t="shared" si="1"/>
        <v>11.349422686347383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63</v>
      </c>
      <c r="B12" s="91">
        <v>701.64392899999996</v>
      </c>
      <c r="C12" s="96">
        <f t="shared" si="0"/>
        <v>6.631829379841232</v>
      </c>
      <c r="D12" s="95">
        <v>722.78497300000004</v>
      </c>
      <c r="E12" s="94">
        <f t="shared" si="1"/>
        <v>7.006209270779495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176</v>
      </c>
      <c r="B13" s="91">
        <v>689.89449999999999</v>
      </c>
      <c r="C13" s="96">
        <f t="shared" si="0"/>
        <v>6.5207756028212955</v>
      </c>
      <c r="D13" s="95">
        <v>753.21972200000005</v>
      </c>
      <c r="E13" s="94">
        <f t="shared" si="1"/>
        <v>7.3012240103812385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47</v>
      </c>
      <c r="B14" s="91">
        <v>650.570198</v>
      </c>
      <c r="C14" s="96">
        <f t="shared" si="0"/>
        <v>6.1490884114035111</v>
      </c>
      <c r="D14" s="95">
        <v>645.38144899999998</v>
      </c>
      <c r="E14" s="94">
        <f t="shared" si="1"/>
        <v>6.25590965512907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62</v>
      </c>
      <c r="B15" s="91">
        <v>527.32029899999998</v>
      </c>
      <c r="C15" s="96">
        <f t="shared" si="0"/>
        <v>4.984149519370904</v>
      </c>
      <c r="D15" s="95">
        <v>511.23951399999999</v>
      </c>
      <c r="E15" s="94">
        <f t="shared" si="1"/>
        <v>4.9556246413213731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177</v>
      </c>
      <c r="B16" s="91">
        <v>438.602395</v>
      </c>
      <c r="C16" s="96">
        <f t="shared" si="0"/>
        <v>4.1456016777275204</v>
      </c>
      <c r="D16" s="95">
        <v>612.96220500000004</v>
      </c>
      <c r="E16" s="94">
        <f t="shared" si="1"/>
        <v>5.9416585066558127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48</v>
      </c>
      <c r="B17" s="91">
        <v>420.64503000000002</v>
      </c>
      <c r="C17" s="96">
        <f t="shared" si="0"/>
        <v>3.9758714543629963</v>
      </c>
      <c r="D17" s="95">
        <v>407.14557400000001</v>
      </c>
      <c r="E17" s="94">
        <f t="shared" si="1"/>
        <v>3.9466054243986601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178</v>
      </c>
      <c r="B18" s="91">
        <v>398.56548099999998</v>
      </c>
      <c r="C18" s="96">
        <f t="shared" si="0"/>
        <v>3.7671789884272657</v>
      </c>
      <c r="D18" s="95">
        <v>400.64857000000001</v>
      </c>
      <c r="E18" s="94">
        <f t="shared" si="1"/>
        <v>3.8836276767178277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72</v>
      </c>
      <c r="B19" s="91">
        <v>388.76908800000001</v>
      </c>
      <c r="C19" s="96">
        <f t="shared" si="0"/>
        <v>3.6745850041730801</v>
      </c>
      <c r="D19" s="95">
        <v>189.50111899999999</v>
      </c>
      <c r="E19" s="94">
        <f t="shared" si="1"/>
        <v>1.836901078961541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45</v>
      </c>
      <c r="B20" s="91">
        <v>365.81518299999999</v>
      </c>
      <c r="C20" s="96">
        <f t="shared" si="0"/>
        <v>3.4576282612022666</v>
      </c>
      <c r="D20" s="95">
        <v>352.83005400000002</v>
      </c>
      <c r="E20" s="94">
        <f t="shared" si="1"/>
        <v>3.4201059619213061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53</v>
      </c>
      <c r="B21" s="91">
        <v>270.49042400000002</v>
      </c>
      <c r="C21" s="96">
        <f t="shared" si="0"/>
        <v>2.5566334528192178</v>
      </c>
      <c r="D21" s="95">
        <v>268.55550899999997</v>
      </c>
      <c r="E21" s="94">
        <f t="shared" si="1"/>
        <v>2.6032031200996011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74</v>
      </c>
      <c r="B22" s="91">
        <v>264.952765</v>
      </c>
      <c r="C22" s="96">
        <f t="shared" si="0"/>
        <v>2.5042923605160556</v>
      </c>
      <c r="D22" s="95">
        <v>252.99266900000001</v>
      </c>
      <c r="E22" s="94">
        <f t="shared" si="1"/>
        <v>2.4523470315521467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179</v>
      </c>
      <c r="B23" s="91">
        <v>227.646534</v>
      </c>
      <c r="C23" s="96">
        <f t="shared" si="0"/>
        <v>2.1516796625774353</v>
      </c>
      <c r="D23" s="95">
        <v>181.39390399999999</v>
      </c>
      <c r="E23" s="94">
        <f t="shared" si="1"/>
        <v>1.7583149890246623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180</v>
      </c>
      <c r="B24" s="91">
        <v>224.68535299999999</v>
      </c>
      <c r="C24" s="96">
        <f t="shared" si="0"/>
        <v>2.123691039939716</v>
      </c>
      <c r="D24" s="95">
        <v>45.002954000000003</v>
      </c>
      <c r="E24" s="94">
        <f t="shared" si="1"/>
        <v>0.43622948083518498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91</v>
      </c>
      <c r="B26" s="91">
        <f>B8-(SUM(B10:B24))</f>
        <v>2551.1286050000008</v>
      </c>
      <c r="C26" s="96">
        <f>IF(B$8&gt;0,B26/B$8*100,0)</f>
        <v>24.112871123256571</v>
      </c>
      <c r="D26" s="95">
        <f>D8-(SUM(D10:D24))</f>
        <v>2441.725816000001</v>
      </c>
      <c r="E26" s="94">
        <f>IF(D$8&gt;0,D26/D$8*100,0)</f>
        <v>23.668508184052737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181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2018</v>
      </c>
      <c r="C33" s="6">
        <v>2017</v>
      </c>
      <c r="D33" s="6">
        <v>2016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92</v>
      </c>
      <c r="B34" s="97">
        <v>1761.673495</v>
      </c>
      <c r="C34" s="97">
        <v>1690.2634720000001</v>
      </c>
      <c r="D34" s="97">
        <v>1650.878639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93</v>
      </c>
      <c r="B35" s="97">
        <v>1586.8445529999999</v>
      </c>
      <c r="C35" s="97">
        <v>1595.904871</v>
      </c>
      <c r="D35" s="97">
        <v>1708.6447639999999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94</v>
      </c>
      <c r="B36" s="97">
        <v>1822.9660799999999</v>
      </c>
      <c r="C36" s="97">
        <v>1845.296122</v>
      </c>
      <c r="D36" s="97">
        <v>1692.2706029999999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95</v>
      </c>
      <c r="B37" s="97">
        <v>1780.4251979999999</v>
      </c>
      <c r="C37" s="97">
        <v>1588.9683520000001</v>
      </c>
      <c r="D37" s="97">
        <v>2109.648357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96</v>
      </c>
      <c r="B38" s="97">
        <v>1796.5935019999999</v>
      </c>
      <c r="C38" s="97">
        <v>1855.3301779999999</v>
      </c>
      <c r="D38" s="97">
        <v>1684.7416929999999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97</v>
      </c>
      <c r="B39" s="97">
        <v>1831.4425960000001</v>
      </c>
      <c r="C39" s="97">
        <v>1740.585619</v>
      </c>
      <c r="D39" s="97">
        <v>1761.9757629999999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98</v>
      </c>
      <c r="B40" s="97"/>
      <c r="C40" s="97">
        <v>1742.5609400000001</v>
      </c>
      <c r="D40" s="97">
        <v>1511.7262430000001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99</v>
      </c>
      <c r="B41" s="97"/>
      <c r="C41" s="97">
        <v>1802.4047310000001</v>
      </c>
      <c r="D41" s="97">
        <v>1541.385444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100</v>
      </c>
      <c r="B42" s="97"/>
      <c r="C42" s="97">
        <v>1700.8913680000001</v>
      </c>
      <c r="D42" s="97">
        <v>1838.6235160000001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101</v>
      </c>
      <c r="B43" s="97"/>
      <c r="C43" s="97">
        <v>1764.2086650000001</v>
      </c>
      <c r="D43" s="97">
        <v>1698.524071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102</v>
      </c>
      <c r="B44" s="97"/>
      <c r="C44" s="97">
        <v>1874.129234</v>
      </c>
      <c r="D44" s="97">
        <v>1752.0590769999999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103</v>
      </c>
      <c r="B45" s="97"/>
      <c r="C45" s="97">
        <v>1630.2835680000001</v>
      </c>
      <c r="D45" s="97">
        <v>1834.062754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/>
      <c r="B46" s="6"/>
      <c r="C46" s="6"/>
      <c r="D46" s="6"/>
    </row>
    <row r="47" spans="1:26" x14ac:dyDescent="0.2">
      <c r="B47" s="6"/>
      <c r="C47" s="6"/>
      <c r="D47" s="6"/>
    </row>
    <row r="48" spans="1:26" x14ac:dyDescent="0.2">
      <c r="B48" s="6"/>
      <c r="C48" s="6"/>
      <c r="D48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2/18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2018-11-05T11:46:24Z</cp:lastPrinted>
  <dcterms:created xsi:type="dcterms:W3CDTF">2012-03-28T07:56:08Z</dcterms:created>
  <dcterms:modified xsi:type="dcterms:W3CDTF">2018-11-05T11:52:42Z</dcterms:modified>
  <cp:category>LIS-Bericht</cp:category>
</cp:coreProperties>
</file>