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7320" windowWidth="25440" windowHeight="7365" tabRatio="972"/>
  </bookViews>
  <sheets>
    <sheet name="Deckblatt" sheetId="34" r:id="rId1"/>
    <sheet name="Inhalt" sheetId="62" r:id="rId2"/>
    <sheet name="Vorbem." sheetId="88" r:id="rId3"/>
    <sheet name="Produktrahmenplan" sheetId="106" r:id="rId4"/>
    <sheet name="Kontenrahmenplan" sheetId="90" r:id="rId5"/>
    <sheet name="Zuordnungsschlüssel" sheetId="91" r:id="rId6"/>
    <sheet name="1." sheetId="2" r:id="rId7"/>
    <sheet name="2." sheetId="1" r:id="rId8"/>
    <sheet name="3." sheetId="63" r:id="rId9"/>
    <sheet name="4.1" sheetId="64" r:id="rId10"/>
    <sheet name="4.2" sheetId="65" r:id="rId11"/>
    <sheet name="4.3" sheetId="66" r:id="rId12"/>
    <sheet name="4.4" sheetId="67" r:id="rId13"/>
    <sheet name="4.5" sheetId="68" r:id="rId14"/>
    <sheet name="4.5.1" sheetId="87" r:id="rId15"/>
    <sheet name="4.5.2" sheetId="86" r:id="rId16"/>
    <sheet name="4.6" sheetId="69" r:id="rId17"/>
    <sheet name="4.7" sheetId="70" r:id="rId18"/>
    <sheet name="4.8" sheetId="71" r:id="rId19"/>
    <sheet name="4.9" sheetId="72" r:id="rId20"/>
    <sheet name="5." sheetId="92" r:id="rId21"/>
    <sheet name="6.1" sheetId="80" r:id="rId22"/>
    <sheet name="6.2" sheetId="81" r:id="rId23"/>
    <sheet name="6.3" sheetId="82" r:id="rId24"/>
    <sheet name="6.4" sheetId="83" r:id="rId25"/>
    <sheet name="6.5" sheetId="84" r:id="rId26"/>
    <sheet name="6.6" sheetId="85" r:id="rId27"/>
    <sheet name="7.1" sheetId="100" r:id="rId28"/>
    <sheet name="7.2" sheetId="101" r:id="rId29"/>
    <sheet name="7.3" sheetId="102" r:id="rId30"/>
    <sheet name="7.4" sheetId="103" r:id="rId31"/>
    <sheet name="7.5" sheetId="104" r:id="rId32"/>
    <sheet name="7.6" sheetId="105" r:id="rId33"/>
    <sheet name="8.1" sheetId="93" r:id="rId34"/>
    <sheet name="8.2" sheetId="94" r:id="rId35"/>
    <sheet name="8.3" sheetId="95" r:id="rId36"/>
    <sheet name="8.4" sheetId="96" r:id="rId37"/>
    <sheet name="8.5" sheetId="97" r:id="rId38"/>
    <sheet name="8.6" sheetId="98" r:id="rId39"/>
  </sheets>
  <definedNames>
    <definedName name="ASchulen__SMYSQL1__1" localSheetId="7">'2.'!#REF!</definedName>
    <definedName name="ASchulen__SMYSQL1__1" localSheetId="8">'3.'!#REF!</definedName>
    <definedName name="ASchulen__SMYSQL1__1" localSheetId="9">'4.1'!#REF!</definedName>
    <definedName name="ASchulen__SMYSQL1__1" localSheetId="10">'4.2'!#REF!</definedName>
    <definedName name="ASchulen__SMYSQL1__1" localSheetId="11">'4.3'!#REF!</definedName>
    <definedName name="ASchulen__SMYSQL1__1" localSheetId="12">'4.4'!#REF!</definedName>
    <definedName name="ASchulen__SMYSQL1__1" localSheetId="13">'4.5'!#REF!</definedName>
    <definedName name="ASchulen__SMYSQL1__1" localSheetId="14">'4.5.1'!#REF!</definedName>
    <definedName name="ASchulen__SMYSQL1__1" localSheetId="15">'4.5.2'!#REF!</definedName>
    <definedName name="ASchulen__SMYSQL1__1" localSheetId="16">'4.6'!#REF!</definedName>
    <definedName name="ASchulen__SMYSQL1__1" localSheetId="17">'4.7'!#REF!</definedName>
    <definedName name="ASchulen__SMYSQL1__1" localSheetId="18">'4.8'!#REF!</definedName>
    <definedName name="ASchulen__SMYSQL1__1" localSheetId="19">'4.9'!#REF!</definedName>
    <definedName name="ASchulen__SMYSQL1__1" localSheetId="21">'6.1'!#REF!</definedName>
    <definedName name="ASchulen__SMYSQL1__1" localSheetId="22">'6.2'!#REF!</definedName>
    <definedName name="ASchulen__SMYSQL1__1" localSheetId="23">'6.3'!#REF!</definedName>
    <definedName name="ASchulen__SMYSQL1__1" localSheetId="24">'6.4'!#REF!</definedName>
    <definedName name="ASchulen__SMYSQL1__1" localSheetId="25">'6.5'!#REF!</definedName>
    <definedName name="ASchulen__SMYSQL1__1" localSheetId="26">'6.6'!#REF!</definedName>
    <definedName name="ASchulen__SMYSQL1__1" localSheetId="27">'7.1'!#REF!</definedName>
    <definedName name="ASchulen__SMYSQL1__1" localSheetId="28">'7.2'!#REF!</definedName>
    <definedName name="ASchulen__SMYSQL1__1" localSheetId="29">'7.3'!#REF!</definedName>
    <definedName name="ASchulen__SMYSQL1__1" localSheetId="30">'7.4'!#REF!</definedName>
    <definedName name="ASchulen__SMYSQL1__1" localSheetId="31">'7.5'!#REF!</definedName>
    <definedName name="ASchulen__SMYSQL1__1" localSheetId="32">'7.6'!#REF!</definedName>
    <definedName name="ASchulen__SMYSQL1__1" localSheetId="33">'8.1'!#REF!</definedName>
    <definedName name="ASchulen__SMYSQL1__1" localSheetId="34">'8.2'!#REF!</definedName>
    <definedName name="ASchulen__SMYSQL1__1" localSheetId="35">'8.3'!#REF!</definedName>
    <definedName name="ASchulen__SMYSQL1__1" localSheetId="36">'8.4'!#REF!</definedName>
    <definedName name="ASchulen__SMYSQL1__1" localSheetId="37">'8.5'!#REF!</definedName>
    <definedName name="ASchulen__SMYSQL1__1" localSheetId="38">'8.6'!#REF!</definedName>
    <definedName name="_xlnm.Print_Titles" localSheetId="7">'2.'!$A:$B,'2.'!$1:$18</definedName>
    <definedName name="_xlnm.Print_Titles" localSheetId="8">'3.'!$A:$B,'3.'!$1:$17</definedName>
    <definedName name="_xlnm.Print_Titles" localSheetId="9">'4.1'!$A:$B,'4.1'!$1:$17</definedName>
    <definedName name="_xlnm.Print_Titles" localSheetId="10">'4.2'!$A:$B,'4.2'!$1:$17</definedName>
    <definedName name="_xlnm.Print_Titles" localSheetId="11">'4.3'!$A:$B,'4.3'!$1:$17</definedName>
    <definedName name="_xlnm.Print_Titles" localSheetId="12">'4.4'!$A:$B,'4.4'!$1:$17</definedName>
    <definedName name="_xlnm.Print_Titles" localSheetId="13">'4.5'!$A:$B,'4.5'!$1:$17</definedName>
    <definedName name="_xlnm.Print_Titles" localSheetId="14">'4.5.1'!$A:$B,'4.5.1'!$1:$17</definedName>
    <definedName name="_xlnm.Print_Titles" localSheetId="15">'4.5.2'!$A:$B,'4.5.2'!$1:$17</definedName>
    <definedName name="_xlnm.Print_Titles" localSheetId="16">'4.6'!$A:$B,'4.6'!$1:$17</definedName>
    <definedName name="_xlnm.Print_Titles" localSheetId="17">'4.7'!$A:$B,'4.7'!$1:$17</definedName>
    <definedName name="_xlnm.Print_Titles" localSheetId="18">'4.8'!$A:$B,'4.8'!$1:$17</definedName>
    <definedName name="_xlnm.Print_Titles" localSheetId="19">'4.9'!$A:$B,'4.9'!$1:$17</definedName>
    <definedName name="_xlnm.Print_Titles" localSheetId="20">'5.'!$A:$B,'5.'!$1:$9</definedName>
    <definedName name="_xlnm.Print_Titles" localSheetId="21">'6.1'!$A:$B,'6.1'!$1:$18</definedName>
    <definedName name="_xlnm.Print_Titles" localSheetId="22">'6.2'!$A:$B,'6.2'!$1:$18</definedName>
    <definedName name="_xlnm.Print_Titles" localSheetId="23">'6.3'!$A:$B,'6.3'!$1:$18</definedName>
    <definedName name="_xlnm.Print_Titles" localSheetId="24">'6.4'!$A:$B,'6.4'!$1:$18</definedName>
    <definedName name="_xlnm.Print_Titles" localSheetId="25">'6.5'!$A:$B,'6.5'!$1:$18</definedName>
    <definedName name="_xlnm.Print_Titles" localSheetId="26">'6.6'!$A:$B,'6.6'!$1:$18</definedName>
    <definedName name="_xlnm.Print_Titles" localSheetId="27">'7.1'!$A:$B,'7.1'!$1:$18</definedName>
    <definedName name="_xlnm.Print_Titles" localSheetId="28">'7.2'!$A:$B,'7.2'!$1:$18</definedName>
    <definedName name="_xlnm.Print_Titles" localSheetId="29">'7.3'!$A:$B,'7.3'!$1:$18</definedName>
    <definedName name="_xlnm.Print_Titles" localSheetId="30">'7.4'!$A:$B,'7.4'!$1:$18</definedName>
    <definedName name="_xlnm.Print_Titles" localSheetId="31">'7.5'!$A:$B,'7.5'!$1:$18</definedName>
    <definedName name="_xlnm.Print_Titles" localSheetId="32">'7.6'!$A:$B,'7.6'!$1:$18</definedName>
    <definedName name="_xlnm.Print_Titles" localSheetId="33">'8.1'!$A:$B,'8.1'!$1:$18</definedName>
    <definedName name="_xlnm.Print_Titles" localSheetId="34">'8.2'!$A:$B,'8.2'!$1:$18</definedName>
    <definedName name="_xlnm.Print_Titles" localSheetId="35">'8.3'!$A:$B,'8.3'!$1:$18</definedName>
    <definedName name="_xlnm.Print_Titles" localSheetId="36">'8.4'!$A:$B,'8.4'!$1:$18</definedName>
    <definedName name="_xlnm.Print_Titles" localSheetId="37">'8.5'!$A:$B,'8.5'!$1:$18</definedName>
    <definedName name="_xlnm.Print_Titles" localSheetId="38">'8.6'!$A:$B,'8.6'!$1:$18</definedName>
    <definedName name="_xlnm.Print_Titles" localSheetId="4">Kontenrahmenplan!$2:$4</definedName>
    <definedName name="_xlnm.Print_Titles" localSheetId="3">Produktrahmenplan!$2:$4</definedName>
    <definedName name="OLE_LINK47" localSheetId="4">Kontenrahmenplan!#REF!</definedName>
    <definedName name="OLE_LINK48" localSheetId="4">Kontenrahmenplan!#REF!</definedName>
    <definedName name="OLE_LINK49" localSheetId="4">Kontenrahmenplan!#REF!</definedName>
    <definedName name="OLE_LINK50" localSheetId="4">Kontenrahmenplan!#REF!</definedName>
    <definedName name="OLE_LINK51" localSheetId="5">Zuordnungsschlüssel!$A$1</definedName>
  </definedNames>
  <calcPr calcId="162913"/>
</workbook>
</file>

<file path=xl/calcChain.xml><?xml version="1.0" encoding="utf-8"?>
<calcChain xmlns="http://schemas.openxmlformats.org/spreadsheetml/2006/main">
  <c r="A17" i="92" l="1"/>
  <c r="A18" i="92"/>
  <c r="A19" i="92"/>
  <c r="A20" i="92"/>
  <c r="A21" i="92"/>
  <c r="A22" i="92"/>
  <c r="A23" i="92"/>
  <c r="A24" i="92"/>
  <c r="A25" i="92"/>
  <c r="A26" i="92"/>
  <c r="A27" i="92"/>
  <c r="A28" i="92"/>
  <c r="A29" i="92"/>
  <c r="A30" i="92"/>
  <c r="A31" i="92"/>
  <c r="A32" i="92"/>
  <c r="A33" i="92"/>
  <c r="A34" i="92"/>
  <c r="A35" i="92"/>
  <c r="A36" i="92"/>
  <c r="A37" i="92"/>
  <c r="A38" i="92"/>
  <c r="A39" i="92"/>
  <c r="A40" i="92"/>
  <c r="A41" i="92"/>
  <c r="A42" i="92"/>
  <c r="A43" i="92"/>
  <c r="A44" i="92"/>
  <c r="A45" i="92"/>
  <c r="A46" i="92"/>
  <c r="A47" i="92"/>
  <c r="A48" i="92"/>
  <c r="A49" i="92"/>
  <c r="A50" i="92"/>
  <c r="A51" i="92"/>
  <c r="A52" i="92"/>
  <c r="A53" i="92"/>
  <c r="A54" i="92"/>
  <c r="A55" i="92"/>
  <c r="A56" i="92"/>
  <c r="A57" i="92"/>
  <c r="A58" i="92"/>
  <c r="A59" i="92"/>
  <c r="A60" i="92"/>
  <c r="A61" i="92"/>
  <c r="A62" i="92"/>
  <c r="A63" i="92"/>
  <c r="A64" i="92"/>
  <c r="A65" i="92"/>
  <c r="A66" i="92"/>
  <c r="A67" i="92"/>
  <c r="A68" i="92"/>
  <c r="A69" i="92"/>
  <c r="A70" i="92"/>
  <c r="A71" i="92"/>
  <c r="A72" i="92"/>
  <c r="A73" i="92"/>
  <c r="A74" i="92"/>
  <c r="A75" i="92"/>
  <c r="A76" i="92"/>
  <c r="A77" i="92"/>
  <c r="A78" i="92"/>
  <c r="A79" i="92"/>
  <c r="A80" i="92"/>
  <c r="A81" i="92"/>
  <c r="A82" i="92"/>
  <c r="A83" i="92"/>
  <c r="A12" i="92"/>
  <c r="A13" i="92"/>
  <c r="A14" i="92"/>
  <c r="A15" i="92"/>
  <c r="A16" i="92"/>
  <c r="A11" i="92"/>
  <c r="A92" i="98"/>
  <c r="A91" i="98"/>
  <c r="A90" i="98"/>
  <c r="A89" i="98"/>
  <c r="A88" i="98"/>
  <c r="A87" i="98"/>
  <c r="A86" i="98"/>
  <c r="A85" i="98"/>
  <c r="A84" i="98"/>
  <c r="A83" i="98"/>
  <c r="A82" i="98"/>
  <c r="A81" i="98"/>
  <c r="A80" i="98"/>
  <c r="A79" i="98"/>
  <c r="A78" i="98"/>
  <c r="A77" i="98"/>
  <c r="A76" i="98"/>
  <c r="A75" i="98"/>
  <c r="A74" i="98"/>
  <c r="A73" i="98"/>
  <c r="A72" i="98"/>
  <c r="A71" i="98"/>
  <c r="A70" i="98"/>
  <c r="A69" i="98"/>
  <c r="A68" i="98"/>
  <c r="A67" i="98"/>
  <c r="A66" i="98"/>
  <c r="A65" i="98"/>
  <c r="A64" i="98"/>
  <c r="A63" i="98"/>
  <c r="A62" i="98"/>
  <c r="A61" i="98"/>
  <c r="A60" i="98"/>
  <c r="A59" i="98"/>
  <c r="A58" i="98"/>
  <c r="A57" i="98"/>
  <c r="A56" i="98"/>
  <c r="A55" i="98"/>
  <c r="A54" i="98"/>
  <c r="A53" i="98"/>
  <c r="A52" i="98"/>
  <c r="A51" i="98"/>
  <c r="A50" i="98"/>
  <c r="A49" i="98"/>
  <c r="A48" i="98"/>
  <c r="A47" i="98"/>
  <c r="A46" i="98"/>
  <c r="A45" i="98"/>
  <c r="A44" i="98"/>
  <c r="A43" i="98"/>
  <c r="A42" i="98"/>
  <c r="A41" i="98"/>
  <c r="A40" i="98"/>
  <c r="A39" i="98"/>
  <c r="A38" i="98"/>
  <c r="A37" i="98"/>
  <c r="A36" i="98"/>
  <c r="A35" i="98"/>
  <c r="A34" i="98"/>
  <c r="A33" i="98"/>
  <c r="A32" i="98"/>
  <c r="A31" i="98"/>
  <c r="A30" i="98"/>
  <c r="A29" i="98"/>
  <c r="A28" i="98"/>
  <c r="A27" i="98"/>
  <c r="A26" i="98"/>
  <c r="A25" i="98"/>
  <c r="A24" i="98"/>
  <c r="A23" i="98"/>
  <c r="A22" i="98"/>
  <c r="A21" i="98"/>
  <c r="A20" i="98"/>
  <c r="A92" i="97"/>
  <c r="A91" i="97"/>
  <c r="A90" i="97"/>
  <c r="A89" i="97"/>
  <c r="A88" i="97"/>
  <c r="A87" i="97"/>
  <c r="A86" i="97"/>
  <c r="A85" i="97"/>
  <c r="A84" i="97"/>
  <c r="A83" i="97"/>
  <c r="A82" i="97"/>
  <c r="A81" i="97"/>
  <c r="A80" i="97"/>
  <c r="A79" i="97"/>
  <c r="A78" i="97"/>
  <c r="A77" i="97"/>
  <c r="A76" i="97"/>
  <c r="A75" i="97"/>
  <c r="A74" i="97"/>
  <c r="A73" i="97"/>
  <c r="A72" i="97"/>
  <c r="A71" i="97"/>
  <c r="A70" i="97"/>
  <c r="A69" i="97"/>
  <c r="A68" i="97"/>
  <c r="A67" i="97"/>
  <c r="A66" i="97"/>
  <c r="A65" i="97"/>
  <c r="A64" i="97"/>
  <c r="A63" i="97"/>
  <c r="A62" i="97"/>
  <c r="A61" i="97"/>
  <c r="A60" i="97"/>
  <c r="A59" i="97"/>
  <c r="A58" i="97"/>
  <c r="A57" i="97"/>
  <c r="A56" i="97"/>
  <c r="A55" i="97"/>
  <c r="A54" i="97"/>
  <c r="A53" i="97"/>
  <c r="A52" i="97"/>
  <c r="A51" i="97"/>
  <c r="A50" i="97"/>
  <c r="A49" i="97"/>
  <c r="A48" i="97"/>
  <c r="A47" i="97"/>
  <c r="A46" i="97"/>
  <c r="A45" i="97"/>
  <c r="A44" i="97"/>
  <c r="A43" i="97"/>
  <c r="A42" i="97"/>
  <c r="A41" i="97"/>
  <c r="A40" i="97"/>
  <c r="A39" i="97"/>
  <c r="A38" i="97"/>
  <c r="A37" i="97"/>
  <c r="A36" i="97"/>
  <c r="A35" i="97"/>
  <c r="A34" i="97"/>
  <c r="A33" i="97"/>
  <c r="A32" i="97"/>
  <c r="A31" i="97"/>
  <c r="A30" i="97"/>
  <c r="A29" i="97"/>
  <c r="A28" i="97"/>
  <c r="A27" i="97"/>
  <c r="A26" i="97"/>
  <c r="A25" i="97"/>
  <c r="A24" i="97"/>
  <c r="A23" i="97"/>
  <c r="A22" i="97"/>
  <c r="A21" i="97"/>
  <c r="A20" i="97"/>
  <c r="A92" i="96"/>
  <c r="A91" i="96"/>
  <c r="A90" i="96"/>
  <c r="A89" i="96"/>
  <c r="A88" i="96"/>
  <c r="A87" i="96"/>
  <c r="A86" i="96"/>
  <c r="A85" i="96"/>
  <c r="A84" i="96"/>
  <c r="A83" i="96"/>
  <c r="A82" i="96"/>
  <c r="A81" i="96"/>
  <c r="A80" i="96"/>
  <c r="A79" i="96"/>
  <c r="A78" i="96"/>
  <c r="A77" i="96"/>
  <c r="A76" i="96"/>
  <c r="A75" i="96"/>
  <c r="A74" i="96"/>
  <c r="A73" i="96"/>
  <c r="A72" i="96"/>
  <c r="A71" i="96"/>
  <c r="A70" i="96"/>
  <c r="A69" i="96"/>
  <c r="A68" i="96"/>
  <c r="A67" i="96"/>
  <c r="A66" i="96"/>
  <c r="A65" i="96"/>
  <c r="A64" i="96"/>
  <c r="A63" i="96"/>
  <c r="A62" i="96"/>
  <c r="A61" i="96"/>
  <c r="A60" i="96"/>
  <c r="A59" i="96"/>
  <c r="A58" i="96"/>
  <c r="A57" i="96"/>
  <c r="A56" i="96"/>
  <c r="A55" i="96"/>
  <c r="A54" i="96"/>
  <c r="A53" i="96"/>
  <c r="A52" i="96"/>
  <c r="A51" i="96"/>
  <c r="A50" i="96"/>
  <c r="A49" i="96"/>
  <c r="A48" i="96"/>
  <c r="A47" i="96"/>
  <c r="A46" i="96"/>
  <c r="A45" i="96"/>
  <c r="A44" i="96"/>
  <c r="A43" i="96"/>
  <c r="A42" i="96"/>
  <c r="A41" i="96"/>
  <c r="A40" i="96"/>
  <c r="A39" i="96"/>
  <c r="A38" i="96"/>
  <c r="A37" i="96"/>
  <c r="A36" i="96"/>
  <c r="A35" i="96"/>
  <c r="A34" i="96"/>
  <c r="A33" i="96"/>
  <c r="A32" i="96"/>
  <c r="A31" i="96"/>
  <c r="A30" i="96"/>
  <c r="A29" i="96"/>
  <c r="A28" i="96"/>
  <c r="A27" i="96"/>
  <c r="A26" i="96"/>
  <c r="A25" i="96"/>
  <c r="A24" i="96"/>
  <c r="A23" i="96"/>
  <c r="A22" i="96"/>
  <c r="A21" i="96"/>
  <c r="A20" i="96"/>
  <c r="A92" i="95"/>
  <c r="A91" i="95"/>
  <c r="A90" i="95"/>
  <c r="A89" i="95"/>
  <c r="A88" i="95"/>
  <c r="A87" i="95"/>
  <c r="A86" i="95"/>
  <c r="A85" i="95"/>
  <c r="A84" i="95"/>
  <c r="A83" i="95"/>
  <c r="A82" i="95"/>
  <c r="A81" i="95"/>
  <c r="A80" i="95"/>
  <c r="A79" i="95"/>
  <c r="A78" i="95"/>
  <c r="A77" i="95"/>
  <c r="A76" i="95"/>
  <c r="A75" i="95"/>
  <c r="A74" i="95"/>
  <c r="A73" i="95"/>
  <c r="A72" i="95"/>
  <c r="A71" i="95"/>
  <c r="A70" i="95"/>
  <c r="A69" i="95"/>
  <c r="A68" i="95"/>
  <c r="A67" i="95"/>
  <c r="A66" i="95"/>
  <c r="A65" i="95"/>
  <c r="A64" i="95"/>
  <c r="A63" i="95"/>
  <c r="A62" i="95"/>
  <c r="A61" i="95"/>
  <c r="A60" i="95"/>
  <c r="A59" i="95"/>
  <c r="A58" i="95"/>
  <c r="A57" i="95"/>
  <c r="A56" i="95"/>
  <c r="A55" i="95"/>
  <c r="A54" i="95"/>
  <c r="A53" i="95"/>
  <c r="A52" i="95"/>
  <c r="A51" i="95"/>
  <c r="A50" i="95"/>
  <c r="A49" i="95"/>
  <c r="A48" i="95"/>
  <c r="A47" i="95"/>
  <c r="A46" i="95"/>
  <c r="A45" i="95"/>
  <c r="A44" i="95"/>
  <c r="A43" i="95"/>
  <c r="A42" i="95"/>
  <c r="A41" i="95"/>
  <c r="A40" i="95"/>
  <c r="A39" i="95"/>
  <c r="A38" i="95"/>
  <c r="A37" i="95"/>
  <c r="A36" i="95"/>
  <c r="A35" i="95"/>
  <c r="A34" i="95"/>
  <c r="A33" i="95"/>
  <c r="A32" i="95"/>
  <c r="A31" i="95"/>
  <c r="A30" i="95"/>
  <c r="A29" i="95"/>
  <c r="A28" i="95"/>
  <c r="A27" i="95"/>
  <c r="A26" i="95"/>
  <c r="A25" i="95"/>
  <c r="A24" i="95"/>
  <c r="A23" i="95"/>
  <c r="A22" i="95"/>
  <c r="A21" i="95"/>
  <c r="A20" i="95"/>
  <c r="A92" i="94"/>
  <c r="A91" i="94"/>
  <c r="A90" i="94"/>
  <c r="A89" i="94"/>
  <c r="A88" i="94"/>
  <c r="A87" i="94"/>
  <c r="A86" i="94"/>
  <c r="A85" i="94"/>
  <c r="A84" i="94"/>
  <c r="A83" i="94"/>
  <c r="A82" i="94"/>
  <c r="A81" i="94"/>
  <c r="A80" i="94"/>
  <c r="A79" i="94"/>
  <c r="A78" i="94"/>
  <c r="A77" i="94"/>
  <c r="A76" i="94"/>
  <c r="A75" i="94"/>
  <c r="A74" i="94"/>
  <c r="A73" i="94"/>
  <c r="A72" i="94"/>
  <c r="A71" i="94"/>
  <c r="A70" i="94"/>
  <c r="A69" i="94"/>
  <c r="A68" i="94"/>
  <c r="A67" i="94"/>
  <c r="A66" i="94"/>
  <c r="A65" i="94"/>
  <c r="A64" i="94"/>
  <c r="A63" i="94"/>
  <c r="A62" i="94"/>
  <c r="A61" i="94"/>
  <c r="A60" i="94"/>
  <c r="A59" i="94"/>
  <c r="A58" i="94"/>
  <c r="A57" i="94"/>
  <c r="A56" i="94"/>
  <c r="A55" i="94"/>
  <c r="A54" i="94"/>
  <c r="A53" i="94"/>
  <c r="A52" i="94"/>
  <c r="A51" i="94"/>
  <c r="A50" i="94"/>
  <c r="A49" i="94"/>
  <c r="A48" i="94"/>
  <c r="A47" i="94"/>
  <c r="A46" i="94"/>
  <c r="A45" i="94"/>
  <c r="A44" i="94"/>
  <c r="A43" i="94"/>
  <c r="A42" i="94"/>
  <c r="A41" i="94"/>
  <c r="A40" i="94"/>
  <c r="A39" i="94"/>
  <c r="A38" i="94"/>
  <c r="A37" i="94"/>
  <c r="A36" i="94"/>
  <c r="A35" i="94"/>
  <c r="A34" i="94"/>
  <c r="A33" i="94"/>
  <c r="A32" i="94"/>
  <c r="A31" i="94"/>
  <c r="A30" i="94"/>
  <c r="A29" i="94"/>
  <c r="A28" i="94"/>
  <c r="A27" i="94"/>
  <c r="A26" i="94"/>
  <c r="A25" i="94"/>
  <c r="A24" i="94"/>
  <c r="A23" i="94"/>
  <c r="A22" i="94"/>
  <c r="A21" i="94"/>
  <c r="A20" i="94"/>
  <c r="A92" i="93"/>
  <c r="A91" i="93"/>
  <c r="A90" i="93"/>
  <c r="A89" i="93"/>
  <c r="A88" i="93"/>
  <c r="A87" i="93"/>
  <c r="A86" i="93"/>
  <c r="A85" i="93"/>
  <c r="A84" i="93"/>
  <c r="A83" i="93"/>
  <c r="A82" i="93"/>
  <c r="A81" i="93"/>
  <c r="A80" i="93"/>
  <c r="A79" i="93"/>
  <c r="A78" i="93"/>
  <c r="A77" i="93"/>
  <c r="A76" i="93"/>
  <c r="A75" i="93"/>
  <c r="A74" i="93"/>
  <c r="A73" i="93"/>
  <c r="A72" i="93"/>
  <c r="A71" i="93"/>
  <c r="A70" i="93"/>
  <c r="A69" i="93"/>
  <c r="A68" i="93"/>
  <c r="A67" i="93"/>
  <c r="A66" i="93"/>
  <c r="A65" i="93"/>
  <c r="A64" i="93"/>
  <c r="A63" i="93"/>
  <c r="A62" i="93"/>
  <c r="A61" i="93"/>
  <c r="A60" i="93"/>
  <c r="A59" i="93"/>
  <c r="A58" i="93"/>
  <c r="A57" i="93"/>
  <c r="A56" i="93"/>
  <c r="A55" i="93"/>
  <c r="A54" i="93"/>
  <c r="A53" i="93"/>
  <c r="A52" i="93"/>
  <c r="A51" i="93"/>
  <c r="A50" i="93"/>
  <c r="A49" i="93"/>
  <c r="A48" i="93"/>
  <c r="A47" i="93"/>
  <c r="A46" i="93"/>
  <c r="A45" i="93"/>
  <c r="A44" i="93"/>
  <c r="A43" i="93"/>
  <c r="A42" i="93"/>
  <c r="A41" i="93"/>
  <c r="A40" i="93"/>
  <c r="A39" i="93"/>
  <c r="A38" i="93"/>
  <c r="A37" i="93"/>
  <c r="A36" i="93"/>
  <c r="A35" i="93"/>
  <c r="A34" i="93"/>
  <c r="A33" i="93"/>
  <c r="A32" i="93"/>
  <c r="A31" i="93"/>
  <c r="A30" i="93"/>
  <c r="A29" i="93"/>
  <c r="A28" i="93"/>
  <c r="A27" i="93"/>
  <c r="A26" i="93"/>
  <c r="A25" i="93"/>
  <c r="A24" i="93"/>
  <c r="A23" i="93"/>
  <c r="A22" i="93"/>
  <c r="A21" i="93"/>
  <c r="A20" i="93"/>
  <c r="A92" i="105"/>
  <c r="A91" i="105"/>
  <c r="A90" i="105"/>
  <c r="A89" i="105"/>
  <c r="A88" i="105"/>
  <c r="A87" i="105"/>
  <c r="A86" i="105"/>
  <c r="A85" i="105"/>
  <c r="A84" i="105"/>
  <c r="A83" i="105"/>
  <c r="A82" i="105"/>
  <c r="A81" i="105"/>
  <c r="A80" i="105"/>
  <c r="A79" i="105"/>
  <c r="A78" i="105"/>
  <c r="A77" i="105"/>
  <c r="A76" i="105"/>
  <c r="A75" i="105"/>
  <c r="A74" i="105"/>
  <c r="A73" i="105"/>
  <c r="A72" i="105"/>
  <c r="A71" i="105"/>
  <c r="A70" i="105"/>
  <c r="A69" i="105"/>
  <c r="A68" i="105"/>
  <c r="A67" i="105"/>
  <c r="A66" i="105"/>
  <c r="A65" i="105"/>
  <c r="A64" i="105"/>
  <c r="A63" i="105"/>
  <c r="A62" i="105"/>
  <c r="A61" i="105"/>
  <c r="A60" i="105"/>
  <c r="A59" i="105"/>
  <c r="A58" i="105"/>
  <c r="A57" i="105"/>
  <c r="A56" i="105"/>
  <c r="A55" i="105"/>
  <c r="A54" i="105"/>
  <c r="A53" i="105"/>
  <c r="A52" i="105"/>
  <c r="A51" i="105"/>
  <c r="A50" i="105"/>
  <c r="A49" i="105"/>
  <c r="A48" i="105"/>
  <c r="A47" i="105"/>
  <c r="A46" i="105"/>
  <c r="A45" i="105"/>
  <c r="A44" i="105"/>
  <c r="A43" i="105"/>
  <c r="A42" i="105"/>
  <c r="A41" i="105"/>
  <c r="A40" i="105"/>
  <c r="A39" i="105"/>
  <c r="A38" i="105"/>
  <c r="A37" i="105"/>
  <c r="A36" i="105"/>
  <c r="A35" i="105"/>
  <c r="A34" i="105"/>
  <c r="A33" i="105"/>
  <c r="A32" i="105"/>
  <c r="A31" i="105"/>
  <c r="A30" i="105"/>
  <c r="A29" i="105"/>
  <c r="A28" i="105"/>
  <c r="A27" i="105"/>
  <c r="A26" i="105"/>
  <c r="A25" i="105"/>
  <c r="A24" i="105"/>
  <c r="A23" i="105"/>
  <c r="A22" i="105"/>
  <c r="A21" i="105"/>
  <c r="A20" i="105"/>
  <c r="A92" i="104"/>
  <c r="A91" i="104"/>
  <c r="A90" i="104"/>
  <c r="A89" i="104"/>
  <c r="A88" i="104"/>
  <c r="A87" i="104"/>
  <c r="A86" i="104"/>
  <c r="A85" i="104"/>
  <c r="A84" i="104"/>
  <c r="A83" i="104"/>
  <c r="A82" i="104"/>
  <c r="A81" i="104"/>
  <c r="A80" i="104"/>
  <c r="A79" i="104"/>
  <c r="A78" i="104"/>
  <c r="A77" i="104"/>
  <c r="A76" i="104"/>
  <c r="A75" i="104"/>
  <c r="A74" i="104"/>
  <c r="A73" i="104"/>
  <c r="A72" i="104"/>
  <c r="A71" i="104"/>
  <c r="A70" i="104"/>
  <c r="A69" i="104"/>
  <c r="A68" i="104"/>
  <c r="A67" i="104"/>
  <c r="A66" i="104"/>
  <c r="A65" i="104"/>
  <c r="A64" i="104"/>
  <c r="A63" i="104"/>
  <c r="A62" i="104"/>
  <c r="A61" i="104"/>
  <c r="A60" i="104"/>
  <c r="A59" i="104"/>
  <c r="A58" i="104"/>
  <c r="A57" i="104"/>
  <c r="A56" i="104"/>
  <c r="A55" i="104"/>
  <c r="A54" i="104"/>
  <c r="A53" i="104"/>
  <c r="A52" i="104"/>
  <c r="A51" i="104"/>
  <c r="A50" i="104"/>
  <c r="A49" i="104"/>
  <c r="A48" i="104"/>
  <c r="A47" i="104"/>
  <c r="A46" i="104"/>
  <c r="A45" i="104"/>
  <c r="A44" i="104"/>
  <c r="A43" i="104"/>
  <c r="A42" i="104"/>
  <c r="A41" i="104"/>
  <c r="A40" i="104"/>
  <c r="A39" i="104"/>
  <c r="A38" i="104"/>
  <c r="A37" i="104"/>
  <c r="A36" i="104"/>
  <c r="A35" i="104"/>
  <c r="A34" i="104"/>
  <c r="A33" i="104"/>
  <c r="A32" i="104"/>
  <c r="A31" i="104"/>
  <c r="A30" i="104"/>
  <c r="A29" i="104"/>
  <c r="A28" i="104"/>
  <c r="A27" i="104"/>
  <c r="A26" i="104"/>
  <c r="A25" i="104"/>
  <c r="A24" i="104"/>
  <c r="A23" i="104"/>
  <c r="A22" i="104"/>
  <c r="A21" i="104"/>
  <c r="A20" i="104"/>
  <c r="A92" i="103"/>
  <c r="A91" i="103"/>
  <c r="A90" i="103"/>
  <c r="A89" i="103"/>
  <c r="A88" i="103"/>
  <c r="A87" i="103"/>
  <c r="A86" i="103"/>
  <c r="A85" i="103"/>
  <c r="A84" i="103"/>
  <c r="A83" i="103"/>
  <c r="A82" i="103"/>
  <c r="A81" i="103"/>
  <c r="A80" i="103"/>
  <c r="A79" i="103"/>
  <c r="A78" i="103"/>
  <c r="A77" i="103"/>
  <c r="A76" i="103"/>
  <c r="A75" i="103"/>
  <c r="A74" i="103"/>
  <c r="A73" i="103"/>
  <c r="A72" i="103"/>
  <c r="A71" i="103"/>
  <c r="A70" i="103"/>
  <c r="A69" i="103"/>
  <c r="A68" i="103"/>
  <c r="A67" i="103"/>
  <c r="A66" i="103"/>
  <c r="A65" i="103"/>
  <c r="A64" i="103"/>
  <c r="A63" i="103"/>
  <c r="A62" i="103"/>
  <c r="A61" i="103"/>
  <c r="A60" i="103"/>
  <c r="A59" i="103"/>
  <c r="A58" i="103"/>
  <c r="A57" i="103"/>
  <c r="A56" i="103"/>
  <c r="A55" i="103"/>
  <c r="A54" i="103"/>
  <c r="A53" i="103"/>
  <c r="A52" i="103"/>
  <c r="A51" i="103"/>
  <c r="A50" i="103"/>
  <c r="A49" i="103"/>
  <c r="A48" i="103"/>
  <c r="A47" i="103"/>
  <c r="A46" i="103"/>
  <c r="A45" i="103"/>
  <c r="A44" i="103"/>
  <c r="A43" i="103"/>
  <c r="A42" i="103"/>
  <c r="A41" i="103"/>
  <c r="A40" i="103"/>
  <c r="A39" i="103"/>
  <c r="A38" i="103"/>
  <c r="A37" i="103"/>
  <c r="A36" i="103"/>
  <c r="A35" i="103"/>
  <c r="A34" i="103"/>
  <c r="A33" i="103"/>
  <c r="A32" i="103"/>
  <c r="A31" i="103"/>
  <c r="A30" i="103"/>
  <c r="A29" i="103"/>
  <c r="A28" i="103"/>
  <c r="A27" i="103"/>
  <c r="A26" i="103"/>
  <c r="A25" i="103"/>
  <c r="A24" i="103"/>
  <c r="A23" i="103"/>
  <c r="A22" i="103"/>
  <c r="A21" i="103"/>
  <c r="A20" i="103"/>
  <c r="A92" i="102"/>
  <c r="A91" i="102"/>
  <c r="A90" i="102"/>
  <c r="A89" i="102"/>
  <c r="A88" i="102"/>
  <c r="A87" i="102"/>
  <c r="A86" i="102"/>
  <c r="A85" i="102"/>
  <c r="A84" i="102"/>
  <c r="A83" i="102"/>
  <c r="A82" i="102"/>
  <c r="A81" i="102"/>
  <c r="A80" i="102"/>
  <c r="A79" i="102"/>
  <c r="A78" i="102"/>
  <c r="A77" i="102"/>
  <c r="A76" i="102"/>
  <c r="A75" i="102"/>
  <c r="A74" i="102"/>
  <c r="A73" i="102"/>
  <c r="A72" i="102"/>
  <c r="A71" i="102"/>
  <c r="A70" i="102"/>
  <c r="A69" i="102"/>
  <c r="A68" i="102"/>
  <c r="A67" i="102"/>
  <c r="A66" i="102"/>
  <c r="A65" i="102"/>
  <c r="A64" i="102"/>
  <c r="A63" i="102"/>
  <c r="A62" i="102"/>
  <c r="A61" i="102"/>
  <c r="A60" i="102"/>
  <c r="A59" i="102"/>
  <c r="A58" i="102"/>
  <c r="A57" i="102"/>
  <c r="A56" i="102"/>
  <c r="A55" i="102"/>
  <c r="A54" i="102"/>
  <c r="A53" i="102"/>
  <c r="A52" i="102"/>
  <c r="A51" i="102"/>
  <c r="A50" i="102"/>
  <c r="A49" i="102"/>
  <c r="A48" i="102"/>
  <c r="A47" i="102"/>
  <c r="A46" i="102"/>
  <c r="A45" i="102"/>
  <c r="A44" i="102"/>
  <c r="A43" i="102"/>
  <c r="A42" i="102"/>
  <c r="A41" i="102"/>
  <c r="A40" i="102"/>
  <c r="A39" i="102"/>
  <c r="A38" i="102"/>
  <c r="A37" i="102"/>
  <c r="A36" i="102"/>
  <c r="A35" i="102"/>
  <c r="A34" i="102"/>
  <c r="A33" i="102"/>
  <c r="A32" i="102"/>
  <c r="A31" i="102"/>
  <c r="A30" i="102"/>
  <c r="A29" i="102"/>
  <c r="A28" i="102"/>
  <c r="A27" i="102"/>
  <c r="A26" i="102"/>
  <c r="A25" i="102"/>
  <c r="A24" i="102"/>
  <c r="A23" i="102"/>
  <c r="A22" i="102"/>
  <c r="A21" i="102"/>
  <c r="A20" i="102"/>
  <c r="A92" i="101"/>
  <c r="A91" i="101"/>
  <c r="A90" i="101"/>
  <c r="A89" i="101"/>
  <c r="A88" i="101"/>
  <c r="A87" i="101"/>
  <c r="A86" i="101"/>
  <c r="A85" i="101"/>
  <c r="A84" i="101"/>
  <c r="A83" i="101"/>
  <c r="A82" i="101"/>
  <c r="A81" i="101"/>
  <c r="A80" i="101"/>
  <c r="A79" i="101"/>
  <c r="A78" i="101"/>
  <c r="A77" i="101"/>
  <c r="A76" i="101"/>
  <c r="A75" i="101"/>
  <c r="A74" i="101"/>
  <c r="A73" i="101"/>
  <c r="A72" i="101"/>
  <c r="A71" i="101"/>
  <c r="A70" i="101"/>
  <c r="A69" i="101"/>
  <c r="A68" i="101"/>
  <c r="A67" i="101"/>
  <c r="A66" i="101"/>
  <c r="A65" i="101"/>
  <c r="A64" i="101"/>
  <c r="A63" i="101"/>
  <c r="A62" i="101"/>
  <c r="A61" i="101"/>
  <c r="A60" i="101"/>
  <c r="A59" i="101"/>
  <c r="A58" i="101"/>
  <c r="A57" i="101"/>
  <c r="A56" i="101"/>
  <c r="A55" i="101"/>
  <c r="A54" i="101"/>
  <c r="A53" i="101"/>
  <c r="A52" i="101"/>
  <c r="A51" i="101"/>
  <c r="A50" i="101"/>
  <c r="A49" i="101"/>
  <c r="A48" i="101"/>
  <c r="A47" i="101"/>
  <c r="A46" i="101"/>
  <c r="A45" i="101"/>
  <c r="A44" i="101"/>
  <c r="A43" i="101"/>
  <c r="A42" i="101"/>
  <c r="A41" i="101"/>
  <c r="A40" i="101"/>
  <c r="A39" i="101"/>
  <c r="A38" i="101"/>
  <c r="A37" i="101"/>
  <c r="A36" i="101"/>
  <c r="A35" i="101"/>
  <c r="A34" i="101"/>
  <c r="A33" i="101"/>
  <c r="A32" i="101"/>
  <c r="A31" i="101"/>
  <c r="A30" i="101"/>
  <c r="A29" i="101"/>
  <c r="A28" i="101"/>
  <c r="A27" i="101"/>
  <c r="A26" i="101"/>
  <c r="A25" i="101"/>
  <c r="A24" i="101"/>
  <c r="A23" i="101"/>
  <c r="A22" i="101"/>
  <c r="A21" i="101"/>
  <c r="A20" i="101"/>
  <c r="A92" i="100"/>
  <c r="A91" i="100"/>
  <c r="A90" i="100"/>
  <c r="A89" i="100"/>
  <c r="A88" i="100"/>
  <c r="A87" i="100"/>
  <c r="A86" i="100"/>
  <c r="A85" i="100"/>
  <c r="A84" i="100"/>
  <c r="A83" i="100"/>
  <c r="A82" i="100"/>
  <c r="A81" i="100"/>
  <c r="A80" i="100"/>
  <c r="A79" i="100"/>
  <c r="A78" i="100"/>
  <c r="A77" i="100"/>
  <c r="A76" i="100"/>
  <c r="A75" i="100"/>
  <c r="A74" i="100"/>
  <c r="A73" i="100"/>
  <c r="A72" i="100"/>
  <c r="A71" i="100"/>
  <c r="A70" i="100"/>
  <c r="A69" i="100"/>
  <c r="A68" i="100"/>
  <c r="A67" i="100"/>
  <c r="A66" i="100"/>
  <c r="A65" i="100"/>
  <c r="A64" i="100"/>
  <c r="A63" i="100"/>
  <c r="A62" i="100"/>
  <c r="A61" i="100"/>
  <c r="A60" i="100"/>
  <c r="A59" i="100"/>
  <c r="A58" i="100"/>
  <c r="A57" i="100"/>
  <c r="A56" i="100"/>
  <c r="A55" i="100"/>
  <c r="A54" i="100"/>
  <c r="A53" i="100"/>
  <c r="A52" i="100"/>
  <c r="A51" i="100"/>
  <c r="A50" i="100"/>
  <c r="A49" i="100"/>
  <c r="A48" i="100"/>
  <c r="A47" i="100"/>
  <c r="A46" i="100"/>
  <c r="A45" i="100"/>
  <c r="A44" i="100"/>
  <c r="A43" i="100"/>
  <c r="A42" i="100"/>
  <c r="A41" i="100"/>
  <c r="A40" i="100"/>
  <c r="A39" i="100"/>
  <c r="A38" i="100"/>
  <c r="A37" i="100"/>
  <c r="A36" i="100"/>
  <c r="A35" i="100"/>
  <c r="A34" i="100"/>
  <c r="A33" i="100"/>
  <c r="A32" i="100"/>
  <c r="A31" i="100"/>
  <c r="A30" i="100"/>
  <c r="A29" i="100"/>
  <c r="A28" i="100"/>
  <c r="A27" i="100"/>
  <c r="A26" i="100"/>
  <c r="A25" i="100"/>
  <c r="A24" i="100"/>
  <c r="A23" i="100"/>
  <c r="A22" i="100"/>
  <c r="A21" i="100"/>
  <c r="A20" i="100"/>
  <c r="A92" i="85"/>
  <c r="A91" i="85"/>
  <c r="A90" i="85"/>
  <c r="A89" i="85"/>
  <c r="A88" i="85"/>
  <c r="A87" i="85"/>
  <c r="A86" i="85"/>
  <c r="A85" i="85"/>
  <c r="A84" i="85"/>
  <c r="A83" i="85"/>
  <c r="A82" i="85"/>
  <c r="A81" i="85"/>
  <c r="A80" i="85"/>
  <c r="A79" i="85"/>
  <c r="A78" i="85"/>
  <c r="A77" i="85"/>
  <c r="A76" i="85"/>
  <c r="A75" i="85"/>
  <c r="A74" i="85"/>
  <c r="A73" i="85"/>
  <c r="A72" i="85"/>
  <c r="A71" i="85"/>
  <c r="A70" i="85"/>
  <c r="A69" i="85"/>
  <c r="A68" i="85"/>
  <c r="A67" i="85"/>
  <c r="A66" i="85"/>
  <c r="A65" i="85"/>
  <c r="A64" i="85"/>
  <c r="A63" i="85"/>
  <c r="A62" i="85"/>
  <c r="A61" i="85"/>
  <c r="A60" i="85"/>
  <c r="A59" i="85"/>
  <c r="A58" i="85"/>
  <c r="A57" i="85"/>
  <c r="A56" i="85"/>
  <c r="A55" i="85"/>
  <c r="A54" i="85"/>
  <c r="A53" i="85"/>
  <c r="A52" i="85"/>
  <c r="A51" i="85"/>
  <c r="A50" i="85"/>
  <c r="A49" i="85"/>
  <c r="A48" i="85"/>
  <c r="A47" i="85"/>
  <c r="A46" i="85"/>
  <c r="A45" i="85"/>
  <c r="A44" i="85"/>
  <c r="A43" i="85"/>
  <c r="A42" i="85"/>
  <c r="A41" i="85"/>
  <c r="A40" i="85"/>
  <c r="A39" i="85"/>
  <c r="A38" i="85"/>
  <c r="A37" i="85"/>
  <c r="A36" i="85"/>
  <c r="A35" i="85"/>
  <c r="A34" i="85"/>
  <c r="A33" i="85"/>
  <c r="A32" i="85"/>
  <c r="A31" i="85"/>
  <c r="A30" i="85"/>
  <c r="A29" i="85"/>
  <c r="A28" i="85"/>
  <c r="A27" i="85"/>
  <c r="A26" i="85"/>
  <c r="A25" i="85"/>
  <c r="A24" i="85"/>
  <c r="A23" i="85"/>
  <c r="A22" i="85"/>
  <c r="A21" i="85"/>
  <c r="A20" i="85"/>
  <c r="A92" i="84"/>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7" i="84"/>
  <c r="A46"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92" i="83"/>
  <c r="A91" i="83"/>
  <c r="A90" i="83"/>
  <c r="A89" i="83"/>
  <c r="A88" i="83"/>
  <c r="A87" i="83"/>
  <c r="A86" i="83"/>
  <c r="A85" i="83"/>
  <c r="A84" i="83"/>
  <c r="A83" i="83"/>
  <c r="A82" i="83"/>
  <c r="A81" i="83"/>
  <c r="A80" i="83"/>
  <c r="A79" i="83"/>
  <c r="A78" i="83"/>
  <c r="A77" i="83"/>
  <c r="A76" i="83"/>
  <c r="A75" i="83"/>
  <c r="A74" i="83"/>
  <c r="A73" i="83"/>
  <c r="A72" i="83"/>
  <c r="A71" i="83"/>
  <c r="A70" i="83"/>
  <c r="A69" i="83"/>
  <c r="A68" i="83"/>
  <c r="A67" i="83"/>
  <c r="A66" i="83"/>
  <c r="A65" i="83"/>
  <c r="A64" i="83"/>
  <c r="A63" i="83"/>
  <c r="A62" i="83"/>
  <c r="A61" i="83"/>
  <c r="A60" i="83"/>
  <c r="A59" i="83"/>
  <c r="A58" i="83"/>
  <c r="A57" i="83"/>
  <c r="A56" i="83"/>
  <c r="A55" i="83"/>
  <c r="A54" i="83"/>
  <c r="A53" i="83"/>
  <c r="A52" i="83"/>
  <c r="A51" i="83"/>
  <c r="A50" i="83"/>
  <c r="A49" i="83"/>
  <c r="A48" i="83"/>
  <c r="A47" i="83"/>
  <c r="A46" i="83"/>
  <c r="A45" i="83"/>
  <c r="A44" i="83"/>
  <c r="A43" i="83"/>
  <c r="A42" i="83"/>
  <c r="A41" i="83"/>
  <c r="A40" i="83"/>
  <c r="A39" i="83"/>
  <c r="A38" i="83"/>
  <c r="A37" i="83"/>
  <c r="A36" i="83"/>
  <c r="A35" i="83"/>
  <c r="A34" i="83"/>
  <c r="A33" i="83"/>
  <c r="A32" i="83"/>
  <c r="A31" i="83"/>
  <c r="A30" i="83"/>
  <c r="A29" i="83"/>
  <c r="A28" i="83"/>
  <c r="A27" i="83"/>
  <c r="A26" i="83"/>
  <c r="A25" i="83"/>
  <c r="A24" i="83"/>
  <c r="A23" i="83"/>
  <c r="A22" i="83"/>
  <c r="A21" i="83"/>
  <c r="A20" i="83"/>
  <c r="A92" i="82"/>
  <c r="A91" i="82"/>
  <c r="A90" i="82"/>
  <c r="A89" i="82"/>
  <c r="A88" i="82"/>
  <c r="A87" i="82"/>
  <c r="A86" i="82"/>
  <c r="A85" i="82"/>
  <c r="A84" i="82"/>
  <c r="A83" i="82"/>
  <c r="A82" i="82"/>
  <c r="A81" i="82"/>
  <c r="A80" i="82"/>
  <c r="A79" i="82"/>
  <c r="A78" i="82"/>
  <c r="A77" i="82"/>
  <c r="A76" i="82"/>
  <c r="A75" i="82"/>
  <c r="A74" i="82"/>
  <c r="A73" i="82"/>
  <c r="A72" i="82"/>
  <c r="A71" i="82"/>
  <c r="A70" i="82"/>
  <c r="A69" i="82"/>
  <c r="A68" i="82"/>
  <c r="A67" i="82"/>
  <c r="A66" i="82"/>
  <c r="A65" i="82"/>
  <c r="A64" i="82"/>
  <c r="A63" i="82"/>
  <c r="A62" i="82"/>
  <c r="A61" i="82"/>
  <c r="A60" i="82"/>
  <c r="A59" i="82"/>
  <c r="A58" i="82"/>
  <c r="A57" i="82"/>
  <c r="A56" i="82"/>
  <c r="A55" i="82"/>
  <c r="A54" i="82"/>
  <c r="A53" i="82"/>
  <c r="A52" i="82"/>
  <c r="A51" i="82"/>
  <c r="A50" i="82"/>
  <c r="A49" i="82"/>
  <c r="A48" i="82"/>
  <c r="A47" i="82"/>
  <c r="A46" i="82"/>
  <c r="A45" i="82"/>
  <c r="A44" i="82"/>
  <c r="A43" i="82"/>
  <c r="A42" i="82"/>
  <c r="A41" i="82"/>
  <c r="A40" i="82"/>
  <c r="A39" i="82"/>
  <c r="A38" i="82"/>
  <c r="A37" i="82"/>
  <c r="A36" i="82"/>
  <c r="A35" i="82"/>
  <c r="A34" i="82"/>
  <c r="A33" i="82"/>
  <c r="A32" i="82"/>
  <c r="A31" i="82"/>
  <c r="A30" i="82"/>
  <c r="A29" i="82"/>
  <c r="A28" i="82"/>
  <c r="A27" i="82"/>
  <c r="A26" i="82"/>
  <c r="A25" i="82"/>
  <c r="A24" i="82"/>
  <c r="A23" i="82"/>
  <c r="A22" i="82"/>
  <c r="A21" i="82"/>
  <c r="A20" i="82"/>
  <c r="A92" i="81"/>
  <c r="A91" i="81"/>
  <c r="A90" i="81"/>
  <c r="A89" i="81"/>
  <c r="A88" i="81"/>
  <c r="A87" i="81"/>
  <c r="A86" i="81"/>
  <c r="A85" i="81"/>
  <c r="A84" i="81"/>
  <c r="A83" i="81"/>
  <c r="A82" i="81"/>
  <c r="A81" i="81"/>
  <c r="A80" i="81"/>
  <c r="A79" i="81"/>
  <c r="A78" i="81"/>
  <c r="A77" i="81"/>
  <c r="A76" i="81"/>
  <c r="A75" i="81"/>
  <c r="A74" i="81"/>
  <c r="A73" i="81"/>
  <c r="A72" i="81"/>
  <c r="A71" i="81"/>
  <c r="A70" i="81"/>
  <c r="A69" i="81"/>
  <c r="A68" i="81"/>
  <c r="A67" i="81"/>
  <c r="A66" i="81"/>
  <c r="A65" i="81"/>
  <c r="A64" i="81"/>
  <c r="A63" i="81"/>
  <c r="A62" i="81"/>
  <c r="A61" i="81"/>
  <c r="A60" i="81"/>
  <c r="A59" i="81"/>
  <c r="A58" i="81"/>
  <c r="A57" i="81"/>
  <c r="A56" i="81"/>
  <c r="A55" i="81"/>
  <c r="A54" i="81"/>
  <c r="A53" i="81"/>
  <c r="A52" i="81"/>
  <c r="A51" i="81"/>
  <c r="A50" i="81"/>
  <c r="A49" i="81"/>
  <c r="A48" i="81"/>
  <c r="A47" i="81"/>
  <c r="A46" i="81"/>
  <c r="A45" i="81"/>
  <c r="A44" i="81"/>
  <c r="A43" i="81"/>
  <c r="A42" i="81"/>
  <c r="A41" i="81"/>
  <c r="A40" i="81"/>
  <c r="A39" i="81"/>
  <c r="A38" i="81"/>
  <c r="A37" i="81"/>
  <c r="A36" i="81"/>
  <c r="A35" i="81"/>
  <c r="A34" i="81"/>
  <c r="A33" i="81"/>
  <c r="A32" i="81"/>
  <c r="A31" i="81"/>
  <c r="A30" i="81"/>
  <c r="A29" i="81"/>
  <c r="A28" i="81"/>
  <c r="A27" i="81"/>
  <c r="A26" i="81"/>
  <c r="A25" i="81"/>
  <c r="A24" i="81"/>
  <c r="A23" i="81"/>
  <c r="A22" i="81"/>
  <c r="A21" i="81"/>
  <c r="A20" i="81"/>
  <c r="A92" i="80"/>
  <c r="A91" i="80"/>
  <c r="A90" i="80"/>
  <c r="A89" i="80"/>
  <c r="A88" i="80"/>
  <c r="A87" i="80"/>
  <c r="A86" i="80"/>
  <c r="A85" i="80"/>
  <c r="A84" i="80"/>
  <c r="A83" i="80"/>
  <c r="A82" i="80"/>
  <c r="A81" i="80"/>
  <c r="A80" i="80"/>
  <c r="A79" i="80"/>
  <c r="A78" i="80"/>
  <c r="A77" i="80"/>
  <c r="A76" i="80"/>
  <c r="A75" i="80"/>
  <c r="A74" i="80"/>
  <c r="A73" i="80"/>
  <c r="A72" i="80"/>
  <c r="A71" i="80"/>
  <c r="A70" i="80"/>
  <c r="A69" i="80"/>
  <c r="A68" i="80"/>
  <c r="A67" i="80"/>
  <c r="A66" i="80"/>
  <c r="A65" i="80"/>
  <c r="A64" i="80"/>
  <c r="A63" i="80"/>
  <c r="A62" i="80"/>
  <c r="A61" i="80"/>
  <c r="A60" i="80"/>
  <c r="A59" i="80"/>
  <c r="A58" i="80"/>
  <c r="A57" i="80"/>
  <c r="A56" i="80"/>
  <c r="A55" i="80"/>
  <c r="A54" i="80"/>
  <c r="A53" i="80"/>
  <c r="A52" i="80"/>
  <c r="A51" i="80"/>
  <c r="A50" i="80"/>
  <c r="A49" i="80"/>
  <c r="A48" i="80"/>
  <c r="A47" i="80"/>
  <c r="A46" i="80"/>
  <c r="A45" i="80"/>
  <c r="A44" i="80"/>
  <c r="A43" i="80"/>
  <c r="A42" i="80"/>
  <c r="A41" i="80"/>
  <c r="A40" i="80"/>
  <c r="A39" i="80"/>
  <c r="A38" i="80"/>
  <c r="A37" i="80"/>
  <c r="A36" i="80"/>
  <c r="A35" i="80"/>
  <c r="A34" i="80"/>
  <c r="A33" i="80"/>
  <c r="A32" i="80"/>
  <c r="A31" i="80"/>
  <c r="A30" i="80"/>
  <c r="A29" i="80"/>
  <c r="A28" i="80"/>
  <c r="A27" i="80"/>
  <c r="A26" i="80"/>
  <c r="A25" i="80"/>
  <c r="A24" i="80"/>
  <c r="A23" i="80"/>
  <c r="A22" i="80"/>
  <c r="A21" i="80"/>
  <c r="A20" i="80"/>
  <c r="A91" i="72"/>
  <c r="A90" i="72"/>
  <c r="A89" i="72"/>
  <c r="A88" i="72"/>
  <c r="A87" i="72"/>
  <c r="A86" i="72"/>
  <c r="A85" i="72"/>
  <c r="A84" i="72"/>
  <c r="A83" i="72"/>
  <c r="A82" i="72"/>
  <c r="A81" i="72"/>
  <c r="A80" i="72"/>
  <c r="A79" i="72"/>
  <c r="A78" i="72"/>
  <c r="A77" i="72"/>
  <c r="A76" i="72"/>
  <c r="A75" i="72"/>
  <c r="A74" i="72"/>
  <c r="A73" i="72"/>
  <c r="A72" i="72"/>
  <c r="A71" i="72"/>
  <c r="A70" i="72"/>
  <c r="A69" i="72"/>
  <c r="A68" i="72"/>
  <c r="A67" i="72"/>
  <c r="A66" i="72"/>
  <c r="A65" i="72"/>
  <c r="A64" i="72"/>
  <c r="A63" i="72"/>
  <c r="A62" i="72"/>
  <c r="A61" i="72"/>
  <c r="A60" i="72"/>
  <c r="A59" i="72"/>
  <c r="A58" i="72"/>
  <c r="A57" i="72"/>
  <c r="A56" i="72"/>
  <c r="A55" i="72"/>
  <c r="A54" i="72"/>
  <c r="A53" i="72"/>
  <c r="A52" i="72"/>
  <c r="A51" i="72"/>
  <c r="A50" i="72"/>
  <c r="A49" i="72"/>
  <c r="A48" i="72"/>
  <c r="A47" i="72"/>
  <c r="A46" i="72"/>
  <c r="A45" i="72"/>
  <c r="A44" i="72"/>
  <c r="A43" i="72"/>
  <c r="A42" i="72"/>
  <c r="A41" i="72"/>
  <c r="A40" i="72"/>
  <c r="A39" i="72"/>
  <c r="A38" i="72"/>
  <c r="A37" i="72"/>
  <c r="A36" i="72"/>
  <c r="A35" i="72"/>
  <c r="A34" i="72"/>
  <c r="A33" i="72"/>
  <c r="A32" i="72"/>
  <c r="A31" i="72"/>
  <c r="A30" i="72"/>
  <c r="A29" i="72"/>
  <c r="A28" i="72"/>
  <c r="A27" i="72"/>
  <c r="A26" i="72"/>
  <c r="A25" i="72"/>
  <c r="A24" i="72"/>
  <c r="A23" i="72"/>
  <c r="A22" i="72"/>
  <c r="A21" i="72"/>
  <c r="A20" i="72"/>
  <c r="A19" i="72"/>
  <c r="A91" i="71"/>
  <c r="A90" i="71"/>
  <c r="A89" i="71"/>
  <c r="A88" i="71"/>
  <c r="A87" i="71"/>
  <c r="A86" i="71"/>
  <c r="A85" i="71"/>
  <c r="A84" i="71"/>
  <c r="A83" i="71"/>
  <c r="A82" i="71"/>
  <c r="A81" i="71"/>
  <c r="A80" i="71"/>
  <c r="A79" i="71"/>
  <c r="A78" i="71"/>
  <c r="A77" i="71"/>
  <c r="A76" i="71"/>
  <c r="A75" i="71"/>
  <c r="A74" i="71"/>
  <c r="A73" i="71"/>
  <c r="A72" i="71"/>
  <c r="A71" i="71"/>
  <c r="A70" i="71"/>
  <c r="A69" i="71"/>
  <c r="A68" i="71"/>
  <c r="A67" i="71"/>
  <c r="A66" i="71"/>
  <c r="A65" i="71"/>
  <c r="A64" i="71"/>
  <c r="A63" i="71"/>
  <c r="A62" i="71"/>
  <c r="A61" i="71"/>
  <c r="A60" i="71"/>
  <c r="A59" i="71"/>
  <c r="A58" i="71"/>
  <c r="A57" i="71"/>
  <c r="A56" i="71"/>
  <c r="A55" i="71"/>
  <c r="A54" i="71"/>
  <c r="A53" i="71"/>
  <c r="A52" i="71"/>
  <c r="A51" i="71"/>
  <c r="A50" i="71"/>
  <c r="A49" i="71"/>
  <c r="A48" i="71"/>
  <c r="A47" i="71"/>
  <c r="A46" i="71"/>
  <c r="A45" i="71"/>
  <c r="A44" i="71"/>
  <c r="A43" i="71"/>
  <c r="A42" i="71"/>
  <c r="A41" i="71"/>
  <c r="A40" i="71"/>
  <c r="A39" i="71"/>
  <c r="A38" i="71"/>
  <c r="A37" i="71"/>
  <c r="A36" i="71"/>
  <c r="A35" i="71"/>
  <c r="A34" i="71"/>
  <c r="A33" i="71"/>
  <c r="A32" i="71"/>
  <c r="A31" i="71"/>
  <c r="A30" i="71"/>
  <c r="A29" i="71"/>
  <c r="A28" i="71"/>
  <c r="A27" i="71"/>
  <c r="A26" i="71"/>
  <c r="A25" i="71"/>
  <c r="A24" i="71"/>
  <c r="A23" i="71"/>
  <c r="A22" i="71"/>
  <c r="A21" i="71"/>
  <c r="A20" i="71"/>
  <c r="A19" i="71"/>
  <c r="A91" i="70"/>
  <c r="A90" i="70"/>
  <c r="A89" i="70"/>
  <c r="A88" i="70"/>
  <c r="A87" i="70"/>
  <c r="A86" i="70"/>
  <c r="A85" i="70"/>
  <c r="A84" i="70"/>
  <c r="A83" i="70"/>
  <c r="A82" i="70"/>
  <c r="A81" i="70"/>
  <c r="A80" i="70"/>
  <c r="A79" i="70"/>
  <c r="A78" i="70"/>
  <c r="A77" i="70"/>
  <c r="A76" i="70"/>
  <c r="A75" i="70"/>
  <c r="A74" i="70"/>
  <c r="A73" i="70"/>
  <c r="A72" i="70"/>
  <c r="A71" i="70"/>
  <c r="A70" i="70"/>
  <c r="A69" i="70"/>
  <c r="A68" i="70"/>
  <c r="A67" i="70"/>
  <c r="A66" i="70"/>
  <c r="A65" i="70"/>
  <c r="A64" i="70"/>
  <c r="A63" i="70"/>
  <c r="A62" i="70"/>
  <c r="A61" i="70"/>
  <c r="A60" i="70"/>
  <c r="A59" i="70"/>
  <c r="A58" i="70"/>
  <c r="A57" i="70"/>
  <c r="A56" i="70"/>
  <c r="A55" i="70"/>
  <c r="A54" i="70"/>
  <c r="A53" i="70"/>
  <c r="A52" i="70"/>
  <c r="A51" i="70"/>
  <c r="A50" i="70"/>
  <c r="A49" i="70"/>
  <c r="A48" i="70"/>
  <c r="A47" i="70"/>
  <c r="A46" i="70"/>
  <c r="A45" i="70"/>
  <c r="A44" i="70"/>
  <c r="A43" i="70"/>
  <c r="A42" i="70"/>
  <c r="A41" i="70"/>
  <c r="A40" i="70"/>
  <c r="A39" i="70"/>
  <c r="A38" i="70"/>
  <c r="A37" i="70"/>
  <c r="A36" i="70"/>
  <c r="A35" i="70"/>
  <c r="A34" i="70"/>
  <c r="A33" i="70"/>
  <c r="A32" i="70"/>
  <c r="A31" i="70"/>
  <c r="A30" i="70"/>
  <c r="A29" i="70"/>
  <c r="A28" i="70"/>
  <c r="A27" i="70"/>
  <c r="A26" i="70"/>
  <c r="A25" i="70"/>
  <c r="A24" i="70"/>
  <c r="A23" i="70"/>
  <c r="A22" i="70"/>
  <c r="A21" i="70"/>
  <c r="A20" i="70"/>
  <c r="A19" i="70"/>
  <c r="A91" i="69"/>
  <c r="A90" i="69"/>
  <c r="A89" i="69"/>
  <c r="A88" i="69"/>
  <c r="A87" i="69"/>
  <c r="A86" i="69"/>
  <c r="A85" i="69"/>
  <c r="A84" i="69"/>
  <c r="A83" i="69"/>
  <c r="A82" i="69"/>
  <c r="A81" i="69"/>
  <c r="A80" i="69"/>
  <c r="A79" i="69"/>
  <c r="A78" i="69"/>
  <c r="A77" i="69"/>
  <c r="A76" i="69"/>
  <c r="A75" i="69"/>
  <c r="A74" i="69"/>
  <c r="A73" i="69"/>
  <c r="A72" i="69"/>
  <c r="A71" i="69"/>
  <c r="A70" i="69"/>
  <c r="A69" i="69"/>
  <c r="A68" i="69"/>
  <c r="A67" i="69"/>
  <c r="A66" i="69"/>
  <c r="A65" i="69"/>
  <c r="A64" i="69"/>
  <c r="A63" i="69"/>
  <c r="A62" i="69"/>
  <c r="A61" i="69"/>
  <c r="A60" i="69"/>
  <c r="A59" i="69"/>
  <c r="A58" i="69"/>
  <c r="A57" i="69"/>
  <c r="A56" i="69"/>
  <c r="A55" i="69"/>
  <c r="A54" i="69"/>
  <c r="A53" i="69"/>
  <c r="A52" i="69"/>
  <c r="A51" i="69"/>
  <c r="A50" i="69"/>
  <c r="A49" i="69"/>
  <c r="A48" i="69"/>
  <c r="A47" i="69"/>
  <c r="A46" i="69"/>
  <c r="A45" i="69"/>
  <c r="A44" i="69"/>
  <c r="A43" i="69"/>
  <c r="A42" i="69"/>
  <c r="A41" i="69"/>
  <c r="A40" i="69"/>
  <c r="A39" i="69"/>
  <c r="A38" i="69"/>
  <c r="A37" i="69"/>
  <c r="A36" i="69"/>
  <c r="A35" i="69"/>
  <c r="A34" i="69"/>
  <c r="A33" i="69"/>
  <c r="A32" i="69"/>
  <c r="A31" i="69"/>
  <c r="A30" i="69"/>
  <c r="A29" i="69"/>
  <c r="A28" i="69"/>
  <c r="A27" i="69"/>
  <c r="A26" i="69"/>
  <c r="A25" i="69"/>
  <c r="A24" i="69"/>
  <c r="A23" i="69"/>
  <c r="A22" i="69"/>
  <c r="A21" i="69"/>
  <c r="A20" i="69"/>
  <c r="A19" i="69"/>
  <c r="A91" i="86"/>
  <c r="A90" i="86"/>
  <c r="A89" i="86"/>
  <c r="A88" i="86"/>
  <c r="A87" i="86"/>
  <c r="A86" i="86"/>
  <c r="A85" i="86"/>
  <c r="A84" i="86"/>
  <c r="A83" i="86"/>
  <c r="A82" i="86"/>
  <c r="A81" i="86"/>
  <c r="A80" i="86"/>
  <c r="A79" i="86"/>
  <c r="A78" i="86"/>
  <c r="A77" i="86"/>
  <c r="A76" i="86"/>
  <c r="A75" i="86"/>
  <c r="A74" i="86"/>
  <c r="A73" i="86"/>
  <c r="A72" i="86"/>
  <c r="A71" i="86"/>
  <c r="A70" i="86"/>
  <c r="A69" i="86"/>
  <c r="A68" i="86"/>
  <c r="A67" i="86"/>
  <c r="A66" i="86"/>
  <c r="A65" i="86"/>
  <c r="A64" i="86"/>
  <c r="A63" i="86"/>
  <c r="A62" i="86"/>
  <c r="A61" i="86"/>
  <c r="A60" i="86"/>
  <c r="A59" i="86"/>
  <c r="A58" i="86"/>
  <c r="A57" i="86"/>
  <c r="A56" i="86"/>
  <c r="A55" i="86"/>
  <c r="A54" i="86"/>
  <c r="A53" i="86"/>
  <c r="A52" i="86"/>
  <c r="A51" i="86"/>
  <c r="A50" i="86"/>
  <c r="A49" i="86"/>
  <c r="A48" i="86"/>
  <c r="A47" i="86"/>
  <c r="A46" i="86"/>
  <c r="A45" i="86"/>
  <c r="A44" i="86"/>
  <c r="A43" i="86"/>
  <c r="A42" i="86"/>
  <c r="A41" i="86"/>
  <c r="A40" i="86"/>
  <c r="A39" i="86"/>
  <c r="A38" i="86"/>
  <c r="A37" i="86"/>
  <c r="A36" i="86"/>
  <c r="A35" i="86"/>
  <c r="A34" i="86"/>
  <c r="A33" i="86"/>
  <c r="A32" i="86"/>
  <c r="A31" i="86"/>
  <c r="A30" i="86"/>
  <c r="A29" i="86"/>
  <c r="A28" i="86"/>
  <c r="A27" i="86"/>
  <c r="A26" i="86"/>
  <c r="A25" i="86"/>
  <c r="A24" i="86"/>
  <c r="A23" i="86"/>
  <c r="A22" i="86"/>
  <c r="A21" i="86"/>
  <c r="A20" i="86"/>
  <c r="A19" i="86"/>
  <c r="A91" i="87"/>
  <c r="A90" i="87"/>
  <c r="A89" i="87"/>
  <c r="A88" i="87"/>
  <c r="A87" i="87"/>
  <c r="A86" i="87"/>
  <c r="A85" i="87"/>
  <c r="A84" i="87"/>
  <c r="A83" i="87"/>
  <c r="A82" i="87"/>
  <c r="A81" i="87"/>
  <c r="A80" i="87"/>
  <c r="A79" i="87"/>
  <c r="A78" i="87"/>
  <c r="A77" i="87"/>
  <c r="A76" i="87"/>
  <c r="A75" i="87"/>
  <c r="A74" i="87"/>
  <c r="A73" i="87"/>
  <c r="A72" i="87"/>
  <c r="A71" i="87"/>
  <c r="A70" i="87"/>
  <c r="A69" i="87"/>
  <c r="A68" i="87"/>
  <c r="A67" i="87"/>
  <c r="A66" i="87"/>
  <c r="A65" i="87"/>
  <c r="A64" i="87"/>
  <c r="A63" i="87"/>
  <c r="A62" i="87"/>
  <c r="A61" i="87"/>
  <c r="A60" i="87"/>
  <c r="A59" i="87"/>
  <c r="A58" i="87"/>
  <c r="A57" i="87"/>
  <c r="A56" i="87"/>
  <c r="A55" i="87"/>
  <c r="A54" i="87"/>
  <c r="A53" i="87"/>
  <c r="A52" i="87"/>
  <c r="A51" i="87"/>
  <c r="A50" i="87"/>
  <c r="A49" i="87"/>
  <c r="A48" i="87"/>
  <c r="A47" i="87"/>
  <c r="A46" i="87"/>
  <c r="A45" i="87"/>
  <c r="A44" i="87"/>
  <c r="A43" i="87"/>
  <c r="A42" i="87"/>
  <c r="A41" i="87"/>
  <c r="A40" i="87"/>
  <c r="A39" i="87"/>
  <c r="A38" i="87"/>
  <c r="A37" i="87"/>
  <c r="A36" i="87"/>
  <c r="A35" i="87"/>
  <c r="A34" i="87"/>
  <c r="A33" i="87"/>
  <c r="A32" i="87"/>
  <c r="A31" i="87"/>
  <c r="A30" i="87"/>
  <c r="A29" i="87"/>
  <c r="A28" i="87"/>
  <c r="A27" i="87"/>
  <c r="A26" i="87"/>
  <c r="A25" i="87"/>
  <c r="A24" i="87"/>
  <c r="A23" i="87"/>
  <c r="A22" i="87"/>
  <c r="A21" i="87"/>
  <c r="A20" i="87"/>
  <c r="A19" i="87"/>
  <c r="A91" i="68"/>
  <c r="A90" i="68"/>
  <c r="A89" i="68"/>
  <c r="A88" i="68"/>
  <c r="A87" i="68"/>
  <c r="A86" i="68"/>
  <c r="A85" i="68"/>
  <c r="A84" i="68"/>
  <c r="A83" i="68"/>
  <c r="A82" i="68"/>
  <c r="A81" i="68"/>
  <c r="A80" i="68"/>
  <c r="A79" i="68"/>
  <c r="A78" i="68"/>
  <c r="A77" i="68"/>
  <c r="A76" i="68"/>
  <c r="A75" i="68"/>
  <c r="A74" i="68"/>
  <c r="A73" i="68"/>
  <c r="A72" i="68"/>
  <c r="A71" i="68"/>
  <c r="A70" i="68"/>
  <c r="A69" i="68"/>
  <c r="A68" i="68"/>
  <c r="A67" i="68"/>
  <c r="A66" i="68"/>
  <c r="A65" i="68"/>
  <c r="A64" i="68"/>
  <c r="A63" i="68"/>
  <c r="A62" i="68"/>
  <c r="A61" i="68"/>
  <c r="A60" i="68"/>
  <c r="A59" i="68"/>
  <c r="A58" i="68"/>
  <c r="A57" i="68"/>
  <c r="A56" i="68"/>
  <c r="A55" i="68"/>
  <c r="A54" i="68"/>
  <c r="A53" i="68"/>
  <c r="A52" i="68"/>
  <c r="A51" i="68"/>
  <c r="A50" i="68"/>
  <c r="A49" i="68"/>
  <c r="A48" i="68"/>
  <c r="A47" i="68"/>
  <c r="A46" i="68"/>
  <c r="A45" i="68"/>
  <c r="A44" i="68"/>
  <c r="A43" i="68"/>
  <c r="A42" i="68"/>
  <c r="A41" i="68"/>
  <c r="A40" i="68"/>
  <c r="A39" i="68"/>
  <c r="A38" i="68"/>
  <c r="A37" i="68"/>
  <c r="A36" i="68"/>
  <c r="A35" i="68"/>
  <c r="A34" i="68"/>
  <c r="A33" i="68"/>
  <c r="A32" i="68"/>
  <c r="A31" i="68"/>
  <c r="A30" i="68"/>
  <c r="A29" i="68"/>
  <c r="A28" i="68"/>
  <c r="A27" i="68"/>
  <c r="A26" i="68"/>
  <c r="A25" i="68"/>
  <c r="A24" i="68"/>
  <c r="A23" i="68"/>
  <c r="A22" i="68"/>
  <c r="A21" i="68"/>
  <c r="A20" i="68"/>
  <c r="A19" i="68"/>
  <c r="A91" i="67"/>
  <c r="A90" i="67"/>
  <c r="A89" i="67"/>
  <c r="A88" i="67"/>
  <c r="A87" i="67"/>
  <c r="A86" i="67"/>
  <c r="A85" i="67"/>
  <c r="A84" i="67"/>
  <c r="A83" i="67"/>
  <c r="A82" i="67"/>
  <c r="A81" i="67"/>
  <c r="A80" i="67"/>
  <c r="A79" i="67"/>
  <c r="A78" i="67"/>
  <c r="A77" i="67"/>
  <c r="A76" i="67"/>
  <c r="A75" i="67"/>
  <c r="A74" i="67"/>
  <c r="A73" i="67"/>
  <c r="A72" i="67"/>
  <c r="A71" i="67"/>
  <c r="A70" i="67"/>
  <c r="A69" i="67"/>
  <c r="A68" i="67"/>
  <c r="A67" i="67"/>
  <c r="A66" i="67"/>
  <c r="A65" i="67"/>
  <c r="A64" i="67"/>
  <c r="A63" i="67"/>
  <c r="A62" i="67"/>
  <c r="A61" i="67"/>
  <c r="A60" i="67"/>
  <c r="A59" i="67"/>
  <c r="A58" i="67"/>
  <c r="A57" i="67"/>
  <c r="A56" i="67"/>
  <c r="A55" i="67"/>
  <c r="A54" i="67"/>
  <c r="A53" i="67"/>
  <c r="A52" i="67"/>
  <c r="A51" i="67"/>
  <c r="A50" i="67"/>
  <c r="A49" i="67"/>
  <c r="A48" i="67"/>
  <c r="A47" i="67"/>
  <c r="A46" i="67"/>
  <c r="A45" i="67"/>
  <c r="A44" i="67"/>
  <c r="A43" i="67"/>
  <c r="A42" i="67"/>
  <c r="A41" i="67"/>
  <c r="A40" i="67"/>
  <c r="A39" i="67"/>
  <c r="A38" i="67"/>
  <c r="A37" i="67"/>
  <c r="A36" i="67"/>
  <c r="A35" i="67"/>
  <c r="A34" i="67"/>
  <c r="A33" i="67"/>
  <c r="A32" i="67"/>
  <c r="A31" i="67"/>
  <c r="A30" i="67"/>
  <c r="A29" i="67"/>
  <c r="A28" i="67"/>
  <c r="A27" i="67"/>
  <c r="A26" i="67"/>
  <c r="A25" i="67"/>
  <c r="A24" i="67"/>
  <c r="A23" i="67"/>
  <c r="A22" i="67"/>
  <c r="A21" i="67"/>
  <c r="A20" i="67"/>
  <c r="A19" i="67"/>
  <c r="A91" i="66"/>
  <c r="A90" i="66"/>
  <c r="A89" i="66"/>
  <c r="A88" i="66"/>
  <c r="A87" i="66"/>
  <c r="A86" i="66"/>
  <c r="A85" i="66"/>
  <c r="A84" i="66"/>
  <c r="A83" i="66"/>
  <c r="A82" i="66"/>
  <c r="A81" i="66"/>
  <c r="A80" i="66"/>
  <c r="A79" i="66"/>
  <c r="A78" i="66"/>
  <c r="A77" i="66"/>
  <c r="A76" i="66"/>
  <c r="A75" i="66"/>
  <c r="A74" i="66"/>
  <c r="A73" i="66"/>
  <c r="A72" i="66"/>
  <c r="A71" i="66"/>
  <c r="A70" i="66"/>
  <c r="A69" i="66"/>
  <c r="A68" i="66"/>
  <c r="A67" i="66"/>
  <c r="A66" i="66"/>
  <c r="A65" i="66"/>
  <c r="A64" i="66"/>
  <c r="A63" i="66"/>
  <c r="A62" i="66"/>
  <c r="A61" i="66"/>
  <c r="A60" i="66"/>
  <c r="A59" i="66"/>
  <c r="A58" i="66"/>
  <c r="A57" i="66"/>
  <c r="A56" i="66"/>
  <c r="A55" i="66"/>
  <c r="A54" i="66"/>
  <c r="A53" i="66"/>
  <c r="A52" i="66"/>
  <c r="A51" i="66"/>
  <c r="A50" i="66"/>
  <c r="A49" i="66"/>
  <c r="A48" i="66"/>
  <c r="A47" i="66"/>
  <c r="A46" i="66"/>
  <c r="A45" i="66"/>
  <c r="A44" i="66"/>
  <c r="A43" i="66"/>
  <c r="A42" i="66"/>
  <c r="A41" i="66"/>
  <c r="A40" i="66"/>
  <c r="A39" i="66"/>
  <c r="A38" i="66"/>
  <c r="A37" i="66"/>
  <c r="A36" i="66"/>
  <c r="A35" i="66"/>
  <c r="A34" i="66"/>
  <c r="A33" i="66"/>
  <c r="A32" i="66"/>
  <c r="A31" i="66"/>
  <c r="A30" i="66"/>
  <c r="A29" i="66"/>
  <c r="A28" i="66"/>
  <c r="A27" i="66"/>
  <c r="A26" i="66"/>
  <c r="A25" i="66"/>
  <c r="A24" i="66"/>
  <c r="A23" i="66"/>
  <c r="A22" i="66"/>
  <c r="A21" i="66"/>
  <c r="A20" i="66"/>
  <c r="A19" i="66"/>
  <c r="A91" i="65"/>
  <c r="A90" i="65"/>
  <c r="A89" i="65"/>
  <c r="A88" i="65"/>
  <c r="A87" i="65"/>
  <c r="A86" i="65"/>
  <c r="A85" i="65"/>
  <c r="A84" i="65"/>
  <c r="A83" i="65"/>
  <c r="A82" i="65"/>
  <c r="A81" i="65"/>
  <c r="A80" i="65"/>
  <c r="A79" i="65"/>
  <c r="A78" i="65"/>
  <c r="A77" i="65"/>
  <c r="A76" i="65"/>
  <c r="A75" i="65"/>
  <c r="A74" i="65"/>
  <c r="A73" i="65"/>
  <c r="A72" i="65"/>
  <c r="A71" i="65"/>
  <c r="A70" i="65"/>
  <c r="A69" i="65"/>
  <c r="A68" i="65"/>
  <c r="A67" i="65"/>
  <c r="A66" i="65"/>
  <c r="A65" i="65"/>
  <c r="A64" i="65"/>
  <c r="A63" i="65"/>
  <c r="A62" i="65"/>
  <c r="A61" i="65"/>
  <c r="A60" i="65"/>
  <c r="A59" i="65"/>
  <c r="A58" i="65"/>
  <c r="A57" i="65"/>
  <c r="A56" i="65"/>
  <c r="A55" i="65"/>
  <c r="A54" i="65"/>
  <c r="A53" i="65"/>
  <c r="A52" i="65"/>
  <c r="A51" i="65"/>
  <c r="A50" i="65"/>
  <c r="A49" i="65"/>
  <c r="A48" i="65"/>
  <c r="A47" i="65"/>
  <c r="A46" i="65"/>
  <c r="A45" i="65"/>
  <c r="A44" i="65"/>
  <c r="A43" i="65"/>
  <c r="A42" i="65"/>
  <c r="A41" i="65"/>
  <c r="A40" i="65"/>
  <c r="A39" i="65"/>
  <c r="A38" i="65"/>
  <c r="A37" i="65"/>
  <c r="A36" i="65"/>
  <c r="A35" i="65"/>
  <c r="A34" i="65"/>
  <c r="A33" i="65"/>
  <c r="A32" i="65"/>
  <c r="A31" i="65"/>
  <c r="A30" i="65"/>
  <c r="A29" i="65"/>
  <c r="A28" i="65"/>
  <c r="A27" i="65"/>
  <c r="A26" i="65"/>
  <c r="A25" i="65"/>
  <c r="A24" i="65"/>
  <c r="A23" i="65"/>
  <c r="A22" i="65"/>
  <c r="A21" i="65"/>
  <c r="A20" i="65"/>
  <c r="A19" i="65"/>
  <c r="A91" i="64"/>
  <c r="A90" i="64"/>
  <c r="A89" i="64"/>
  <c r="A88" i="64"/>
  <c r="A87" i="64"/>
  <c r="A86" i="64"/>
  <c r="A85" i="64"/>
  <c r="A84" i="64"/>
  <c r="A83" i="64"/>
  <c r="A82" i="64"/>
  <c r="A81" i="64"/>
  <c r="A80" i="64"/>
  <c r="A79" i="64"/>
  <c r="A78" i="64"/>
  <c r="A77" i="64"/>
  <c r="A76" i="64"/>
  <c r="A75" i="64"/>
  <c r="A74" i="64"/>
  <c r="A73" i="64"/>
  <c r="A72" i="64"/>
  <c r="A71" i="64"/>
  <c r="A70" i="64"/>
  <c r="A69" i="64"/>
  <c r="A68" i="64"/>
  <c r="A67" i="64"/>
  <c r="A66" i="64"/>
  <c r="A65" i="64"/>
  <c r="A64" i="64"/>
  <c r="A63" i="64"/>
  <c r="A62" i="64"/>
  <c r="A61" i="64"/>
  <c r="A60" i="64"/>
  <c r="A59" i="64"/>
  <c r="A58" i="64"/>
  <c r="A57" i="64"/>
  <c r="A56" i="64"/>
  <c r="A55" i="64"/>
  <c r="A54" i="64"/>
  <c r="A53" i="64"/>
  <c r="A52" i="64"/>
  <c r="A51" i="64"/>
  <c r="A50" i="64"/>
  <c r="A49" i="64"/>
  <c r="A48" i="64"/>
  <c r="A47" i="64"/>
  <c r="A46" i="64"/>
  <c r="A45" i="64"/>
  <c r="A44" i="64"/>
  <c r="A43" i="64"/>
  <c r="A42" i="64"/>
  <c r="A41" i="64"/>
  <c r="A40" i="64"/>
  <c r="A39" i="64"/>
  <c r="A38" i="64"/>
  <c r="A37" i="64"/>
  <c r="A36" i="64"/>
  <c r="A35" i="64"/>
  <c r="A34" i="64"/>
  <c r="A33" i="64"/>
  <c r="A32" i="64"/>
  <c r="A31" i="64"/>
  <c r="A30" i="64"/>
  <c r="A29" i="64"/>
  <c r="A28" i="64"/>
  <c r="A27" i="64"/>
  <c r="A26" i="64"/>
  <c r="A25" i="64"/>
  <c r="A24" i="64"/>
  <c r="A23" i="64"/>
  <c r="A22" i="64"/>
  <c r="A21" i="64"/>
  <c r="A20" i="64"/>
  <c r="A19" i="64"/>
  <c r="A91" i="63"/>
  <c r="A90" i="63"/>
  <c r="A89" i="63"/>
  <c r="A88" i="63"/>
  <c r="A87" i="63"/>
  <c r="A86" i="63"/>
  <c r="A85" i="63"/>
  <c r="A84" i="63"/>
  <c r="A83" i="63"/>
  <c r="A82" i="63"/>
  <c r="A81" i="63"/>
  <c r="A80" i="63"/>
  <c r="A79" i="63"/>
  <c r="A78" i="63"/>
  <c r="A77" i="63"/>
  <c r="A76" i="63"/>
  <c r="A75" i="63"/>
  <c r="A74" i="63"/>
  <c r="A73" i="63"/>
  <c r="A72" i="63"/>
  <c r="A71" i="63"/>
  <c r="A70" i="63"/>
  <c r="A69" i="63"/>
  <c r="A68" i="63"/>
  <c r="A67" i="63"/>
  <c r="A66" i="63"/>
  <c r="A65" i="63"/>
  <c r="A64" i="63"/>
  <c r="A63" i="63"/>
  <c r="A62" i="63"/>
  <c r="A61" i="63"/>
  <c r="A60" i="63"/>
  <c r="A59" i="63"/>
  <c r="A58" i="63"/>
  <c r="A57" i="63"/>
  <c r="A56" i="63"/>
  <c r="A55" i="63"/>
  <c r="A54" i="63"/>
  <c r="A53" i="63"/>
  <c r="A52" i="63"/>
  <c r="A51" i="63"/>
  <c r="A50" i="63"/>
  <c r="A49" i="63"/>
  <c r="A48" i="63"/>
  <c r="A47" i="63"/>
  <c r="A46" i="63"/>
  <c r="A45" i="63"/>
  <c r="A44" i="63"/>
  <c r="A43" i="63"/>
  <c r="A42" i="63"/>
  <c r="A41" i="63"/>
  <c r="A40" i="63"/>
  <c r="A39" i="63"/>
  <c r="A38" i="63"/>
  <c r="A37" i="63"/>
  <c r="A36" i="63"/>
  <c r="A35" i="63"/>
  <c r="A34" i="63"/>
  <c r="A33" i="63"/>
  <c r="A32" i="63"/>
  <c r="A31" i="63"/>
  <c r="A30" i="63"/>
  <c r="A29" i="63"/>
  <c r="A28" i="63"/>
  <c r="A27" i="63"/>
  <c r="A26" i="63"/>
  <c r="A25" i="63"/>
  <c r="A24" i="63"/>
  <c r="A23" i="63"/>
  <c r="A22" i="63"/>
  <c r="A21" i="63"/>
  <c r="A20" i="63"/>
  <c r="A19" i="63"/>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22" i="2"/>
  <c r="A21" i="2"/>
  <c r="A20" i="2"/>
  <c r="B48" i="62" l="1"/>
  <c r="C1" i="98"/>
  <c r="H1" i="98"/>
  <c r="C1" i="97"/>
  <c r="H1" i="97"/>
  <c r="C1" i="96"/>
  <c r="H1" i="96"/>
  <c r="C1" i="95"/>
  <c r="H1" i="95"/>
  <c r="C1" i="94"/>
  <c r="H1" i="94"/>
  <c r="C1" i="93"/>
  <c r="H1" i="93"/>
  <c r="C1" i="105"/>
  <c r="H1" i="105"/>
  <c r="C1" i="104"/>
  <c r="H1" i="104"/>
  <c r="C1" i="103"/>
  <c r="H1" i="103"/>
  <c r="C1" i="102"/>
  <c r="H1" i="102"/>
  <c r="C1" i="101"/>
  <c r="H1" i="101"/>
  <c r="C1" i="100"/>
  <c r="H1" i="100"/>
  <c r="C1" i="85"/>
  <c r="H1" i="85"/>
  <c r="C1" i="84"/>
  <c r="H1" i="84"/>
  <c r="C1" i="83"/>
  <c r="H1" i="83"/>
  <c r="C1" i="82"/>
  <c r="H1" i="82"/>
  <c r="C1" i="81"/>
  <c r="H1" i="81"/>
  <c r="C1" i="80"/>
  <c r="H1" i="80"/>
  <c r="C1" i="92"/>
  <c r="I1" i="92"/>
  <c r="C1" i="72"/>
  <c r="I1" i="72"/>
  <c r="C1" i="71"/>
  <c r="I1" i="71"/>
  <c r="C1" i="70"/>
  <c r="I1" i="70"/>
  <c r="C1" i="69"/>
  <c r="I1" i="69"/>
  <c r="C1" i="86"/>
  <c r="I1" i="86"/>
  <c r="C1" i="87"/>
  <c r="I1" i="87"/>
  <c r="C1" i="68"/>
  <c r="I1" i="68"/>
  <c r="C1" i="67"/>
  <c r="I1" i="67"/>
  <c r="C1" i="66"/>
  <c r="I1" i="66"/>
  <c r="C1" i="65"/>
  <c r="I1" i="65"/>
  <c r="C1" i="64"/>
  <c r="I1" i="64"/>
  <c r="C1" i="63"/>
  <c r="I1" i="63"/>
  <c r="C1" i="1"/>
  <c r="H1" i="1"/>
  <c r="C1" i="2"/>
  <c r="C4" i="2"/>
  <c r="E4" i="2"/>
  <c r="B9" i="62"/>
  <c r="B11" i="62"/>
  <c r="B14" i="62"/>
  <c r="B17" i="62"/>
  <c r="B30" i="62"/>
  <c r="B32" i="62"/>
  <c r="B40" i="62"/>
</calcChain>
</file>

<file path=xl/sharedStrings.xml><?xml version="1.0" encoding="utf-8"?>
<sst xmlns="http://schemas.openxmlformats.org/spreadsheetml/2006/main" count="14291" uniqueCount="965">
  <si>
    <t>1 000 EUR</t>
  </si>
  <si>
    <t>Einwohner</t>
  </si>
  <si>
    <t>Insgesamt</t>
  </si>
  <si>
    <t>Davon</t>
  </si>
  <si>
    <t>Allgemeine Finanzwirtschaft</t>
  </si>
  <si>
    <t>unter 500</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</si>
  <si>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</si>
  <si>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</si>
  <si>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</si>
  <si>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</si>
  <si>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</si>
  <si>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</si>
  <si>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</si>
  <si>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</si>
  <si>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</si>
  <si>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</si>
  <si>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</si>
  <si>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</si>
  <si>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</si>
  <si>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</si>
  <si>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</si>
  <si>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</si>
  <si>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Gemeindeverbände (Haushaltsrechnungsstatistik)</t>
  </si>
  <si>
    <t>Gemeindefinanzen</t>
  </si>
  <si>
    <t>L II - j</t>
  </si>
  <si>
    <t xml:space="preserve">      Auszugsweise Vervielfältigung und Verbreitung  mit Quellenangabe gestattet.</t>
  </si>
  <si>
    <t>Inhaltsverzeichnis</t>
  </si>
  <si>
    <t>Seite</t>
  </si>
  <si>
    <t>Vorbemerkungen</t>
  </si>
  <si>
    <t>Erläuterung der Begriffe</t>
  </si>
  <si>
    <t>Zuordnungsschlüssel für den Tabellenteil</t>
  </si>
  <si>
    <t>Bezeichnung</t>
  </si>
  <si>
    <t>Umweltschutz</t>
  </si>
  <si>
    <t>Brandschutz</t>
  </si>
  <si>
    <t>Katastrophenschutz</t>
  </si>
  <si>
    <t>Rettungsdienst</t>
  </si>
  <si>
    <t>Realschulen</t>
  </si>
  <si>
    <t>Schülerbeförderung</t>
  </si>
  <si>
    <t>Wissenschaft und Forschung</t>
  </si>
  <si>
    <t>Volkshochschulen</t>
  </si>
  <si>
    <t>Sonstige Volksbildung</t>
  </si>
  <si>
    <t>Naturschutz und Landschaftspflege</t>
  </si>
  <si>
    <t>Soziale Einrichtungen (ohne Einrichtungen der Jugendhilfe)</t>
  </si>
  <si>
    <t>Jugendarbeit</t>
  </si>
  <si>
    <t>Einrichtungen der Jugendarbeit</t>
  </si>
  <si>
    <t>Tageseinrichtungen für Kinder</t>
  </si>
  <si>
    <t>Förderung des Sports</t>
  </si>
  <si>
    <t>Gemeindestraßen</t>
  </si>
  <si>
    <t>Kreisstraßen</t>
  </si>
  <si>
    <t>Bundesstraßen</t>
  </si>
  <si>
    <t>Landesstraßen</t>
  </si>
  <si>
    <t>Straßenreinigung</t>
  </si>
  <si>
    <t>Parkeinrichtungen</t>
  </si>
  <si>
    <t>Abwasserbeseitigung</t>
  </si>
  <si>
    <t>Elektrizitätsversorgung</t>
  </si>
  <si>
    <t>Gasversorgung</t>
  </si>
  <si>
    <t>Wasserversorgung</t>
  </si>
  <si>
    <t>Fernwärmeversorgung</t>
  </si>
  <si>
    <t>Sonstige allgemeine Finanzwirtschaft</t>
  </si>
  <si>
    <t>Abwicklung der Vorjahre</t>
  </si>
  <si>
    <t>Realsteuern</t>
  </si>
  <si>
    <t>Schlüsselzuweisungen vom Land</t>
  </si>
  <si>
    <t>Bedarfszuweisungen</t>
  </si>
  <si>
    <t>Sonstige allgemeine Zuweisungen</t>
  </si>
  <si>
    <t>Allgemeine Umlagen</t>
  </si>
  <si>
    <t>Verwaltungsgebühren</t>
  </si>
  <si>
    <t>Benutzungsgebühren und ähnliche Entgelte</t>
  </si>
  <si>
    <t>Zweckgebundene Abgaben</t>
  </si>
  <si>
    <t>Mieten und Pachten</t>
  </si>
  <si>
    <t>Zuweisungen und Zuschüsse für laufende Zwecke</t>
  </si>
  <si>
    <t>Konzessionsabgaben</t>
  </si>
  <si>
    <t>Schuldendiensthilfen</t>
  </si>
  <si>
    <t>Ersatz von sozialen Leistungen in Einrichtungen</t>
  </si>
  <si>
    <t>Beiträge und ähnliche Entgelte</t>
  </si>
  <si>
    <t>Beiträge zu Versorgungskassen</t>
  </si>
  <si>
    <t>Beiträge zur gesetzlichen Sozialversicherung</t>
  </si>
  <si>
    <t>Unterhaltung der Grundstücke und baulichen Anlagen</t>
  </si>
  <si>
    <t>Steuern, Versicherungen, Schadensfälle</t>
  </si>
  <si>
    <t>Steuerbeteiligungen</t>
  </si>
  <si>
    <t>Allgemeine Zuweisungen</t>
  </si>
  <si>
    <t>Lfd.
Nr.</t>
  </si>
  <si>
    <t>EUR je
Einwohner</t>
  </si>
  <si>
    <t>Tabelle 1</t>
  </si>
  <si>
    <t xml:space="preserve"> </t>
  </si>
  <si>
    <t>Tabelle 3</t>
  </si>
  <si>
    <t>Kreisfreie
Städte</t>
  </si>
  <si>
    <t>Kreis-
angehörige
Gemeinden</t>
  </si>
  <si>
    <t>500
bis unter
1 000</t>
  </si>
  <si>
    <t>1 000
bis unter
3 000</t>
  </si>
  <si>
    <t>3 000
bis unter
5 000</t>
  </si>
  <si>
    <t>5 000
bis unter
10 000</t>
  </si>
  <si>
    <t>10 000
bis unter
20 000</t>
  </si>
  <si>
    <t>20 000
und mehr</t>
  </si>
  <si>
    <t>Amts-
verwal-
tungen</t>
  </si>
  <si>
    <t>Kreis-
verwal-
tungen</t>
  </si>
  <si>
    <t>Tabelle 4.1</t>
  </si>
  <si>
    <t>Tabelle 2</t>
  </si>
  <si>
    <t>Tabelle 4.2</t>
  </si>
  <si>
    <t>Tabelle 4.3</t>
  </si>
  <si>
    <t>Tabelle 4.4</t>
  </si>
  <si>
    <t>Tabelle 4.5</t>
  </si>
  <si>
    <t>Tabelle 4.6</t>
  </si>
  <si>
    <t>Tabelle 4.7</t>
  </si>
  <si>
    <t>Tabelle 4.8</t>
  </si>
  <si>
    <t>Tabelle 4.9</t>
  </si>
  <si>
    <t>Tabelle 6.1</t>
  </si>
  <si>
    <t>Tabelle 6.2</t>
  </si>
  <si>
    <t>Tabelle 6.3</t>
  </si>
  <si>
    <t>Tabelle 6.4</t>
  </si>
  <si>
    <t>Tabelle 6.5</t>
  </si>
  <si>
    <t>Tabelle 6.6</t>
  </si>
  <si>
    <t>1 000 EUR</t>
  </si>
  <si>
    <t>EUR je Einwohner</t>
  </si>
  <si>
    <t>Tabelle 4</t>
  </si>
  <si>
    <t>Mecklenburg-Vorpommern insgesamt</t>
  </si>
  <si>
    <t>Rostock</t>
  </si>
  <si>
    <t>Tabelle 5</t>
  </si>
  <si>
    <t>Schwerin</t>
  </si>
  <si>
    <t>Neubrandenburg</t>
  </si>
  <si>
    <t>Stralsund</t>
  </si>
  <si>
    <t>Wismar</t>
  </si>
  <si>
    <t>Greifswald</t>
  </si>
  <si>
    <t>Mecklenburgische Seenplatte</t>
  </si>
  <si>
    <t>Landkreis Rostock</t>
  </si>
  <si>
    <t>Vorpommern-Rügen</t>
  </si>
  <si>
    <t>Nordwestmecklenburg</t>
  </si>
  <si>
    <t>Vorpommern-Greifswald</t>
  </si>
  <si>
    <t>Ludwigslust-Parchim</t>
  </si>
  <si>
    <t>Tabelle 6</t>
  </si>
  <si>
    <t xml:space="preserve">  Mecklenburg-Vorpommern insgesamt</t>
  </si>
  <si>
    <t xml:space="preserve">  Rostock</t>
  </si>
  <si>
    <t xml:space="preserve">  Schwerin</t>
  </si>
  <si>
    <t xml:space="preserve">  Neubrandenburg</t>
  </si>
  <si>
    <t xml:space="preserve">  Stralsund</t>
  </si>
  <si>
    <t xml:space="preserve">  Wismar</t>
  </si>
  <si>
    <t xml:space="preserve">  Greifswald</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</si>
  <si>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</si>
  <si>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</si>
  <si>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</si>
  <si>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</si>
  <si>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</si>
  <si>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</si>
  <si>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Personal- und Versorgungsauszahlungen</t>
  </si>
  <si>
    <t>Auszahlungen für Sach- und Dienstleistungen</t>
  </si>
  <si>
    <t>Sozialtransferleistungen und Leistungsbeteiligungen
   nach SGB II</t>
  </si>
  <si>
    <t>Zinsauszahlungen</t>
  </si>
  <si>
    <t>Sonstige laufende Auszahlungen</t>
  </si>
  <si>
    <t>Abzüglich Zahlungen von gleicher Ebene</t>
  </si>
  <si>
    <t>Auszahlungen aus laufender Verwaltungstätigkeit</t>
  </si>
  <si>
    <t>Auszahlungen für den Erwerb von Sachanlage-
   vermögen</t>
  </si>
  <si>
    <t xml:space="preserve">   darunter: Auszahlungen für Baumaßnahmen</t>
  </si>
  <si>
    <t>Tilgung von Krediten bei Verwaltungen</t>
  </si>
  <si>
    <t>Sonstige Auszahlungen aus Investitionstätigkeit</t>
  </si>
  <si>
    <t>Auszahlungen aus Investitionstätigkeit</t>
  </si>
  <si>
    <t>Bereinigte Auszahlungen</t>
  </si>
  <si>
    <t>Steuern (netto)</t>
  </si>
  <si>
    <t xml:space="preserve">   darunter: Gemeindeanteil an der Einkommensteuer</t>
  </si>
  <si>
    <t>Bedarfs- und sonstige allgemeine Zuweisungen
   vom Land</t>
  </si>
  <si>
    <t>Zuweisungen und Zuschüsse für laufende Zwecke
   vom Land</t>
  </si>
  <si>
    <t>Zuweisungen und Zuschüsse für laufende Zwecke
   vom Bund</t>
  </si>
  <si>
    <t>Öffentlich-rechtliche Leistungsentgelte</t>
  </si>
  <si>
    <t>Sonstige laufende Einzahlungen</t>
  </si>
  <si>
    <t>Einzahlungen aus laufender Verwaltungstätigkeit</t>
  </si>
  <si>
    <t>Investitionszuweisungen vom Land</t>
  </si>
  <si>
    <t>Kreditaufnahme für Investitionen bei Verwaltungen</t>
  </si>
  <si>
    <t>Sonstige Einzahlungen aus Investitionstätigkeit</t>
  </si>
  <si>
    <t>Einzahlungen aus Investitionstätigkeit</t>
  </si>
  <si>
    <t>Bereinigte Einzahlungen</t>
  </si>
  <si>
    <t>Finanzierungssaldo</t>
  </si>
  <si>
    <t>Mehrauszahlungen/Mehreinzahlungen 
   aus Verwaltungstätigkeit</t>
  </si>
  <si>
    <t>Kreditaufnahmen für Investitionen am Kreditmarkt</t>
  </si>
  <si>
    <t>Tilgung von Krediten für Investitionen am Kreditmarkt</t>
  </si>
  <si>
    <t xml:space="preserve">                   Gewerbesteuer (netto)</t>
  </si>
  <si>
    <t xml:space="preserve">                   Grundsteuer</t>
  </si>
  <si>
    <t>21-24</t>
  </si>
  <si>
    <t>25-29</t>
  </si>
  <si>
    <t>Soziale
Hilfen</t>
  </si>
  <si>
    <t>davon</t>
  </si>
  <si>
    <t>31-35</t>
  </si>
  <si>
    <t>51, 52, 54</t>
  </si>
  <si>
    <t>Innere 
Verwaltung</t>
  </si>
  <si>
    <t>Sicherheit und 
Ordnung</t>
  </si>
  <si>
    <t>Schulträger-
aufgaben</t>
  </si>
  <si>
    <t>Kultur und 
Wissenschaft</t>
  </si>
  <si>
    <t>Soziales 
und 
Jugend</t>
  </si>
  <si>
    <t>Kinder-, 
Jugend- 
und 
Familien-
hilfe</t>
  </si>
  <si>
    <t>Gesund-
heit und 
Sport</t>
  </si>
  <si>
    <t>Zentrale 
Finanz-
leistungen</t>
  </si>
  <si>
    <t>53, 55-57</t>
  </si>
  <si>
    <t>Art der Auszahlungen und Einzahlungen</t>
  </si>
  <si>
    <t>Auszahlungen und Einzahlungen der Gemeinden und</t>
  </si>
  <si>
    <t>Räum-
liche 
Planung 
und Ent-
wicklung; 
Bauen 
und 
Wohnen; 
Verkehrs-
flächen 
und -anla-
gen, ÖPNV</t>
  </si>
  <si>
    <t>Ver- und 
Entsor-
gung; 
Natur- 
und Land-
schafts-
pflege; 
Umwelt-
schutz; 
Wirtschaft 
und 
Tourismus</t>
  </si>
  <si>
    <t>Davon Produktbereiche</t>
  </si>
  <si>
    <t>in Mecklenburg-Vorpommern</t>
  </si>
  <si>
    <t xml:space="preserve">  Innere Verwaltung</t>
  </si>
  <si>
    <t xml:space="preserve">  Sicherheit und Ordnung</t>
  </si>
  <si>
    <t xml:space="preserve">  Schulträgeraufgaben</t>
  </si>
  <si>
    <t xml:space="preserve">  Kultur und Wissenschaft</t>
  </si>
  <si>
    <t xml:space="preserve">  Soziales und Jugend</t>
  </si>
  <si>
    <t>Innere Verwaltung</t>
  </si>
  <si>
    <t>Sicherheit und Ordnung</t>
  </si>
  <si>
    <t>Schulträgeraufgaben</t>
  </si>
  <si>
    <t>Kultur und Wissenschaft</t>
  </si>
  <si>
    <t>Soziales und Jugend</t>
  </si>
  <si>
    <t>Gesundheit und Sport</t>
  </si>
  <si>
    <t>Räumliche Planung und Entwicklung; Bauen und Wohnen; 
Verkehrsflächen und -anlagen, ÖPNV</t>
  </si>
  <si>
    <t>Ver- und Entsorgung; Natur- und Landschaftspflege; Umweltschutz; Wirtschaft und Tourismus</t>
  </si>
  <si>
    <t>Zentrale Finanzleistungen</t>
  </si>
  <si>
    <t>Tabelle 4.5.1</t>
  </si>
  <si>
    <t>Tabelle 4.5.2</t>
  </si>
  <si>
    <t xml:space="preserve">  Gesundheit und Sport</t>
  </si>
  <si>
    <t xml:space="preserve">  Räumliche Planung und Entwicklung; Bauen und Wohnen; 
    Verkehrsflächen und -anlagen, ÖPNV</t>
  </si>
  <si>
    <t xml:space="preserve">  Zentrale Finanzleistungen</t>
  </si>
  <si>
    <t xml:space="preserve">  Ver- und Entsorgung; Natur- und Landschaftspflege; Umweltschutz; 
    Wirtschaft und Tourismus</t>
  </si>
  <si>
    <t xml:space="preserve">    Soziale Hilfen</t>
  </si>
  <si>
    <t>Davon: Soziale Hilfen</t>
  </si>
  <si>
    <t xml:space="preserve">Produktrahmenplan </t>
  </si>
  <si>
    <t>Schlüssel</t>
  </si>
  <si>
    <t>1</t>
  </si>
  <si>
    <t>Zentrale Verwaltung</t>
  </si>
  <si>
    <t>11</t>
  </si>
  <si>
    <t>111</t>
  </si>
  <si>
    <t>Verwaltungssteuerung und -service</t>
  </si>
  <si>
    <t>12</t>
  </si>
  <si>
    <t>121</t>
  </si>
  <si>
    <t>Statistik und Wahlen</t>
  </si>
  <si>
    <t>122</t>
  </si>
  <si>
    <t xml:space="preserve">Ordnungsangelegenheiten
</t>
  </si>
  <si>
    <t>126</t>
  </si>
  <si>
    <t>127</t>
  </si>
  <si>
    <t>128</t>
  </si>
  <si>
    <t>2</t>
  </si>
  <si>
    <t>Schule und Kultur</t>
  </si>
  <si>
    <t>211</t>
  </si>
  <si>
    <t>Grundschulen</t>
  </si>
  <si>
    <t>212</t>
  </si>
  <si>
    <t>Hauptschulen</t>
  </si>
  <si>
    <t>Kombinierte Grund- und Hauptschulen</t>
  </si>
  <si>
    <t>214</t>
  </si>
  <si>
    <t>Schulformunabhängige Orientierungsstufe</t>
  </si>
  <si>
    <t>215</t>
  </si>
  <si>
    <t>216</t>
  </si>
  <si>
    <t>Kombinierte Haupt- und Realschulen</t>
  </si>
  <si>
    <t>217</t>
  </si>
  <si>
    <t xml:space="preserve">Gymnasien, Kollegs </t>
  </si>
  <si>
    <t>218</t>
  </si>
  <si>
    <t xml:space="preserve">Gesamtschulen </t>
  </si>
  <si>
    <t>221</t>
  </si>
  <si>
    <t xml:space="preserve">Sonderschulen </t>
  </si>
  <si>
    <t>231</t>
  </si>
  <si>
    <t>Berufliche Schulen</t>
  </si>
  <si>
    <t>241</t>
  </si>
  <si>
    <t>242</t>
  </si>
  <si>
    <t>Fördermaßnahmen für Schüler</t>
  </si>
  <si>
    <t>243</t>
  </si>
  <si>
    <t>Sonstige schulische Aufgaben</t>
  </si>
  <si>
    <t>251</t>
  </si>
  <si>
    <t>252</t>
  </si>
  <si>
    <t>Nichtwissenschaftliche Museen, Sammlungen</t>
  </si>
  <si>
    <t>253</t>
  </si>
  <si>
    <t>Zoologische und Botanische Gärten</t>
  </si>
  <si>
    <t>261</t>
  </si>
  <si>
    <t xml:space="preserve">Theater </t>
  </si>
  <si>
    <t>262</t>
  </si>
  <si>
    <t>Musikpflege</t>
  </si>
  <si>
    <t>263</t>
  </si>
  <si>
    <t>Musikschule</t>
  </si>
  <si>
    <t>271</t>
  </si>
  <si>
    <t>272</t>
  </si>
  <si>
    <t>Büchereien</t>
  </si>
  <si>
    <t>273</t>
  </si>
  <si>
    <t>281</t>
  </si>
  <si>
    <t>Heimat- und sonstige Kulturpflege</t>
  </si>
  <si>
    <t>291</t>
  </si>
  <si>
    <t>Förderung von Kirchengemeinden und sonstigen Religionsgemeinschaften</t>
  </si>
  <si>
    <t>3</t>
  </si>
  <si>
    <t>Soziale Hilfen</t>
  </si>
  <si>
    <t>311</t>
  </si>
  <si>
    <t>Grundversorgung und Hilfen nach dem Zwölften Buch Sozialgesetzbuch (SGB XII)</t>
  </si>
  <si>
    <t>Grundsicherung für Arbeitsuchende nach dem Zweiten Buch Sozialgesetzbuch (SGB II)</t>
  </si>
  <si>
    <t>Leistungen für Unterkunft und Heizung</t>
  </si>
  <si>
    <t>Eingliederungsleistungen</t>
  </si>
  <si>
    <t>Einmalige Leistungen</t>
  </si>
  <si>
    <t xml:space="preserve">Arbeitslosengeld II (ohne KdU) </t>
  </si>
  <si>
    <t>Eingliederungsleistungen/Optionsgemeinden</t>
  </si>
  <si>
    <t>3126</t>
  </si>
  <si>
    <t>Leistungen für Bildung und Teilhabe nach § 28 SGB II</t>
  </si>
  <si>
    <t>Hilfen für Asylbewerber</t>
  </si>
  <si>
    <t>Leistungen nach dem Bundesversorgungsgesetz</t>
  </si>
  <si>
    <t>Förderung von Trägern der Wohlfahrtspflege</t>
  </si>
  <si>
    <t>Unterhaltsvorschussleistungen</t>
  </si>
  <si>
    <t>Betreuungsleistungen</t>
  </si>
  <si>
    <t>Hilfen für Heimkehrer und politische Häftlinge</t>
  </si>
  <si>
    <t>345</t>
  </si>
  <si>
    <t>Leistungen für Bildung und Teilhabe nach § 6b BKKG</t>
  </si>
  <si>
    <t>Sonstige soziale Hilfen und Leistungen</t>
  </si>
  <si>
    <t>Kinder-, Jugend- und Familienhilfe</t>
  </si>
  <si>
    <t>Förderung von Kindern in Tageseinrichtungen und in Tagespflege</t>
  </si>
  <si>
    <t>Sonstige Leistungen der Kinder-, Jugend- und Familienhilfe</t>
  </si>
  <si>
    <t>4</t>
  </si>
  <si>
    <t>41</t>
  </si>
  <si>
    <t>Gesundheitsdienste</t>
  </si>
  <si>
    <t>411</t>
  </si>
  <si>
    <t xml:space="preserve">Krankenhäuser </t>
  </si>
  <si>
    <t>412</t>
  </si>
  <si>
    <t>Gesundheitseinrichtungen</t>
  </si>
  <si>
    <t>414</t>
  </si>
  <si>
    <t>Maßnahmen der Gesundheitspflege</t>
  </si>
  <si>
    <t>418</t>
  </si>
  <si>
    <t>Kur- und Badeeinrichtungen</t>
  </si>
  <si>
    <t>42</t>
  </si>
  <si>
    <t>Sportförderung</t>
  </si>
  <si>
    <t>421</t>
  </si>
  <si>
    <t>424</t>
  </si>
  <si>
    <t>Sportstätten und Bäder</t>
  </si>
  <si>
    <t>5</t>
  </si>
  <si>
    <t>Gestaltung der Umwelt</t>
  </si>
  <si>
    <t>51</t>
  </si>
  <si>
    <t>Räumliche Planung und Entwicklung</t>
  </si>
  <si>
    <t>Räumliche Planungs- und Entwicklungsmaßnahmen</t>
  </si>
  <si>
    <t>52</t>
  </si>
  <si>
    <t>Bauen und Wohnen</t>
  </si>
  <si>
    <t>Bau- und Grundstücksordnung</t>
  </si>
  <si>
    <t>Wohnbauförderung</t>
  </si>
  <si>
    <t>Denkmalschutz und -pflege</t>
  </si>
  <si>
    <t>Ver- und Entsorgung</t>
  </si>
  <si>
    <t>Kombinierte Versorgung</t>
  </si>
  <si>
    <t>Abfallwirtschaft</t>
  </si>
  <si>
    <t>Verkehrsflächen und -anlagen, ÖPNV</t>
  </si>
  <si>
    <t>548</t>
  </si>
  <si>
    <t xml:space="preserve">Sonstiger Personen- und Güterverkehr </t>
  </si>
  <si>
    <t>55</t>
  </si>
  <si>
    <t>Natur- und Landschaftspflege</t>
  </si>
  <si>
    <t>551</t>
  </si>
  <si>
    <t>Öffentliches Grün/Landschaftsbau</t>
  </si>
  <si>
    <t>552</t>
  </si>
  <si>
    <t>Öffentliche Gewässer/Wasserbauliche Anlagen</t>
  </si>
  <si>
    <t>553</t>
  </si>
  <si>
    <t>Friedhofs- und Bestattungswesen</t>
  </si>
  <si>
    <t>554</t>
  </si>
  <si>
    <t>555</t>
  </si>
  <si>
    <t>Land- und Forstwirtschaft</t>
  </si>
  <si>
    <t>56</t>
  </si>
  <si>
    <t>561</t>
  </si>
  <si>
    <t>Umweltschutzmaßnahmen</t>
  </si>
  <si>
    <t>57</t>
  </si>
  <si>
    <t>Wirtschaft und Tourismus</t>
  </si>
  <si>
    <t>571</t>
  </si>
  <si>
    <t>Wirtschaftsförderung</t>
  </si>
  <si>
    <t>573</t>
  </si>
  <si>
    <t xml:space="preserve">Allgemeine Einrichtungen und Unternehmen </t>
  </si>
  <si>
    <t>575</t>
  </si>
  <si>
    <t>Tourismus</t>
  </si>
  <si>
    <t>Steuern, allgemeine Zuweisungen, allgemeine Umlagen</t>
  </si>
  <si>
    <t>Kontenrahmenplan</t>
  </si>
  <si>
    <t>6</t>
  </si>
  <si>
    <t>Einzahlungen</t>
  </si>
  <si>
    <t>60</t>
  </si>
  <si>
    <t>Steuern und ähnliche Abgaben</t>
  </si>
  <si>
    <t>601</t>
  </si>
  <si>
    <t>6011</t>
  </si>
  <si>
    <t xml:space="preserve"> Grundsteuer A</t>
  </si>
  <si>
    <t>6012</t>
  </si>
  <si>
    <t xml:space="preserve"> Grundsteuer B</t>
  </si>
  <si>
    <t>6013</t>
  </si>
  <si>
    <t xml:space="preserve"> Gewerbesteuer</t>
  </si>
  <si>
    <t>602</t>
  </si>
  <si>
    <t>Gemeindeanteile an den Gemeinschaftssteuern</t>
  </si>
  <si>
    <t>6021</t>
  </si>
  <si>
    <t xml:space="preserve"> Gemeindeanteil an der Einkommensteuer</t>
  </si>
  <si>
    <t>6022</t>
  </si>
  <si>
    <t xml:space="preserve"> Gemeindeanteil an der Umsatzsteuer</t>
  </si>
  <si>
    <t>603</t>
  </si>
  <si>
    <t>Sonstige Gemeindesteuern</t>
  </si>
  <si>
    <t>6031</t>
  </si>
  <si>
    <t xml:space="preserve"> Vergnügungssteuer</t>
  </si>
  <si>
    <t>6032</t>
  </si>
  <si>
    <t xml:space="preserve"> Hundesteuer</t>
  </si>
  <si>
    <t>6033</t>
  </si>
  <si>
    <t xml:space="preserve"> Jagdsteuer</t>
  </si>
  <si>
    <t>6034</t>
  </si>
  <si>
    <t xml:space="preserve"> Zweitwohnungssteuer</t>
  </si>
  <si>
    <t>6035</t>
  </si>
  <si>
    <t xml:space="preserve"> Grunderwerbsteuer</t>
  </si>
  <si>
    <t>6039</t>
  </si>
  <si>
    <t xml:space="preserve"> Sonstige örtliche Steuern</t>
  </si>
  <si>
    <t>604</t>
  </si>
  <si>
    <t>Steuerähnliche Einzahlungen</t>
  </si>
  <si>
    <t>6041</t>
  </si>
  <si>
    <t xml:space="preserve"> Fremdenverkehrsabgabe</t>
  </si>
  <si>
    <t>6042</t>
  </si>
  <si>
    <t xml:space="preserve"> Abgaben von Spielbanken</t>
  </si>
  <si>
    <t>6049</t>
  </si>
  <si>
    <t xml:space="preserve"> Sonstige steuerähnliche Einzahlungen</t>
  </si>
  <si>
    <t>605</t>
  </si>
  <si>
    <t>Ausgleichsleistungen</t>
  </si>
  <si>
    <t>6051</t>
  </si>
  <si>
    <t xml:space="preserve"> Leistungen nach dem Familienleistungsausgleich</t>
  </si>
  <si>
    <t>6052</t>
  </si>
  <si>
    <t xml:space="preserve"> Leistg. d. Landes a. d. Umsetzung d. 4. Ges. für moderne
  Dienstlstg. am Arbeitsmarkt</t>
  </si>
  <si>
    <t>6053</t>
  </si>
  <si>
    <t xml:space="preserve"> Leistg. d. Landes a. d. Ausgl. v. Sonderlasten b. d. Zusammenf. v. Arbeitslosen- und Sozialhilfe nach § 11 Abs. 3a FAG</t>
  </si>
  <si>
    <t>61</t>
  </si>
  <si>
    <t>Zuwendungen und allgemeine Umlagen</t>
  </si>
  <si>
    <t>6111</t>
  </si>
  <si>
    <t>612</t>
  </si>
  <si>
    <t>6121</t>
  </si>
  <si>
    <t xml:space="preserve"> Bedarfszuweisungen vom Land</t>
  </si>
  <si>
    <t>6122</t>
  </si>
  <si>
    <t xml:space="preserve"> Bedarfszuweisungen von Gemeinde/GV</t>
  </si>
  <si>
    <t>613</t>
  </si>
  <si>
    <t>6130</t>
  </si>
  <si>
    <t xml:space="preserve"> vom Bund</t>
  </si>
  <si>
    <t>6131</t>
  </si>
  <si>
    <t xml:space="preserve"> vom Land</t>
  </si>
  <si>
    <t>6132</t>
  </si>
  <si>
    <t xml:space="preserve"> von Gemeinden/Gv.</t>
  </si>
  <si>
    <t>614</t>
  </si>
  <si>
    <t>6140</t>
  </si>
  <si>
    <t>6141</t>
  </si>
  <si>
    <t>6142</t>
  </si>
  <si>
    <t>6143</t>
  </si>
  <si>
    <t xml:space="preserve"> von Zweckverbänden und dergl.</t>
  </si>
  <si>
    <t>6144</t>
  </si>
  <si>
    <t xml:space="preserve"> von der gesetzlichen Sozialversicherung</t>
  </si>
  <si>
    <t>6145</t>
  </si>
  <si>
    <t xml:space="preserve"> von verbundenen Unternehmen, Beteiligungen</t>
  </si>
  <si>
    <t>6146</t>
  </si>
  <si>
    <t xml:space="preserve"> von sonstigen öffentlichen Sonderrechnungen</t>
  </si>
  <si>
    <t>6147</t>
  </si>
  <si>
    <t xml:space="preserve"> von privaten Unternehmen</t>
  </si>
  <si>
    <t>6148</t>
  </si>
  <si>
    <t xml:space="preserve"> von übrigen Bereichen</t>
  </si>
  <si>
    <t>6182</t>
  </si>
  <si>
    <t>Allgemeine Umlagen von Gemeinden/Gv.</t>
  </si>
  <si>
    <t>619</t>
  </si>
  <si>
    <t>Aufgabenbezogene Leistungsbeteiligungen</t>
  </si>
  <si>
    <t>6191</t>
  </si>
  <si>
    <t xml:space="preserve"> Aufgabenbezogene Leistungsbeteiligungen des Bundes</t>
  </si>
  <si>
    <t>62</t>
  </si>
  <si>
    <t>Sonstige Transfereinzahlungen</t>
  </si>
  <si>
    <t>621</t>
  </si>
  <si>
    <t>Ersatz von sozialen Leistungen außerhalb von
 Einrichtungen</t>
  </si>
  <si>
    <t>6211</t>
  </si>
  <si>
    <t xml:space="preserve"> Kostenbeiträge und Aufwendungsersatz; Kostenersatz</t>
  </si>
  <si>
    <t>6212</t>
  </si>
  <si>
    <t xml:space="preserve"> Übergeleitete Unterhaltsansprüche gegen bürgerlich-rechtliche Unterhaltsverpflichtete</t>
  </si>
  <si>
    <t>6213</t>
  </si>
  <si>
    <t xml:space="preserve"> Leistungen von Sozialleistungsträgern</t>
  </si>
  <si>
    <t>6214</t>
  </si>
  <si>
    <t xml:space="preserve"> Sonstige Ersatzleistungen</t>
  </si>
  <si>
    <t>6215</t>
  </si>
  <si>
    <t xml:space="preserve"> Rückzahlung gewährter Hilfen (Tilgung und Zinsen von Darlehen)</t>
  </si>
  <si>
    <t>622</t>
  </si>
  <si>
    <t>6221</t>
  </si>
  <si>
    <t xml:space="preserve"> Kostenbeiträge und Aufwendungsersatz, Kostenersatz</t>
  </si>
  <si>
    <t>6222</t>
  </si>
  <si>
    <t>6223</t>
  </si>
  <si>
    <t>6224</t>
  </si>
  <si>
    <t>6225</t>
  </si>
  <si>
    <t>623</t>
  </si>
  <si>
    <t>6230</t>
  </si>
  <si>
    <t>6231</t>
  </si>
  <si>
    <t>6232</t>
  </si>
  <si>
    <t>6233</t>
  </si>
  <si>
    <t>6234</t>
  </si>
  <si>
    <t>6235</t>
  </si>
  <si>
    <t>6236</t>
  </si>
  <si>
    <t>6237</t>
  </si>
  <si>
    <t>6238</t>
  </si>
  <si>
    <t>6291</t>
  </si>
  <si>
    <t>Andere sonstige Transfereinzahlungen</t>
  </si>
  <si>
    <t>63</t>
  </si>
  <si>
    <t>6311</t>
  </si>
  <si>
    <t>6321</t>
  </si>
  <si>
    <t>6361</t>
  </si>
  <si>
    <t>64</t>
  </si>
  <si>
    <t>6411</t>
  </si>
  <si>
    <t>6421</t>
  </si>
  <si>
    <t>Einzahlungen aus dem Verkauf von Vorräten</t>
  </si>
  <si>
    <t>6461</t>
  </si>
  <si>
    <t>Sonstige privatrechtliche Leistungsentgelte</t>
  </si>
  <si>
    <t>648</t>
  </si>
  <si>
    <t>Einzahlungen aus Kostenerstattungen, Kostenumlagen</t>
  </si>
  <si>
    <t>6480</t>
  </si>
  <si>
    <t>6481</t>
  </si>
  <si>
    <t>6482</t>
  </si>
  <si>
    <t>6483</t>
  </si>
  <si>
    <t>6484</t>
  </si>
  <si>
    <t>6485</t>
  </si>
  <si>
    <t>6486</t>
  </si>
  <si>
    <t>6487</t>
  </si>
  <si>
    <t>6488</t>
  </si>
  <si>
    <t>65</t>
  </si>
  <si>
    <t>Sonstige Einzahlungen aus laufender 
 Verwaltungstätigkeit</t>
  </si>
  <si>
    <t>6511</t>
  </si>
  <si>
    <t>6521</t>
  </si>
  <si>
    <t>Erstattung von Steuern</t>
  </si>
  <si>
    <t>656</t>
  </si>
  <si>
    <t>Besondere Einzahlungen</t>
  </si>
  <si>
    <t>6561</t>
  </si>
  <si>
    <t xml:space="preserve"> Bußgelder</t>
  </si>
  <si>
    <t>6562</t>
  </si>
  <si>
    <t xml:space="preserve"> Säumniszuschläge</t>
  </si>
  <si>
    <t>6563</t>
  </si>
  <si>
    <t xml:space="preserve"> Einzahlungen aus der Inanspruchnahme von Gewährverträgen und Bürgschaften</t>
  </si>
  <si>
    <t>6564</t>
  </si>
  <si>
    <t xml:space="preserve"> Fehlbelegungsabgabe</t>
  </si>
  <si>
    <t>6591</t>
  </si>
  <si>
    <t>Andere sonstige Einzahlungen aus laufender Verwaltungstätigkeit</t>
  </si>
  <si>
    <t>66</t>
  </si>
  <si>
    <t>Zinsen und sonstige Finanzeinzahlungen</t>
  </si>
  <si>
    <t>661</t>
  </si>
  <si>
    <t>Zinseinzahlungen</t>
  </si>
  <si>
    <t>6610</t>
  </si>
  <si>
    <t>6611</t>
  </si>
  <si>
    <t>6612</t>
  </si>
  <si>
    <t>6613</t>
  </si>
  <si>
    <t>6614</t>
  </si>
  <si>
    <t>6615</t>
  </si>
  <si>
    <t>6616</t>
  </si>
  <si>
    <t>6617</t>
  </si>
  <si>
    <t xml:space="preserve"> von Kreditinstituten</t>
  </si>
  <si>
    <t>6618</t>
  </si>
  <si>
    <t xml:space="preserve"> vom sonstigen inländischen Bereich</t>
  </si>
  <si>
    <t>6619</t>
  </si>
  <si>
    <t xml:space="preserve"> vom sonstigen ausländischen Bereich</t>
  </si>
  <si>
    <t>Gewinnanteile aus verbundenen Unternehmen und Beteiligungen</t>
  </si>
  <si>
    <t>6691</t>
  </si>
  <si>
    <t>Sonstige Finanzeinzahlungen</t>
  </si>
  <si>
    <t>67</t>
  </si>
  <si>
    <t>6711</t>
  </si>
  <si>
    <t>68</t>
  </si>
  <si>
    <t>681</t>
  </si>
  <si>
    <t>Investitionszuwendungen</t>
  </si>
  <si>
    <t>6810</t>
  </si>
  <si>
    <t>6811</t>
  </si>
  <si>
    <t>6812</t>
  </si>
  <si>
    <t>6813</t>
  </si>
  <si>
    <t>6814</t>
  </si>
  <si>
    <t>6815</t>
  </si>
  <si>
    <t>6816</t>
  </si>
  <si>
    <t>6817</t>
  </si>
  <si>
    <t>6818</t>
  </si>
  <si>
    <t>6821</t>
  </si>
  <si>
    <t>Einzahlungen aus der Veräußerung von Grundstücken und Gebäuden</t>
  </si>
  <si>
    <t>683</t>
  </si>
  <si>
    <t>Einzahlungen aus der Veräußerung von beweglichen Vermögensgegenständen</t>
  </si>
  <si>
    <t>6831</t>
  </si>
  <si>
    <t xml:space="preserve"> Einzahlungen aus der Veräußerung von beweglichen Vermögens-
   gegenständen bis zu einem Wert von 1 000 EUR ohne Umsatzsteuer</t>
  </si>
  <si>
    <t>6832</t>
  </si>
  <si>
    <t xml:space="preserve"> Einzahlungen aus der Veräußerung beweglicher Vermögens-
   gegenstände über einem Wert von 1 000 EUR ohne Umsatzsteuer</t>
  </si>
  <si>
    <t>684</t>
  </si>
  <si>
    <t>Einzahlungen aus der Veräußerung von Finanzanlagen</t>
  </si>
  <si>
    <t>6842</t>
  </si>
  <si>
    <t xml:space="preserve"> Börsennotierte Aktien</t>
  </si>
  <si>
    <t>6843</t>
  </si>
  <si>
    <t xml:space="preserve"> Nichtbörsennotierte Aktien</t>
  </si>
  <si>
    <t>6844</t>
  </si>
  <si>
    <t xml:space="preserve"> Sonstige Anteilsrechte</t>
  </si>
  <si>
    <t>6845</t>
  </si>
  <si>
    <t xml:space="preserve"> Investmentzertifikate</t>
  </si>
  <si>
    <t>6846</t>
  </si>
  <si>
    <t xml:space="preserve"> Kapitalmarktpapiere</t>
  </si>
  <si>
    <t>6847</t>
  </si>
  <si>
    <t xml:space="preserve"> Geldmarktpapiere</t>
  </si>
  <si>
    <t>6848</t>
  </si>
  <si>
    <t xml:space="preserve"> Finanzderivate</t>
  </si>
  <si>
    <t>6851</t>
  </si>
  <si>
    <t>Einzahlungen aus der Abwicklung von Baumaßnahmen</t>
  </si>
  <si>
    <t>686</t>
  </si>
  <si>
    <t>Rückflüsse von Ausleihungen</t>
  </si>
  <si>
    <t>6860</t>
  </si>
  <si>
    <t>6861</t>
  </si>
  <si>
    <t>6862</t>
  </si>
  <si>
    <t>6863</t>
  </si>
  <si>
    <t>6864</t>
  </si>
  <si>
    <t>6865</t>
  </si>
  <si>
    <t>6866</t>
  </si>
  <si>
    <t>6867</t>
  </si>
  <si>
    <t>6868</t>
  </si>
  <si>
    <t>6869</t>
  </si>
  <si>
    <t>6881</t>
  </si>
  <si>
    <t>69</t>
  </si>
  <si>
    <t>Einzahlungen aus Finanzierungstätigkeit</t>
  </si>
  <si>
    <t>6917</t>
  </si>
  <si>
    <t>692</t>
  </si>
  <si>
    <t>Kreditaufnahmen für Investitionen</t>
  </si>
  <si>
    <t>6920</t>
  </si>
  <si>
    <t>6921</t>
  </si>
  <si>
    <t>6922</t>
  </si>
  <si>
    <t>6923</t>
  </si>
  <si>
    <t>6924</t>
  </si>
  <si>
    <t>6925</t>
  </si>
  <si>
    <t>6926</t>
  </si>
  <si>
    <t>6927</t>
  </si>
  <si>
    <t>6928</t>
  </si>
  <si>
    <t>6929</t>
  </si>
  <si>
    <t>6947</t>
  </si>
  <si>
    <t>Sonstige Wertpapierverschuldung</t>
  </si>
  <si>
    <t>695</t>
  </si>
  <si>
    <t>Rückflüsse von Darlehen (ohne Ausleihungen)</t>
  </si>
  <si>
    <t>6950</t>
  </si>
  <si>
    <t>6951</t>
  </si>
  <si>
    <t>6952</t>
  </si>
  <si>
    <t>6953</t>
  </si>
  <si>
    <t>6954</t>
  </si>
  <si>
    <t>6955</t>
  </si>
  <si>
    <t>6956</t>
  </si>
  <si>
    <t>6957</t>
  </si>
  <si>
    <t>6958</t>
  </si>
  <si>
    <t>6959</t>
  </si>
  <si>
    <t>7</t>
  </si>
  <si>
    <t>Auszahlungen</t>
  </si>
  <si>
    <t>70</t>
  </si>
  <si>
    <t>Personalauszahlungen</t>
  </si>
  <si>
    <t>701</t>
  </si>
  <si>
    <t>Dienstbezüge</t>
  </si>
  <si>
    <t>7011</t>
  </si>
  <si>
    <t xml:space="preserve"> Beamte</t>
  </si>
  <si>
    <t>7012</t>
  </si>
  <si>
    <t xml:space="preserve"> Arbeitnehmer</t>
  </si>
  <si>
    <t>7019</t>
  </si>
  <si>
    <t xml:space="preserve"> Sonstige Beschäftigte</t>
  </si>
  <si>
    <t>702</t>
  </si>
  <si>
    <t>7021</t>
  </si>
  <si>
    <t>7022</t>
  </si>
  <si>
    <t>7029</t>
  </si>
  <si>
    <t>703</t>
  </si>
  <si>
    <t>7031</t>
  </si>
  <si>
    <t>7032</t>
  </si>
  <si>
    <t>7039</t>
  </si>
  <si>
    <t>7041</t>
  </si>
  <si>
    <t>Beihilfen, Unterstützungsleistungen für Beschäftigte</t>
  </si>
  <si>
    <t>71</t>
  </si>
  <si>
    <t>Versorgungsauszahlungen</t>
  </si>
  <si>
    <t>711</t>
  </si>
  <si>
    <t>Versorgungsbezüge</t>
  </si>
  <si>
    <t>7111</t>
  </si>
  <si>
    <t>7112</t>
  </si>
  <si>
    <t>7119</t>
  </si>
  <si>
    <t>713</t>
  </si>
  <si>
    <t>7131</t>
  </si>
  <si>
    <t>7132</t>
  </si>
  <si>
    <t>7139</t>
  </si>
  <si>
    <t>7141</t>
  </si>
  <si>
    <t>Beihilfen, Unterstützungsleistungen für Versorgungsempfänger</t>
  </si>
  <si>
    <t>72</t>
  </si>
  <si>
    <t>7211</t>
  </si>
  <si>
    <t>722</t>
  </si>
  <si>
    <t>Unterhaltung des sonstigen unbeweglichen und beweglichen Vermögens</t>
  </si>
  <si>
    <t>7221</t>
  </si>
  <si>
    <t xml:space="preserve"> Unterhaltung des sonstigen unbeweglichen Vermögens unterhalb der Wertgrenze i.H.v. 410 EUR</t>
  </si>
  <si>
    <t>723</t>
  </si>
  <si>
    <t>7231</t>
  </si>
  <si>
    <t xml:space="preserve"> Mieten und Pachten</t>
  </si>
  <si>
    <t>7232</t>
  </si>
  <si>
    <t xml:space="preserve"> Leasing</t>
  </si>
  <si>
    <t>7241</t>
  </si>
  <si>
    <t>Bewirtschaftung der Grundstücke und baulichen Anlagen</t>
  </si>
  <si>
    <t>725</t>
  </si>
  <si>
    <t>Unterhaltung des beweglichen Vermögens</t>
  </si>
  <si>
    <t>7251</t>
  </si>
  <si>
    <t xml:space="preserve"> Haltung von Fahrzeugen</t>
  </si>
  <si>
    <t>7255</t>
  </si>
  <si>
    <t xml:space="preserve"> Unterhaltung des sonstigen beweglichen Vermögens</t>
  </si>
  <si>
    <t>7261</t>
  </si>
  <si>
    <t>Besondere zahlungswirksame Aufwendungen für Beschäftigte</t>
  </si>
  <si>
    <t>7271</t>
  </si>
  <si>
    <t>Besondere Verwaltungs- und Betriebsauszahlungen</t>
  </si>
  <si>
    <t>7281</t>
  </si>
  <si>
    <t>Erwerb von Vorräten</t>
  </si>
  <si>
    <t>7291</t>
  </si>
  <si>
    <t>Auszahlungen für sonstige Dienstleistungen</t>
  </si>
  <si>
    <t>73</t>
  </si>
  <si>
    <t>Transferauszahlungen</t>
  </si>
  <si>
    <t>731</t>
  </si>
  <si>
    <t>7310</t>
  </si>
  <si>
    <t xml:space="preserve"> an Bund</t>
  </si>
  <si>
    <t>7311</t>
  </si>
  <si>
    <t xml:space="preserve"> an Land</t>
  </si>
  <si>
    <t>7312</t>
  </si>
  <si>
    <t xml:space="preserve"> an Gemeinden/Gv.</t>
  </si>
  <si>
    <t>7313</t>
  </si>
  <si>
    <t xml:space="preserve"> an Zweckverbände und dergl.</t>
  </si>
  <si>
    <t>7314</t>
  </si>
  <si>
    <t xml:space="preserve"> an die gesetzliche Sozialversicherung</t>
  </si>
  <si>
    <t>7315</t>
  </si>
  <si>
    <t xml:space="preserve"> an verbundene Unternehmen, Beteiligungen</t>
  </si>
  <si>
    <t>7316</t>
  </si>
  <si>
    <t xml:space="preserve"> an sonstige öffentliche Sonderrechnungen</t>
  </si>
  <si>
    <t>7317</t>
  </si>
  <si>
    <t xml:space="preserve"> an private Unternehmen</t>
  </si>
  <si>
    <t>7318</t>
  </si>
  <si>
    <t xml:space="preserve"> an übrige Bereiche</t>
  </si>
  <si>
    <t>732</t>
  </si>
  <si>
    <t>7320</t>
  </si>
  <si>
    <t>7321</t>
  </si>
  <si>
    <t>7322</t>
  </si>
  <si>
    <t>7323</t>
  </si>
  <si>
    <t>7324</t>
  </si>
  <si>
    <t>7325</t>
  </si>
  <si>
    <t>7326</t>
  </si>
  <si>
    <t>7327</t>
  </si>
  <si>
    <t>7328</t>
  </si>
  <si>
    <t>733</t>
  </si>
  <si>
    <t>Soziale Leistungen</t>
  </si>
  <si>
    <t>7331</t>
  </si>
  <si>
    <t xml:space="preserve"> Soziale Leistungen außerhalb von Einrichtungen</t>
  </si>
  <si>
    <t>7332</t>
  </si>
  <si>
    <t xml:space="preserve"> Soziale Leistungen an natürliche Personen in Einrichtungen</t>
  </si>
  <si>
    <t>7339</t>
  </si>
  <si>
    <t xml:space="preserve"> Sonstige soziale Leistungen</t>
  </si>
  <si>
    <t>734</t>
  </si>
  <si>
    <t>7341</t>
  </si>
  <si>
    <t xml:space="preserve"> Gewerbesteuerumlage</t>
  </si>
  <si>
    <t>7342</t>
  </si>
  <si>
    <t xml:space="preserve"> Finanzierungsbeteiligung Fonds Deutsche Einheit</t>
  </si>
  <si>
    <t>735</t>
  </si>
  <si>
    <t>7350</t>
  </si>
  <si>
    <t>7351</t>
  </si>
  <si>
    <t>7352</t>
  </si>
  <si>
    <t>7353</t>
  </si>
  <si>
    <t>7354</t>
  </si>
  <si>
    <t>737</t>
  </si>
  <si>
    <t>7370</t>
  </si>
  <si>
    <t>7371</t>
  </si>
  <si>
    <t>7372</t>
  </si>
  <si>
    <t>7373</t>
  </si>
  <si>
    <t>7391</t>
  </si>
  <si>
    <t>Sonstige Transferauszahlungen</t>
  </si>
  <si>
    <t>74</t>
  </si>
  <si>
    <t>Sonstige Auszahlungen aus laufender Verwaltungstätigkeit</t>
  </si>
  <si>
    <t>7411</t>
  </si>
  <si>
    <t>Sonstige Personal- und Versorgungsauszahlungen</t>
  </si>
  <si>
    <t>742</t>
  </si>
  <si>
    <t>Auszahlungen für die Inanspruchnahme von Rechten und Diensten</t>
  </si>
  <si>
    <t>7421</t>
  </si>
  <si>
    <t xml:space="preserve"> Auszahlungen für ehrenamtliche und sonstige Tätigkeit</t>
  </si>
  <si>
    <t>7429</t>
  </si>
  <si>
    <t xml:space="preserve"> Sonstige Auszahlungen für die Inanspruchnahme von Rechten und Diensten</t>
  </si>
  <si>
    <t>7431</t>
  </si>
  <si>
    <t>Geschäftsauszahlungen</t>
  </si>
  <si>
    <t>7441</t>
  </si>
  <si>
    <t>745</t>
  </si>
  <si>
    <t>Erstattungen für Auszahlungen von Dritten aus laufender Verwaltungstätigkeit</t>
  </si>
  <si>
    <t>7450</t>
  </si>
  <si>
    <t>7451</t>
  </si>
  <si>
    <t>7452</t>
  </si>
  <si>
    <t>7453</t>
  </si>
  <si>
    <t>7454</t>
  </si>
  <si>
    <t>7455</t>
  </si>
  <si>
    <t>7456</t>
  </si>
  <si>
    <t>7457</t>
  </si>
  <si>
    <t>7458</t>
  </si>
  <si>
    <t>746</t>
  </si>
  <si>
    <t>7461</t>
  </si>
  <si>
    <t>Aufgabenbezogene Leistungsbeteiligungen an Arbeitsgemeinschaften</t>
  </si>
  <si>
    <t>748</t>
  </si>
  <si>
    <t>Besondere Auszahlungen</t>
  </si>
  <si>
    <t>7481</t>
  </si>
  <si>
    <t>7482</t>
  </si>
  <si>
    <t>7483</t>
  </si>
  <si>
    <t xml:space="preserve"> Auszahlungen aus der Inanspruchnahme von Gewährverträgen und Bürgschaften</t>
  </si>
  <si>
    <t>7484</t>
  </si>
  <si>
    <t>7491</t>
  </si>
  <si>
    <t>Weitere sonst. Auszahlungen aus laufender Verwaltungstätigkeit</t>
  </si>
  <si>
    <t>75</t>
  </si>
  <si>
    <t>Zinsen und sonstige Finanzauszahlungen</t>
  </si>
  <si>
    <t>751</t>
  </si>
  <si>
    <t>7510</t>
  </si>
  <si>
    <t>7511</t>
  </si>
  <si>
    <t>7512</t>
  </si>
  <si>
    <t>7513</t>
  </si>
  <si>
    <t>7514</t>
  </si>
  <si>
    <t>7515</t>
  </si>
  <si>
    <t>7516</t>
  </si>
  <si>
    <t>7517</t>
  </si>
  <si>
    <t xml:space="preserve"> an Kreditinstitute</t>
  </si>
  <si>
    <t>7518</t>
  </si>
  <si>
    <t xml:space="preserve"> an sonstigen inländischen Bereich</t>
  </si>
  <si>
    <t>7519</t>
  </si>
  <si>
    <t xml:space="preserve"> an sonstigen ausländischen Bereich</t>
  </si>
  <si>
    <t>759</t>
  </si>
  <si>
    <t>Sonstige Finanzauszahlungen</t>
  </si>
  <si>
    <t>7591</t>
  </si>
  <si>
    <t xml:space="preserve"> Kreditbeschaffungskosten</t>
  </si>
  <si>
    <t>7592</t>
  </si>
  <si>
    <t xml:space="preserve"> Verzinsung von Steuernachzahlungen</t>
  </si>
  <si>
    <t>7593</t>
  </si>
  <si>
    <t xml:space="preserve"> Auszahlungen für die Ablösung von Dauerlasten</t>
  </si>
  <si>
    <t>7599</t>
  </si>
  <si>
    <t xml:space="preserve"> Sonstige Finanzauszahlungen</t>
  </si>
  <si>
    <t>77</t>
  </si>
  <si>
    <t>7711</t>
  </si>
  <si>
    <t>78</t>
  </si>
  <si>
    <t>781</t>
  </si>
  <si>
    <t>Zuweisungen und Zuschüsse für lnvestitionen</t>
  </si>
  <si>
    <t>7810</t>
  </si>
  <si>
    <t>7811</t>
  </si>
  <si>
    <t>7812</t>
  </si>
  <si>
    <t>7813</t>
  </si>
  <si>
    <t>7814</t>
  </si>
  <si>
    <t>7815</t>
  </si>
  <si>
    <t>7816</t>
  </si>
  <si>
    <t>7817</t>
  </si>
  <si>
    <t>7818</t>
  </si>
  <si>
    <t>7821</t>
  </si>
  <si>
    <t>Erwerb von Grundstücken und Gebäuden</t>
  </si>
  <si>
    <t>783</t>
  </si>
  <si>
    <t>Auszahlungen aus dem Erwerb von beweglichen Sachen des Anlagevermögens</t>
  </si>
  <si>
    <t>7831</t>
  </si>
  <si>
    <t xml:space="preserve"> Auszahlungen für den Erwerb beweglicher Vermögensgegenstände
   bis zu einem Wert von 1 000 EUR ohne Umsatzsteuer</t>
  </si>
  <si>
    <t>7832</t>
  </si>
  <si>
    <t xml:space="preserve"> Auszahlungen für den Erwerb beweglicher Vermögensgegenstände
   über einem Wert von 1 000 EUR ohne Umsatzsteuer</t>
  </si>
  <si>
    <t>784</t>
  </si>
  <si>
    <t>Auszahlungen für den Erwerb von Finanzanlagen</t>
  </si>
  <si>
    <t>7842</t>
  </si>
  <si>
    <t>7843</t>
  </si>
  <si>
    <t>7844</t>
  </si>
  <si>
    <t>7845</t>
  </si>
  <si>
    <t>7846</t>
  </si>
  <si>
    <t>7847</t>
  </si>
  <si>
    <t>7848</t>
  </si>
  <si>
    <t>785</t>
  </si>
  <si>
    <t>Baumaßnahmen</t>
  </si>
  <si>
    <t>7851</t>
  </si>
  <si>
    <t xml:space="preserve"> Auszahlungen für Baumaßnahmen</t>
  </si>
  <si>
    <t>786</t>
  </si>
  <si>
    <t>Gewährung von Ausleihungen</t>
  </si>
  <si>
    <t>7860</t>
  </si>
  <si>
    <t>7861</t>
  </si>
  <si>
    <t>7862</t>
  </si>
  <si>
    <t>7863</t>
  </si>
  <si>
    <t>7864</t>
  </si>
  <si>
    <t>7865</t>
  </si>
  <si>
    <t>7866</t>
  </si>
  <si>
    <t>7867</t>
  </si>
  <si>
    <t>7868</t>
  </si>
  <si>
    <t>7869</t>
  </si>
  <si>
    <t>79</t>
  </si>
  <si>
    <t>Auszahlungen aus Finanzierungstätigkeit</t>
  </si>
  <si>
    <t>7917</t>
  </si>
  <si>
    <t>Auszahlungen aus Anleihen</t>
  </si>
  <si>
    <t>792</t>
  </si>
  <si>
    <t>Tilgung von Krediten für Investitionen</t>
  </si>
  <si>
    <t>7920</t>
  </si>
  <si>
    <t>7921</t>
  </si>
  <si>
    <t>7922</t>
  </si>
  <si>
    <t>7923</t>
  </si>
  <si>
    <t>7924</t>
  </si>
  <si>
    <t>7925</t>
  </si>
  <si>
    <t>7926</t>
  </si>
  <si>
    <t>7927</t>
  </si>
  <si>
    <t>7928</t>
  </si>
  <si>
    <t>7929</t>
  </si>
  <si>
    <t>7947</t>
  </si>
  <si>
    <t>Tilgung von sonstigen Wertpapierschulden</t>
  </si>
  <si>
    <t>795</t>
  </si>
  <si>
    <t>Gewährung von Darlehen (ohne Ausleihungen)</t>
  </si>
  <si>
    <t>7950</t>
  </si>
  <si>
    <t>7951</t>
  </si>
  <si>
    <t>7952</t>
  </si>
  <si>
    <t>7953</t>
  </si>
  <si>
    <t>7954</t>
  </si>
  <si>
    <t>7955</t>
  </si>
  <si>
    <t>7956</t>
  </si>
  <si>
    <t>7957</t>
  </si>
  <si>
    <t>7958</t>
  </si>
  <si>
    <t>7959</t>
  </si>
  <si>
    <t xml:space="preserve">Lfd.
Nr. </t>
  </si>
  <si>
    <t>Kontonummer</t>
  </si>
  <si>
    <t>7011, 7012, 7019, 7021, 7022, 7029, 7031, 7032, 7039, 7041, 7111, 7112, 7119, 7131, 7132, 7139, 7141, 7411, 7421</t>
  </si>
  <si>
    <t>7211, 7221, 7231, 7232, 7241, 7251, 7255, 7261, 7271, 7281, 7291, 7831</t>
  </si>
  <si>
    <t>Sozialtransferleistungen und Leistungsbeteiligungen nach SGB II</t>
  </si>
  <si>
    <t>733, 7461</t>
  </si>
  <si>
    <t>7510-7519</t>
  </si>
  <si>
    <t>7310-7318, 7320-7328, 7351-7354, 7371-7373, 7391, 7429, 7431, 7441, 7450-7458, 7481-7484, 7491, 7591-7593, 7599</t>
  </si>
  <si>
    <t>6122, 6132, 6142, 6182, 6232, 6482, 6612</t>
  </si>
  <si>
    <t/>
  </si>
  <si>
    <t>1+2+3+4+5./.6</t>
  </si>
  <si>
    <t>Auszahlungen für den Erwerb von Sachanlagevermögen</t>
  </si>
  <si>
    <t>7821, 7832, 7851</t>
  </si>
  <si>
    <t xml:space="preserve">   darunter: Auszahlungen für Baumaßnahmen </t>
  </si>
  <si>
    <t>7920-7923</t>
  </si>
  <si>
    <t>7810-7818, 784, 786, 795</t>
  </si>
  <si>
    <t>6812, 6862, 6922, 6952</t>
  </si>
  <si>
    <t>8+10+11./.12</t>
  </si>
  <si>
    <t>7+13</t>
  </si>
  <si>
    <t>6011, 6012, 6013, 6021, 6022, 6031-6034, 6039, 6041, 6042, 6049,./.7341,./.7342</t>
  </si>
  <si>
    <t>6013,./.7341,./.7342</t>
  </si>
  <si>
    <t>6011, 6012</t>
  </si>
  <si>
    <t>Bedarfs- und sonstige allgemeine Zuweisungen vom Land</t>
  </si>
  <si>
    <t>6051-6053, 6121, 6131</t>
  </si>
  <si>
    <t>Zuweisungen und Zuschüsse für laufende Zwecke vom Land</t>
  </si>
  <si>
    <t>Zuweisungen und Zuschüsse für laufende Zwecke vom Bund</t>
  </si>
  <si>
    <t>6140, 6191</t>
  </si>
  <si>
    <t>6311, 6321, 6361</t>
  </si>
  <si>
    <t>6122, 6130, 6132, 6142-6148, 6182, 6211-6215, 6221-6225, 
6230-6238, 6291, 6411, 6421, 6461, 6480-6488, 6511, 6521, 
6561-6564, 6591, 6610-6619, 6651, 6691, 6831</t>
  </si>
  <si>
    <t>15+19+20+21+22+23+24./.25</t>
  </si>
  <si>
    <t>6920-6923</t>
  </si>
  <si>
    <t>6810, 6812-6818, 6821, 6832, 6842-6848, 6851, 6860-6869, 6881, 6950-6959</t>
  </si>
  <si>
    <t>27+28+29./.30</t>
  </si>
  <si>
    <t>26+31</t>
  </si>
  <si>
    <t>32./.14</t>
  </si>
  <si>
    <t>Mehrauszahlungen/Mehreinzahlungen aus Verwaltungstätigkeit</t>
  </si>
  <si>
    <t>26./.7</t>
  </si>
  <si>
    <t>6917, 6924-6929, 6947</t>
  </si>
  <si>
    <t>7917, 7924-7929, 7947</t>
  </si>
  <si>
    <t>Produktrahmenplan</t>
  </si>
  <si>
    <t>Davon: Kinder-, Jugend- und Familienhilfe</t>
  </si>
  <si>
    <t xml:space="preserve">    Kinder-, Jugend- und Familienhilfe</t>
  </si>
  <si>
    <t>Sonstige Einrichtungen der Kinder-, Jugend- und Familienhilfe</t>
  </si>
  <si>
    <t>Privatrechtliche Leistungsentgelte, Kostenerstattungen und Kostenumlagen</t>
  </si>
  <si>
    <t>Einzahlungen aus Anleihen</t>
  </si>
  <si>
    <t>Landkreise
insgesamt</t>
  </si>
  <si>
    <t>Landkreis
Mecklen-
burgische
Seenplatte</t>
  </si>
  <si>
    <t>darunter</t>
  </si>
  <si>
    <t>Landkreis
Rostock</t>
  </si>
  <si>
    <t>Landkreis
Vorpom-
mern-
Rügen</t>
  </si>
  <si>
    <t xml:space="preserve">darunter </t>
  </si>
  <si>
    <t>Landkreis
Nordwest-
mecklenburg</t>
  </si>
  <si>
    <t>Landkreis
Vorpommern-
Greifswald</t>
  </si>
  <si>
    <t>Landkreis
Ludwigslust-
Parchim</t>
  </si>
  <si>
    <t>Neu-
branden-
burg</t>
  </si>
  <si>
    <t>Bedarfs- und sonstige allgemeine Zuweisungen 
   vom Land</t>
  </si>
  <si>
    <t>Zuweisungen und Zuschüsse für laufende Zwecke 
   vom Land</t>
  </si>
  <si>
    <t>Zuweisungen und Zuschüsse für laufende Zwecke 
   vom Bund</t>
  </si>
  <si>
    <t>Mehrauszahlungen/Mehreinzahlungen aus 
   Verwaltungstätigkeit</t>
  </si>
  <si>
    <t>Tabelle 7</t>
  </si>
  <si>
    <t>Tabelle 7.1</t>
  </si>
  <si>
    <t>Tabelle 7.2</t>
  </si>
  <si>
    <t>Tabelle 7.3</t>
  </si>
  <si>
    <t>Tabelle 7.4</t>
  </si>
  <si>
    <t>Tabelle 7.5</t>
  </si>
  <si>
    <t>Tabelle 7.6</t>
  </si>
  <si>
    <t>Tabelle 8</t>
  </si>
  <si>
    <t>Tabelle 8.1</t>
  </si>
  <si>
    <t>Tabelle 8.2</t>
  </si>
  <si>
    <t>Tabelle 8.3</t>
  </si>
  <si>
    <t>Tabelle 8.4</t>
  </si>
  <si>
    <t>Tabelle 8.5</t>
  </si>
  <si>
    <t>Tabelle 8.6</t>
  </si>
  <si>
    <t>Öffentlicher Personennahverkehr (ÖPNV)</t>
  </si>
  <si>
    <t>Zuständige Dezernentin: Heidi Knothe, Telefon: 0385 588-56432</t>
  </si>
  <si>
    <t>Hilfe zum Lebensunterhalt</t>
  </si>
  <si>
    <t>Hilfe zur Pflege</t>
  </si>
  <si>
    <t>Eingliederungshilfe für behinderte Menschen</t>
  </si>
  <si>
    <t>Hilfe zur Gesundheit</t>
  </si>
  <si>
    <t>Hilfe zur Überwindung sozialer Schwierigkeiten</t>
  </si>
  <si>
    <t>Grundsicherung im Alter und bei Erwerbsminderung</t>
  </si>
  <si>
    <t>Nicht aufteilbar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</si>
  <si>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</si>
  <si>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</si>
  <si>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</si>
  <si>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</si>
  <si>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</si>
  <si>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</si>
  <si>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Tilgung von Krediten für Investitionen am Kreditmarkt 
   und beim sonstigen öffentlichen Bereich</t>
  </si>
  <si>
    <t>Kreditaufnahmen für Investitionen am Kreditmarkt 
   und beim sonstigen öffentlichen Bereich</t>
  </si>
  <si>
    <t>Um die Lesbarkeit der Texte, Tabellen und Grafiken zu erhalten, wird – soweit keine geschlechtsneutrale Formu-
lierung vorhanden ist – von der Benennung der Geschlechter abgesehen. Die verwendeten Bezeichnungen gelten
demnach gleichermaßen für Frau, Mann und Divers.</t>
  </si>
  <si>
    <t>©  Statistisches Amt Mecklenburg-Vorpommern, Schwerin, 2021</t>
  </si>
  <si>
    <t>L233 2019 00</t>
  </si>
  <si>
    <t>27.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</si>
</sst>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 ##0;\-"/>
    <numFmt numFmtId="165" formatCode="#\ ###\ ##0;\-#\ ###\ ##0;\-"/>
    <numFmt numFmtId="166" formatCode="#,##0&quot;  &quot;;\-\ #,##0&quot;  &quot;;0&quot;  &quot;;@&quot;  &quot;"/>
    <numFmt numFmtId="167" formatCode="#,##0,"/>
    <numFmt numFmtId="168" formatCode="General_)"/>
    <numFmt numFmtId="169" formatCode="#,##0&quot; &quot;;\-\ #,##0&quot; &quot;;\-&quot; &quot;;@&quot; &quot;"/>
    <numFmt numFmtId="170" formatCode="0&quot;   &quot;"/>
    <numFmt numFmtId="171" formatCode="#,##0.00&quot;  &quot;;\-\ #,##0.00&quot;  &quot;;0.00&quot;  &quot;;@&quot;  &quot;"/>
    <numFmt numFmtId="172" formatCode="#,##0&quot; &quot;;\-\ #,##0&quot; &quot;;0&quot; &quot;;@&quot; &quot;"/>
    <numFmt numFmtId="173" formatCode="#,##0&quot;&quot;;\-\ #,##0&quot;&quot;;0&quot;&quot;;@&quot;&quot;"/>
    <numFmt numFmtId="174" formatCode="#,##0.00&quot; &quot;;\-\ #,##0.00&quot; &quot;;0.00&quot; &quot;;@&quot; &quot;"/>
    <numFmt numFmtId="175" formatCode="#,##0.00&quot;&quot;;\-\ #,##0.00&quot;&quot;;0.00&quot;&quot;;@&quot;&quot;"/>
  </numFmts>
  <fonts count="42">
    <font>
      <sz val="10"/>
      <name val="Arial"/>
    </font>
    <font>
      <sz val="8"/>
      <name val="Arial"/>
      <family val="2"/>
    </font>
    <font>
      <sz val="10"/>
      <name val="Arial"/>
      <family val="2"/>
    </font>
    <font>
      <sz val="10"/>
      <color indexed="8"/>
      <name val="Arial"/>
      <family val="2"/>
    </font>
    <font>
      <sz val="10"/>
      <color indexed="8"/>
      <name val="MS Sans Serif"/>
      <family val="2"/>
    </font>
    <font>
      <sz val="12"/>
      <name val="Arial MT"/>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b/>
      <sz val="10"/>
      <name val="Calibri"/>
      <family val="2"/>
      <scheme val="minor"/>
    </font>
    <font>
      <sz val="9"/>
      <name val="Calibri"/>
      <family val="2"/>
      <scheme val="minor"/>
    </font>
    <font>
      <b/>
      <sz val="8"/>
      <name val="Calibri"/>
      <family val="2"/>
      <scheme val="minor"/>
    </font>
    <font>
      <sz val="8"/>
      <name val="Calibri"/>
      <family val="2"/>
      <scheme val="minor"/>
    </font>
    <font>
      <sz val="6"/>
      <name val="Calibri"/>
      <family val="2"/>
      <scheme val="minor"/>
    </font>
    <font>
      <sz val="6"/>
      <color theme="1"/>
      <name val="Calibri"/>
      <family val="2"/>
      <scheme val="minor"/>
    </font>
    <font>
      <sz val="6"/>
      <color indexed="8"/>
      <name val="Calibri"/>
      <family val="2"/>
      <scheme val="minor"/>
    </font>
    <font>
      <sz val="10"/>
      <color indexed="8"/>
      <name val="Calibri"/>
      <family val="2"/>
      <scheme val="minor"/>
    </font>
    <font>
      <sz val="1"/>
      <color indexed="8"/>
      <name val="Calibri"/>
      <family val="2"/>
      <scheme val="minor"/>
    </font>
    <font>
      <sz val="5"/>
      <color indexed="8"/>
      <name val="Calibri"/>
      <family val="2"/>
      <scheme val="minor"/>
    </font>
    <font>
      <b/>
      <sz val="11"/>
      <name val="Calibri"/>
      <family val="2"/>
      <scheme val="minor"/>
    </font>
    <font>
      <b/>
      <sz val="9"/>
      <name val="Calibri"/>
      <family val="2"/>
      <scheme val="minor"/>
    </font>
    <font>
      <sz val="11"/>
      <name val="Calibri"/>
      <family val="2"/>
      <scheme val="minor"/>
    </font>
    <font>
      <b/>
      <sz val="11"/>
      <color indexed="8"/>
      <name val="Calibri"/>
      <family val="2"/>
      <scheme val="minor"/>
    </font>
    <font>
      <sz val="11"/>
      <color indexed="8"/>
      <name val="Calibri"/>
      <family val="2"/>
      <scheme val="minor"/>
    </font>
    <font>
      <sz val="8.5"/>
      <name val="Calibri"/>
      <family val="2"/>
      <scheme val="minor"/>
    </font>
    <font>
      <b/>
      <sz val="8.5"/>
      <name val="Calibri"/>
      <family val="2"/>
      <scheme val="minor"/>
    </font>
    <font>
      <sz val="8.5"/>
      <color rgb="FF000000"/>
      <name val="Calibri"/>
      <family val="2"/>
      <scheme val="minor"/>
    </font>
    <font>
      <b/>
      <sz val="8.5"/>
      <color rgb="FF000000"/>
      <name val="Calibri"/>
      <family val="2"/>
      <scheme val="minor"/>
    </font>
    <font>
      <b/>
      <sz val="6"/>
      <name val="Calibri"/>
      <family val="2"/>
      <scheme val="minor"/>
    </font>
    <font>
      <b/>
      <sz val="8.5"/>
      <color indexed="8"/>
      <name val="Calibri"/>
      <family val="2"/>
      <scheme val="minor"/>
    </font>
    <font>
      <sz val="8.5"/>
      <color indexed="8"/>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3">
    <xf numFmtId="0" fontId="0" fillId="0" borderId="0"/>
    <xf numFmtId="0" fontId="2" fillId="0" borderId="0"/>
    <xf numFmtId="0" fontId="2" fillId="0" borderId="0"/>
    <xf numFmtId="0" fontId="2" fillId="0" borderId="0"/>
    <xf numFmtId="0" fontId="2" fillId="0" borderId="0"/>
    <xf numFmtId="0" fontId="3" fillId="0" borderId="0"/>
    <xf numFmtId="0" fontId="6" fillId="0" borderId="0"/>
    <xf numFmtId="0" fontId="4" fillId="0" borderId="0"/>
    <xf numFmtId="0" fontId="2" fillId="0" borderId="0"/>
    <xf numFmtId="0" fontId="2" fillId="0" borderId="0"/>
    <xf numFmtId="0" fontId="4" fillId="0" borderId="0"/>
    <xf numFmtId="0" fontId="4" fillId="0" borderId="0"/>
    <xf numFmtId="168" fontId="5" fillId="0" borderId="0"/>
  </cellStyleXfs>
  <cellXfs count="298">
    <xf numFmtId="0" fontId="0" fillId="0" borderId="0" xfId="0"/>
    <xf numFmtId="0" fontId="7" fillId="0" borderId="0" xfId="6" applyFont="1"/>
    <xf numFmtId="49" fontId="7" fillId="0" borderId="0" xfId="6" applyNumberFormat="1" applyFont="1" applyAlignment="1">
      <alignment horizontal="right"/>
    </xf>
    <xf numFmtId="0" fontId="7" fillId="0" borderId="0" xfId="6" applyFont="1" applyAlignment="1"/>
    <xf numFmtId="49" fontId="12" fillId="0" borderId="0" xfId="6" applyNumberFormat="1" applyFont="1" applyAlignment="1">
      <alignment horizontal="left" vertical="center"/>
    </xf>
    <xf numFmtId="0" fontId="12" fillId="0" borderId="0" xfId="6" applyFont="1" applyAlignment="1">
      <alignment horizontal="left" vertical="center"/>
    </xf>
    <xf numFmtId="0" fontId="7" fillId="0" borderId="0" xfId="6" applyFont="1" applyAlignment="1">
      <alignment horizontal="left" vertical="center" indent="33"/>
    </xf>
    <xf numFmtId="49" fontId="7" fillId="0" borderId="0" xfId="6" applyNumberFormat="1" applyFont="1" applyAlignment="1">
      <alignment horizontal="right" vertical="center"/>
    </xf>
    <xf numFmtId="0" fontId="13" fillId="0" borderId="0" xfId="6" applyFont="1" applyAlignment="1">
      <alignment vertical="center"/>
    </xf>
    <xf numFmtId="49" fontId="7" fillId="0" borderId="0" xfId="6" applyNumberFormat="1" applyFont="1" applyAlignment="1">
      <alignment horizontal="left" vertical="center"/>
    </xf>
    <xf numFmtId="0" fontId="7" fillId="0" borderId="0" xfId="6" applyNumberFormat="1" applyFont="1" applyAlignment="1">
      <alignment horizontal="left" vertical="center"/>
    </xf>
    <xf numFmtId="0" fontId="20" fillId="0" borderId="0" xfId="1" applyFont="1" applyAlignment="1">
      <alignment horizontal="right"/>
    </xf>
    <xf numFmtId="0" fontId="20" fillId="0" borderId="0" xfId="1" applyFont="1"/>
    <xf numFmtId="0" fontId="20" fillId="0" borderId="0" xfId="1" applyNumberFormat="1" applyFont="1" applyAlignment="1">
      <alignment horizontal="left" vertical="top"/>
    </xf>
    <xf numFmtId="0" fontId="20" fillId="0" borderId="0" xfId="1" applyFont="1" applyAlignment="1">
      <alignment vertical="center" wrapText="1"/>
    </xf>
    <xf numFmtId="0" fontId="20" fillId="0" borderId="0" xfId="1" applyNumberFormat="1" applyFont="1" applyAlignment="1">
      <alignment vertical="center"/>
    </xf>
    <xf numFmtId="0" fontId="20" fillId="0" borderId="0" xfId="1" applyFont="1" applyAlignment="1">
      <alignment horizontal="left" vertical="top"/>
    </xf>
    <xf numFmtId="0" fontId="20" fillId="0" borderId="0" xfId="1" applyFont="1" applyAlignment="1">
      <alignment horizontal="left"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165" fontId="23" fillId="0" borderId="2" xfId="0" applyNumberFormat="1" applyFont="1" applyBorder="1" applyAlignment="1">
      <alignment horizontal="center" vertical="center" wrapText="1"/>
    </xf>
    <xf numFmtId="165" fontId="23" fillId="0" borderId="3" xfId="0" applyNumberFormat="1" applyFont="1" applyBorder="1" applyAlignment="1">
      <alignment horizontal="center" vertical="center" wrapText="1"/>
    </xf>
    <xf numFmtId="165" fontId="23" fillId="0" borderId="1" xfId="0" applyNumberFormat="1" applyFont="1" applyBorder="1" applyAlignment="1">
      <alignment horizontal="center" vertical="center" wrapText="1"/>
    </xf>
    <xf numFmtId="0" fontId="23" fillId="0" borderId="3" xfId="0" applyFont="1" applyBorder="1" applyAlignment="1">
      <alignment horizontal="center" vertical="center" wrapText="1"/>
    </xf>
    <xf numFmtId="0" fontId="23" fillId="0" borderId="0" xfId="0" applyFont="1" applyBorder="1"/>
    <xf numFmtId="170" fontId="23" fillId="0" borderId="0" xfId="0" applyNumberFormat="1" applyFont="1" applyAlignment="1" applyProtection="1">
      <alignment horizontal="right"/>
    </xf>
    <xf numFmtId="170" fontId="23" fillId="0" borderId="0" xfId="0" applyNumberFormat="1" applyFont="1" applyAlignment="1" applyProtection="1">
      <alignment horizontal="right" vertical="center"/>
    </xf>
    <xf numFmtId="165" fontId="23" fillId="0" borderId="6" xfId="0" applyNumberFormat="1" applyFont="1" applyBorder="1" applyAlignment="1">
      <alignment horizontal="center" vertical="center" wrapText="1"/>
    </xf>
    <xf numFmtId="0" fontId="24" fillId="0" borderId="1" xfId="1" applyNumberFormat="1" applyFont="1" applyFill="1" applyBorder="1" applyAlignment="1">
      <alignment horizontal="center" vertical="center"/>
    </xf>
    <xf numFmtId="0" fontId="24" fillId="0" borderId="2" xfId="1" applyNumberFormat="1" applyFont="1" applyFill="1" applyBorder="1" applyAlignment="1">
      <alignment horizontal="center" vertical="center" wrapText="1"/>
    </xf>
    <xf numFmtId="0" fontId="23" fillId="0" borderId="2" xfId="1" applyNumberFormat="1" applyFont="1" applyFill="1" applyBorder="1" applyAlignment="1">
      <alignment horizontal="center" vertical="center"/>
    </xf>
    <xf numFmtId="0" fontId="23" fillId="0" borderId="2" xfId="1" applyNumberFormat="1" applyFont="1" applyFill="1" applyBorder="1" applyAlignment="1">
      <alignment horizontal="center" vertical="center" wrapText="1"/>
    </xf>
    <xf numFmtId="0" fontId="23" fillId="0" borderId="2" xfId="1" applyNumberFormat="1" applyFont="1" applyBorder="1" applyAlignment="1">
      <alignment horizontal="center" vertical="center"/>
    </xf>
    <xf numFmtId="0" fontId="23" fillId="0" borderId="3" xfId="1" applyNumberFormat="1" applyFont="1" applyBorder="1" applyAlignment="1">
      <alignment horizontal="center" vertical="center" wrapText="1"/>
    </xf>
    <xf numFmtId="0" fontId="23" fillId="0" borderId="1" xfId="1" applyNumberFormat="1" applyFont="1" applyBorder="1" applyAlignment="1">
      <alignment horizontal="center" vertical="center"/>
    </xf>
    <xf numFmtId="0" fontId="23" fillId="0" borderId="2" xfId="1" applyNumberFormat="1" applyFont="1" applyBorder="1" applyAlignment="1">
      <alignment horizontal="center" vertical="center" wrapText="1"/>
    </xf>
    <xf numFmtId="0" fontId="23" fillId="0" borderId="3" xfId="1" applyNumberFormat="1" applyFont="1" applyBorder="1" applyAlignment="1">
      <alignment horizontal="center" vertical="center"/>
    </xf>
    <xf numFmtId="0" fontId="26" fillId="0" borderId="0" xfId="7" applyFont="1"/>
    <xf numFmtId="0" fontId="23" fillId="0" borderId="0" xfId="0" applyFont="1" applyBorder="1" applyAlignment="1">
      <alignment horizontal="center" vertical="center"/>
    </xf>
    <xf numFmtId="0" fontId="23" fillId="0" borderId="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0" xfId="0" applyNumberFormat="1" applyFont="1" applyBorder="1"/>
    <xf numFmtId="0" fontId="23" fillId="0" borderId="1" xfId="0" applyNumberFormat="1" applyFont="1" applyBorder="1" applyAlignment="1">
      <alignment horizontal="center" vertical="center"/>
    </xf>
    <xf numFmtId="0" fontId="23" fillId="0" borderId="2" xfId="0" applyNumberFormat="1" applyFont="1" applyBorder="1" applyAlignment="1">
      <alignment horizontal="center" vertical="center"/>
    </xf>
    <xf numFmtId="0" fontId="23" fillId="0" borderId="2" xfId="0" applyNumberFormat="1" applyFont="1" applyBorder="1" applyAlignment="1">
      <alignment horizontal="center" vertical="center" wrapText="1"/>
    </xf>
    <xf numFmtId="0" fontId="23" fillId="0" borderId="3"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18" fillId="0" borderId="0" xfId="1" applyFont="1"/>
    <xf numFmtId="0" fontId="22" fillId="0" borderId="0" xfId="1" applyFont="1" applyAlignment="1">
      <alignment horizontal="center"/>
    </xf>
    <xf numFmtId="0" fontId="22" fillId="0" borderId="0" xfId="1" applyFont="1" applyAlignment="1">
      <alignment vertical="top"/>
    </xf>
    <xf numFmtId="0" fontId="22" fillId="0" borderId="0" xfId="1" applyFont="1" applyAlignment="1">
      <alignment horizontal="left" vertical="top"/>
    </xf>
    <xf numFmtId="0" fontId="18" fillId="0" borderId="0" xfId="1" applyFont="1" applyAlignment="1">
      <alignment vertical="center"/>
    </xf>
    <xf numFmtId="0" fontId="22" fillId="0" borderId="0" xfId="1" applyFont="1"/>
    <xf numFmtId="0" fontId="21" fillId="0" borderId="0" xfId="1" applyFont="1"/>
    <xf numFmtId="0" fontId="18" fillId="0" borderId="0" xfId="1" applyFont="1" applyAlignment="1">
      <alignment horizontal="left"/>
    </xf>
    <xf numFmtId="0" fontId="27" fillId="0" borderId="0" xfId="7" applyFont="1" applyAlignment="1">
      <alignment horizontal="center"/>
    </xf>
    <xf numFmtId="0" fontId="27" fillId="0" borderId="0" xfId="7" applyFont="1"/>
    <xf numFmtId="0" fontId="20" fillId="0" borderId="0" xfId="1" applyFont="1" applyAlignment="1">
      <alignment horizontal="justify" vertical="justify" wrapText="1"/>
    </xf>
    <xf numFmtId="0" fontId="26" fillId="0" borderId="0" xfId="7" applyFont="1" applyAlignment="1">
      <alignment horizontal="left" wrapText="1"/>
    </xf>
    <xf numFmtId="0" fontId="28" fillId="0" borderId="0" xfId="7" applyFont="1"/>
    <xf numFmtId="0" fontId="20" fillId="0" borderId="0" xfId="1" applyFont="1" applyAlignment="1">
      <alignment horizontal="center" vertical="center"/>
    </xf>
    <xf numFmtId="0" fontId="19" fillId="0" borderId="0" xfId="1" applyFont="1" applyAlignment="1">
      <alignment horizontal="left" vertical="center"/>
    </xf>
    <xf numFmtId="0" fontId="29" fillId="0" borderId="0" xfId="1" applyFont="1" applyAlignment="1">
      <alignment horizontal="left" vertical="center"/>
    </xf>
    <xf numFmtId="0" fontId="30" fillId="0" borderId="0" xfId="1" applyFont="1" applyAlignment="1">
      <alignment horizontal="left" vertical="center"/>
    </xf>
    <xf numFmtId="0" fontId="31" fillId="0" borderId="0" xfId="1" applyFont="1" applyAlignment="1">
      <alignment vertical="center"/>
    </xf>
    <xf numFmtId="0" fontId="32" fillId="0" borderId="0" xfId="7" applyFont="1" applyAlignment="1">
      <alignment vertical="center"/>
    </xf>
    <xf numFmtId="0" fontId="33" fillId="0" borderId="0" xfId="7" applyFont="1" applyAlignment="1">
      <alignment vertical="center"/>
    </xf>
    <xf numFmtId="0" fontId="20" fillId="0" borderId="0" xfId="1" applyFont="1" applyAlignment="1">
      <alignment horizontal="left"/>
    </xf>
    <xf numFmtId="0" fontId="31" fillId="0" borderId="0" xfId="1" applyFont="1"/>
    <xf numFmtId="0" fontId="34" fillId="0" borderId="0" xfId="1" applyFont="1" applyBorder="1" applyAlignment="1">
      <alignment horizontal="center" vertical="center" wrapText="1"/>
    </xf>
    <xf numFmtId="0" fontId="34" fillId="0" borderId="4" xfId="1" applyFont="1" applyBorder="1" applyAlignment="1">
      <alignment vertical="top" wrapText="1"/>
    </xf>
    <xf numFmtId="0" fontId="34" fillId="0" borderId="0" xfId="1" applyFont="1" applyBorder="1" applyAlignment="1">
      <alignment horizontal="left" vertical="top" wrapText="1"/>
    </xf>
    <xf numFmtId="0" fontId="34" fillId="0" borderId="0" xfId="1" applyFont="1" applyAlignment="1">
      <alignment horizontal="center" vertical="top" wrapText="1"/>
    </xf>
    <xf numFmtId="0" fontId="34" fillId="0" borderId="5" xfId="1" applyFont="1" applyBorder="1" applyAlignment="1">
      <alignment vertical="top" wrapText="1"/>
    </xf>
    <xf numFmtId="0" fontId="35" fillId="0" borderId="0" xfId="1" applyFont="1" applyAlignment="1">
      <alignment horizontal="center" vertical="top" wrapText="1"/>
    </xf>
    <xf numFmtId="0" fontId="35" fillId="0" borderId="5" xfId="1" applyFont="1" applyBorder="1" applyAlignment="1">
      <alignment vertical="top" wrapText="1"/>
    </xf>
    <xf numFmtId="0" fontId="35" fillId="0" borderId="0" xfId="1" applyFont="1" applyBorder="1" applyAlignment="1">
      <alignment horizontal="left" vertical="top" wrapText="1"/>
    </xf>
    <xf numFmtId="0" fontId="34" fillId="0" borderId="0" xfId="1" applyFont="1" applyBorder="1" applyAlignment="1">
      <alignment horizontal="left" vertical="center" wrapText="1"/>
    </xf>
    <xf numFmtId="0" fontId="34" fillId="0" borderId="8" xfId="1" applyFont="1" applyBorder="1" applyAlignment="1">
      <alignment horizontal="center" vertical="center" wrapText="1"/>
    </xf>
    <xf numFmtId="0" fontId="35" fillId="0" borderId="0" xfId="1" applyFont="1" applyBorder="1" applyAlignment="1">
      <alignment horizontal="left" indent="1"/>
    </xf>
    <xf numFmtId="0" fontId="35" fillId="0" borderId="9" xfId="1" applyFont="1" applyBorder="1" applyAlignment="1">
      <alignment horizontal="left" indent="1"/>
    </xf>
    <xf numFmtId="0" fontId="34" fillId="0" borderId="0" xfId="1" applyFont="1" applyBorder="1" applyAlignment="1">
      <alignment horizontal="left" indent="1"/>
    </xf>
    <xf numFmtId="0" fontId="34" fillId="0" borderId="9" xfId="1" applyFont="1" applyBorder="1" applyAlignment="1">
      <alignment horizontal="left" indent="1"/>
    </xf>
    <xf numFmtId="0" fontId="35" fillId="0" borderId="0" xfId="0" applyFont="1" applyBorder="1"/>
    <xf numFmtId="0" fontId="35" fillId="0" borderId="8" xfId="0" applyFont="1" applyBorder="1" applyAlignment="1">
      <alignment horizontal="left" indent="1"/>
    </xf>
    <xf numFmtId="0" fontId="35" fillId="0" borderId="0" xfId="0" applyFont="1" applyAlignment="1">
      <alignment horizontal="left" indent="1"/>
    </xf>
    <xf numFmtId="0" fontId="35" fillId="0" borderId="9" xfId="0" applyFont="1" applyBorder="1" applyAlignment="1">
      <alignment horizontal="left" indent="1"/>
    </xf>
    <xf numFmtId="0" fontId="34" fillId="0" borderId="0" xfId="0" applyFont="1" applyAlignment="1">
      <alignment horizontal="left" indent="1"/>
    </xf>
    <xf numFmtId="0" fontId="34" fillId="0" borderId="9" xfId="0" applyFont="1" applyBorder="1" applyAlignment="1">
      <alignment horizontal="left" indent="1"/>
    </xf>
    <xf numFmtId="0" fontId="34" fillId="0" borderId="0" xfId="0" applyFont="1" applyAlignment="1">
      <alignment horizontal="left" vertical="top" indent="1"/>
    </xf>
    <xf numFmtId="0" fontId="34" fillId="0" borderId="9" xfId="0" applyFont="1" applyBorder="1" applyAlignment="1">
      <alignment horizontal="left" wrapText="1" indent="1"/>
    </xf>
    <xf numFmtId="0" fontId="34" fillId="0" borderId="0" xfId="1" applyFont="1" applyAlignment="1">
      <alignment horizontal="center" vertical="center" wrapText="1"/>
    </xf>
    <xf numFmtId="0" fontId="35" fillId="0" borderId="0" xfId="1" applyFont="1" applyAlignment="1">
      <alignment horizontal="center" vertical="center" wrapText="1"/>
    </xf>
    <xf numFmtId="0" fontId="34" fillId="0" borderId="0" xfId="1" applyFont="1"/>
    <xf numFmtId="0" fontId="35" fillId="0" borderId="0" xfId="0" applyFont="1" applyBorder="1" applyAlignment="1">
      <alignment vertical="center"/>
    </xf>
    <xf numFmtId="0" fontId="35" fillId="0" borderId="0" xfId="0" applyFont="1" applyBorder="1" applyAlignment="1">
      <alignment horizontal="center" vertical="center"/>
    </xf>
    <xf numFmtId="49" fontId="35" fillId="0" borderId="0" xfId="0" applyNumberFormat="1" applyFont="1" applyBorder="1" applyAlignment="1">
      <alignment horizontal="center" vertical="center"/>
    </xf>
    <xf numFmtId="0" fontId="34" fillId="0" borderId="0" xfId="0" applyFont="1" applyBorder="1" applyAlignment="1">
      <alignment horizontal="center" vertical="center"/>
    </xf>
    <xf numFmtId="0" fontId="34" fillId="0" borderId="3" xfId="0" applyFont="1" applyBorder="1" applyAlignment="1">
      <alignment horizontal="center" vertical="center" wrapText="1"/>
    </xf>
    <xf numFmtId="0" fontId="34" fillId="0" borderId="4" xfId="0" applyFont="1" applyBorder="1" applyAlignment="1">
      <alignment wrapText="1"/>
    </xf>
    <xf numFmtId="166" fontId="36" fillId="0" borderId="0" xfId="0" applyNumberFormat="1" applyFont="1" applyBorder="1" applyAlignment="1">
      <alignment horizontal="right"/>
    </xf>
    <xf numFmtId="171" fontId="36" fillId="0" borderId="0" xfId="0" applyNumberFormat="1" applyFont="1" applyBorder="1" applyAlignment="1">
      <alignment horizontal="right"/>
    </xf>
    <xf numFmtId="0" fontId="34" fillId="0" borderId="0" xfId="0" applyFont="1" applyBorder="1"/>
    <xf numFmtId="0" fontId="36" fillId="0" borderId="5" xfId="7" applyFont="1" applyFill="1" applyBorder="1" applyAlignment="1">
      <alignment horizontal="left"/>
    </xf>
    <xf numFmtId="0" fontId="36" fillId="0" borderId="5" xfId="7" applyFont="1" applyFill="1" applyBorder="1" applyAlignment="1">
      <alignment horizontal="left" wrapText="1"/>
    </xf>
    <xf numFmtId="0" fontId="37" fillId="0" borderId="5" xfId="7" applyFont="1" applyFill="1" applyBorder="1" applyAlignment="1">
      <alignment horizontal="left" vertical="center"/>
    </xf>
    <xf numFmtId="166" fontId="37" fillId="0" borderId="0" xfId="0" applyNumberFormat="1" applyFont="1" applyBorder="1" applyAlignment="1">
      <alignment horizontal="right" vertical="center"/>
    </xf>
    <xf numFmtId="171" fontId="37" fillId="0" borderId="0" xfId="0" applyNumberFormat="1" applyFont="1" applyBorder="1" applyAlignment="1">
      <alignment horizontal="right" vertical="center"/>
    </xf>
    <xf numFmtId="0" fontId="37" fillId="0" borderId="5" xfId="7" applyFont="1" applyFill="1" applyBorder="1" applyAlignment="1">
      <alignment horizontal="left" wrapText="1"/>
    </xf>
    <xf numFmtId="166" fontId="37" fillId="0" borderId="0" xfId="0" applyNumberFormat="1" applyFont="1" applyBorder="1" applyAlignment="1">
      <alignment horizontal="right"/>
    </xf>
    <xf numFmtId="171" fontId="37" fillId="0" borderId="0" xfId="0" applyNumberFormat="1" applyFont="1" applyBorder="1" applyAlignment="1">
      <alignment horizontal="right"/>
    </xf>
    <xf numFmtId="0" fontId="23" fillId="0" borderId="0" xfId="0" applyFont="1" applyBorder="1" applyAlignment="1">
      <alignment horizontal="center" wrapText="1"/>
    </xf>
    <xf numFmtId="0" fontId="34" fillId="0" borderId="2" xfId="0" applyNumberFormat="1" applyFont="1" applyBorder="1" applyAlignment="1">
      <alignment horizontal="center" vertical="center" wrapText="1"/>
    </xf>
    <xf numFmtId="0" fontId="34" fillId="0" borderId="3" xfId="0" applyNumberFormat="1" applyFont="1" applyBorder="1" applyAlignment="1">
      <alignment horizontal="center" vertical="center" wrapText="1"/>
    </xf>
    <xf numFmtId="0" fontId="34" fillId="0" borderId="1" xfId="0" applyNumberFormat="1" applyFont="1" applyBorder="1" applyAlignment="1">
      <alignment horizontal="center" vertical="center" wrapText="1"/>
    </xf>
    <xf numFmtId="0" fontId="35" fillId="0" borderId="4" xfId="0" applyFont="1" applyBorder="1" applyAlignment="1">
      <alignment vertical="center" wrapText="1"/>
    </xf>
    <xf numFmtId="0" fontId="34" fillId="0" borderId="0" xfId="0" applyFont="1" applyBorder="1" applyAlignment="1">
      <alignment vertical="center"/>
    </xf>
    <xf numFmtId="172" fontId="36" fillId="0" borderId="0" xfId="0" applyNumberFormat="1" applyFont="1" applyBorder="1" applyAlignment="1">
      <alignment horizontal="right"/>
    </xf>
    <xf numFmtId="173" fontId="36" fillId="0" borderId="0" xfId="0" applyNumberFormat="1" applyFont="1" applyBorder="1" applyAlignment="1">
      <alignment horizontal="right"/>
    </xf>
    <xf numFmtId="172" fontId="37" fillId="0" borderId="0" xfId="0" applyNumberFormat="1" applyFont="1" applyBorder="1" applyAlignment="1">
      <alignment horizontal="right" vertical="center"/>
    </xf>
    <xf numFmtId="173" fontId="37" fillId="0" borderId="0" xfId="0" applyNumberFormat="1" applyFont="1" applyBorder="1" applyAlignment="1">
      <alignment horizontal="right" vertical="center"/>
    </xf>
    <xf numFmtId="0" fontId="34" fillId="0" borderId="0" xfId="0" applyFont="1" applyBorder="1" applyAlignment="1"/>
    <xf numFmtId="0" fontId="35" fillId="0" borderId="0" xfId="0" applyFont="1" applyBorder="1" applyAlignment="1"/>
    <xf numFmtId="172" fontId="37" fillId="0" borderId="0" xfId="0" applyNumberFormat="1" applyFont="1" applyBorder="1" applyAlignment="1">
      <alignment horizontal="right"/>
    </xf>
    <xf numFmtId="173" fontId="37" fillId="0" borderId="0" xfId="0" applyNumberFormat="1" applyFont="1" applyBorder="1" applyAlignment="1">
      <alignment horizontal="right"/>
    </xf>
    <xf numFmtId="174" fontId="36" fillId="0" borderId="0" xfId="0" applyNumberFormat="1" applyFont="1" applyBorder="1" applyAlignment="1">
      <alignment horizontal="right"/>
    </xf>
    <xf numFmtId="175" fontId="36" fillId="0" borderId="0" xfId="0" applyNumberFormat="1" applyFont="1" applyBorder="1" applyAlignment="1">
      <alignment horizontal="right"/>
    </xf>
    <xf numFmtId="174" fontId="37" fillId="0" borderId="0" xfId="0" applyNumberFormat="1" applyFont="1" applyBorder="1" applyAlignment="1">
      <alignment horizontal="right" vertical="center"/>
    </xf>
    <xf numFmtId="175" fontId="37" fillId="0" borderId="0" xfId="0" applyNumberFormat="1" applyFont="1" applyBorder="1" applyAlignment="1">
      <alignment horizontal="right" vertical="center"/>
    </xf>
    <xf numFmtId="174" fontId="37" fillId="0" borderId="0" xfId="0" applyNumberFormat="1" applyFont="1" applyBorder="1" applyAlignment="1">
      <alignment horizontal="right"/>
    </xf>
    <xf numFmtId="175" fontId="37" fillId="0" borderId="0" xfId="0" applyNumberFormat="1" applyFont="1" applyBorder="1" applyAlignment="1">
      <alignment horizontal="right"/>
    </xf>
    <xf numFmtId="0" fontId="38" fillId="0" borderId="0" xfId="0" applyFont="1" applyBorder="1" applyAlignment="1">
      <alignment horizontal="center" vertical="center" wrapText="1"/>
    </xf>
    <xf numFmtId="0" fontId="34" fillId="0" borderId="0" xfId="0" applyFont="1"/>
    <xf numFmtId="0" fontId="23" fillId="0" borderId="0" xfId="0" applyFont="1"/>
    <xf numFmtId="0" fontId="34" fillId="0" borderId="0" xfId="0" applyNumberFormat="1" applyFont="1" applyBorder="1" applyAlignment="1">
      <alignment horizontal="center" vertical="center"/>
    </xf>
    <xf numFmtId="0" fontId="34" fillId="0" borderId="0" xfId="0" applyNumberFormat="1" applyFont="1" applyBorder="1"/>
    <xf numFmtId="0" fontId="34" fillId="0" borderId="0" xfId="0" applyNumberFormat="1" applyFont="1" applyBorder="1" applyAlignment="1">
      <alignment vertical="center"/>
    </xf>
    <xf numFmtId="0" fontId="35" fillId="0" borderId="0" xfId="0" applyNumberFormat="1" applyFont="1" applyBorder="1" applyAlignment="1">
      <alignment vertical="center"/>
    </xf>
    <xf numFmtId="0" fontId="34" fillId="0" borderId="0" xfId="0" applyNumberFormat="1" applyFont="1" applyBorder="1" applyAlignment="1"/>
    <xf numFmtId="0" fontId="35" fillId="0" borderId="0" xfId="0" applyNumberFormat="1" applyFont="1" applyBorder="1" applyAlignment="1"/>
    <xf numFmtId="0" fontId="40" fillId="0" borderId="0" xfId="7" applyFont="1" applyAlignment="1">
      <alignment vertical="top"/>
    </xf>
    <xf numFmtId="0" fontId="40" fillId="0" borderId="0" xfId="7" applyFont="1"/>
    <xf numFmtId="0" fontId="34" fillId="0" borderId="2" xfId="7" applyFont="1" applyFill="1" applyBorder="1" applyAlignment="1">
      <alignment horizontal="center" vertical="center" wrapText="1"/>
    </xf>
    <xf numFmtId="0" fontId="34" fillId="0" borderId="3" xfId="7" applyFont="1" applyBorder="1" applyAlignment="1">
      <alignment horizontal="center" wrapText="1"/>
    </xf>
    <xf numFmtId="0" fontId="34" fillId="0" borderId="2" xfId="7" applyFont="1" applyBorder="1" applyAlignment="1">
      <alignment horizontal="center" wrapText="1"/>
    </xf>
    <xf numFmtId="0" fontId="40" fillId="0" borderId="0" xfId="7" applyFont="1" applyBorder="1"/>
    <xf numFmtId="0" fontId="40" fillId="0" borderId="5" xfId="7" applyFont="1" applyFill="1" applyBorder="1" applyAlignment="1">
      <alignment horizontal="left"/>
    </xf>
    <xf numFmtId="0" fontId="40" fillId="0" borderId="5" xfId="7" applyFont="1" applyBorder="1" applyAlignment="1">
      <alignment horizontal="left"/>
    </xf>
    <xf numFmtId="0" fontId="40" fillId="0" borderId="5" xfId="7" applyFont="1" applyBorder="1" applyAlignment="1">
      <alignment horizontal="left" wrapText="1"/>
    </xf>
    <xf numFmtId="0" fontId="39" fillId="0" borderId="5" xfId="7" applyFont="1" applyBorder="1" applyAlignment="1">
      <alignment horizontal="left" vertical="center"/>
    </xf>
    <xf numFmtId="0" fontId="39" fillId="0" borderId="0" xfId="7" applyFont="1" applyAlignment="1">
      <alignment vertical="center"/>
    </xf>
    <xf numFmtId="0" fontId="39" fillId="0" borderId="5" xfId="7" applyFont="1" applyBorder="1" applyAlignment="1">
      <alignment horizontal="left" wrapText="1"/>
    </xf>
    <xf numFmtId="0" fontId="39" fillId="0" borderId="0" xfId="7" applyFont="1"/>
    <xf numFmtId="0" fontId="40" fillId="0" borderId="5" xfId="5" applyFont="1" applyFill="1" applyBorder="1" applyAlignment="1">
      <alignment wrapText="1"/>
    </xf>
    <xf numFmtId="0" fontId="40" fillId="0" borderId="0" xfId="7" applyFont="1" applyAlignment="1">
      <alignment horizontal="left"/>
    </xf>
    <xf numFmtId="164" fontId="40" fillId="0" borderId="0" xfId="7" applyNumberFormat="1" applyFont="1" applyAlignment="1">
      <alignment horizontal="right"/>
    </xf>
    <xf numFmtId="0" fontId="39" fillId="0" borderId="0" xfId="7" applyFont="1" applyAlignment="1">
      <alignment horizontal="center"/>
    </xf>
    <xf numFmtId="167" fontId="40" fillId="0" borderId="0" xfId="7" applyNumberFormat="1" applyFont="1" applyAlignment="1">
      <alignment horizontal="center"/>
    </xf>
    <xf numFmtId="0" fontId="25" fillId="0" borderId="0" xfId="7" applyFont="1" applyFill="1" applyAlignment="1"/>
    <xf numFmtId="0" fontId="25" fillId="0" borderId="0" xfId="7" applyFont="1" applyAlignment="1"/>
    <xf numFmtId="0" fontId="25" fillId="0" borderId="0" xfId="7" applyFont="1"/>
    <xf numFmtId="0" fontId="25" fillId="0" borderId="0" xfId="7" applyFont="1" applyBorder="1"/>
    <xf numFmtId="165" fontId="34" fillId="0" borderId="2" xfId="0" applyNumberFormat="1" applyFont="1" applyBorder="1" applyAlignment="1">
      <alignment horizontal="center" vertical="center" wrapText="1"/>
    </xf>
    <xf numFmtId="165" fontId="34" fillId="0" borderId="3" xfId="0" applyNumberFormat="1" applyFont="1" applyBorder="1" applyAlignment="1">
      <alignment horizontal="center" vertical="center" wrapText="1"/>
    </xf>
    <xf numFmtId="165" fontId="34" fillId="0" borderId="1" xfId="0" applyNumberFormat="1" applyFont="1" applyBorder="1" applyAlignment="1">
      <alignment horizontal="center" vertical="center" wrapText="1"/>
    </xf>
    <xf numFmtId="0" fontId="12" fillId="0" borderId="0" xfId="6" applyFont="1" applyAlignment="1">
      <alignment horizontal="left" vertical="center"/>
    </xf>
    <xf numFmtId="49" fontId="12" fillId="0" borderId="0" xfId="6" applyNumberFormat="1" applyFont="1" applyAlignment="1">
      <alignment horizontal="left" vertical="center"/>
    </xf>
    <xf numFmtId="0" fontId="7" fillId="0" borderId="0" xfId="6" applyFont="1" applyAlignment="1">
      <alignment horizontal="left" wrapText="1"/>
    </xf>
    <xf numFmtId="49" fontId="7" fillId="0" borderId="0" xfId="6" applyNumberFormat="1" applyFont="1" applyAlignment="1">
      <alignment horizontal="left" vertical="center"/>
    </xf>
    <xf numFmtId="0" fontId="7" fillId="0" borderId="0" xfId="6" applyFont="1" applyBorder="1" applyAlignment="1">
      <alignment horizontal="center" vertical="center"/>
    </xf>
    <xf numFmtId="0" fontId="7" fillId="0" borderId="0" xfId="6" applyFont="1" applyBorder="1" applyAlignment="1">
      <alignment horizontal="left" vertical="center"/>
    </xf>
    <xf numFmtId="0" fontId="7" fillId="0" borderId="18" xfId="6" applyFont="1" applyBorder="1" applyAlignment="1">
      <alignment horizontal="center" vertical="center"/>
    </xf>
    <xf numFmtId="0" fontId="7" fillId="0" borderId="19" xfId="6" applyFont="1" applyBorder="1" applyAlignment="1">
      <alignment horizontal="center" vertical="center"/>
    </xf>
    <xf numFmtId="0" fontId="13" fillId="0" borderId="0" xfId="6" applyFont="1" applyAlignment="1">
      <alignment horizontal="center" vertical="center"/>
    </xf>
    <xf numFmtId="0" fontId="7" fillId="0" borderId="0" xfId="6" applyFont="1" applyAlignment="1">
      <alignment horizontal="center" vertical="center"/>
    </xf>
    <xf numFmtId="0" fontId="11" fillId="0" borderId="0" xfId="6" applyFont="1" applyAlignment="1">
      <alignment horizontal="left" vertical="center"/>
    </xf>
    <xf numFmtId="0" fontId="7" fillId="0" borderId="0" xfId="6" applyFont="1" applyAlignment="1">
      <alignment horizontal="right"/>
    </xf>
    <xf numFmtId="0" fontId="13" fillId="0" borderId="18" xfId="6" applyFont="1" applyBorder="1" applyAlignment="1">
      <alignment horizontal="right"/>
    </xf>
    <xf numFmtId="0" fontId="8" fillId="0" borderId="16" xfId="6" applyFont="1" applyBorder="1" applyAlignment="1">
      <alignment horizontal="center" vertical="center" wrapText="1"/>
    </xf>
    <xf numFmtId="0" fontId="16" fillId="0" borderId="17" xfId="8" applyFont="1" applyBorder="1" applyAlignment="1">
      <alignment horizontal="left" vertical="center" wrapText="1"/>
    </xf>
    <xf numFmtId="0" fontId="17" fillId="0" borderId="17" xfId="8" applyFont="1" applyBorder="1" applyAlignment="1">
      <alignment horizontal="right" vertical="center" wrapText="1"/>
    </xf>
    <xf numFmtId="0" fontId="9" fillId="0" borderId="0" xfId="1" applyFont="1" applyBorder="1" applyAlignment="1">
      <alignment horizontal="center" vertical="center" wrapText="1"/>
    </xf>
    <xf numFmtId="0" fontId="14" fillId="0" borderId="0" xfId="6" applyFont="1" applyAlignment="1">
      <alignment vertical="center"/>
    </xf>
    <xf numFmtId="0" fontId="14" fillId="0" borderId="0" xfId="6" applyFont="1" applyAlignment="1">
      <alignment horizontal="left" vertical="center"/>
    </xf>
    <xf numFmtId="0" fontId="14" fillId="0" borderId="0" xfId="6" applyFont="1" applyAlignment="1">
      <alignment vertical="center" wrapText="1"/>
    </xf>
    <xf numFmtId="0" fontId="15" fillId="0" borderId="0" xfId="6" quotePrefix="1" applyNumberFormat="1" applyFont="1" applyAlignment="1">
      <alignment horizontal="left"/>
    </xf>
    <xf numFmtId="0" fontId="15" fillId="0" borderId="0" xfId="6" applyNumberFormat="1" applyFont="1" applyAlignment="1">
      <alignment horizontal="left"/>
    </xf>
    <xf numFmtId="49" fontId="10" fillId="0" borderId="0" xfId="6" quotePrefix="1" applyNumberFormat="1" applyFont="1" applyAlignment="1">
      <alignment horizontal="left"/>
    </xf>
    <xf numFmtId="0" fontId="20" fillId="0" borderId="0" xfId="1" applyNumberFormat="1" applyFont="1" applyAlignment="1">
      <alignment horizontal="center" vertical="center"/>
    </xf>
    <xf numFmtId="0" fontId="29" fillId="0" borderId="0" xfId="1" applyFont="1" applyAlignment="1">
      <alignment horizontal="left" vertical="center"/>
    </xf>
    <xf numFmtId="0" fontId="12" fillId="0" borderId="0" xfId="1" applyNumberFormat="1" applyFont="1" applyAlignment="1">
      <alignment vertical="center"/>
    </xf>
    <xf numFmtId="0" fontId="20" fillId="0" borderId="0" xfId="1" applyFont="1" applyAlignment="1">
      <alignment vertical="center" wrapText="1"/>
    </xf>
    <xf numFmtId="0" fontId="34" fillId="0" borderId="10" xfId="1" applyFont="1" applyBorder="1" applyAlignment="1">
      <alignment horizontal="center" vertical="center"/>
    </xf>
    <xf numFmtId="0" fontId="34" fillId="0" borderId="11" xfId="1" applyFont="1" applyBorder="1" applyAlignment="1">
      <alignment horizontal="center" vertical="center"/>
    </xf>
    <xf numFmtId="0" fontId="34" fillId="0" borderId="8" xfId="1" applyFont="1" applyBorder="1" applyAlignment="1">
      <alignment horizontal="center" vertical="center"/>
    </xf>
    <xf numFmtId="0" fontId="34" fillId="0" borderId="12" xfId="1" applyFont="1" applyBorder="1" applyAlignment="1">
      <alignment horizontal="center" vertical="center"/>
    </xf>
    <xf numFmtId="0" fontId="32" fillId="0" borderId="14" xfId="1" applyFont="1" applyBorder="1" applyAlignment="1">
      <alignment horizontal="left" vertical="center"/>
    </xf>
    <xf numFmtId="0" fontId="34" fillId="0" borderId="10" xfId="0" applyFont="1" applyBorder="1" applyAlignment="1">
      <alignment horizontal="center" vertical="center"/>
    </xf>
    <xf numFmtId="0" fontId="34" fillId="0" borderId="11" xfId="0" applyFont="1" applyBorder="1" applyAlignment="1">
      <alignment horizontal="center" vertical="center"/>
    </xf>
    <xf numFmtId="0" fontId="34" fillId="0" borderId="8" xfId="0" applyFont="1" applyBorder="1" applyAlignment="1">
      <alignment horizontal="center" vertical="center"/>
    </xf>
    <xf numFmtId="0" fontId="34" fillId="0" borderId="12" xfId="0" applyFont="1" applyBorder="1" applyAlignment="1">
      <alignment horizontal="center" vertical="center"/>
    </xf>
    <xf numFmtId="0" fontId="29" fillId="0" borderId="14" xfId="1" applyFont="1" applyBorder="1" applyAlignment="1">
      <alignment horizontal="left" vertical="center"/>
    </xf>
    <xf numFmtId="0" fontId="32" fillId="0" borderId="0" xfId="1" applyFont="1" applyBorder="1" applyAlignment="1">
      <alignment horizontal="left" vertical="center"/>
    </xf>
    <xf numFmtId="0" fontId="34" fillId="0" borderId="10" xfId="1" applyFont="1" applyBorder="1" applyAlignment="1">
      <alignment horizontal="center" vertical="center" wrapText="1"/>
    </xf>
    <xf numFmtId="0" fontId="34" fillId="0" borderId="11" xfId="0" applyFont="1" applyBorder="1" applyAlignment="1">
      <alignment horizontal="center" vertical="center" wrapText="1"/>
    </xf>
    <xf numFmtId="0" fontId="34" fillId="0" borderId="4" xfId="1" applyFont="1" applyBorder="1" applyAlignment="1">
      <alignment horizontal="center" vertical="center" wrapText="1"/>
    </xf>
    <xf numFmtId="0" fontId="34" fillId="0" borderId="13" xfId="0" applyFont="1" applyBorder="1" applyAlignment="1">
      <alignment horizontal="center" vertical="center" wrapText="1"/>
    </xf>
    <xf numFmtId="0" fontId="34" fillId="0" borderId="8" xfId="1" applyFont="1" applyBorder="1" applyAlignment="1">
      <alignment horizontal="center" vertical="center" wrapText="1"/>
    </xf>
    <xf numFmtId="0" fontId="34" fillId="0" borderId="12"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xf>
    <xf numFmtId="1" fontId="34" fillId="0" borderId="2" xfId="0" applyNumberFormat="1" applyFont="1" applyBorder="1" applyAlignment="1">
      <alignment horizontal="center" vertical="center" wrapText="1"/>
    </xf>
    <xf numFmtId="1" fontId="34" fillId="0" borderId="3" xfId="0" applyNumberFormat="1" applyFont="1" applyBorder="1" applyAlignment="1">
      <alignment horizontal="center" vertical="center" wrapText="1"/>
    </xf>
    <xf numFmtId="0" fontId="35" fillId="0" borderId="1" xfId="0" applyFont="1" applyBorder="1" applyAlignment="1">
      <alignment horizontal="left" vertical="center"/>
    </xf>
    <xf numFmtId="0" fontId="35" fillId="0" borderId="2" xfId="0" applyFont="1" applyBorder="1" applyAlignment="1">
      <alignment horizontal="left" vertical="center"/>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1" xfId="0" applyNumberFormat="1" applyFont="1" applyBorder="1" applyAlignment="1">
      <alignment horizontal="center" vertical="center" wrapText="1"/>
    </xf>
    <xf numFmtId="0" fontId="34" fillId="0" borderId="2"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3" xfId="0" applyNumberFormat="1" applyFont="1" applyBorder="1" applyAlignment="1">
      <alignment horizontal="center" vertical="center" wrapText="1"/>
    </xf>
    <xf numFmtId="0" fontId="35"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4" fillId="0" borderId="3" xfId="0" applyNumberFormat="1" applyFont="1" applyBorder="1" applyAlignment="1">
      <alignment horizontal="center" vertical="center"/>
    </xf>
    <xf numFmtId="0" fontId="34" fillId="0" borderId="2" xfId="0" applyNumberFormat="1" applyFont="1" applyBorder="1" applyAlignment="1">
      <alignment horizontal="center" vertical="center" wrapText="1"/>
    </xf>
    <xf numFmtId="0" fontId="35" fillId="0" borderId="6" xfId="0" applyNumberFormat="1" applyFont="1" applyBorder="1" applyAlignment="1">
      <alignment horizontal="center" vertical="center" wrapText="1"/>
    </xf>
    <xf numFmtId="0" fontId="35" fillId="0" borderId="7" xfId="0" applyNumberFormat="1" applyFont="1" applyBorder="1" applyAlignment="1">
      <alignment horizontal="left" vertical="center"/>
    </xf>
    <xf numFmtId="0" fontId="35" fillId="0" borderId="10" xfId="0" applyNumberFormat="1" applyFont="1" applyBorder="1" applyAlignment="1">
      <alignment horizontal="left" vertical="center"/>
    </xf>
    <xf numFmtId="0" fontId="35" fillId="0" borderId="0" xfId="0" applyNumberFormat="1" applyFont="1" applyBorder="1" applyAlignment="1">
      <alignment horizontal="left" vertical="center"/>
    </xf>
    <xf numFmtId="0" fontId="35" fillId="0" borderId="15" xfId="0" applyNumberFormat="1" applyFont="1" applyBorder="1" applyAlignment="1">
      <alignment horizontal="left" vertical="center"/>
    </xf>
    <xf numFmtId="0" fontId="35" fillId="0" borderId="14" xfId="0" applyNumberFormat="1" applyFont="1" applyBorder="1" applyAlignment="1">
      <alignment horizontal="left" vertical="center"/>
    </xf>
    <xf numFmtId="0" fontId="35" fillId="0" borderId="11" xfId="0" applyNumberFormat="1" applyFont="1" applyBorder="1" applyAlignment="1">
      <alignment horizontal="left" vertical="center"/>
    </xf>
    <xf numFmtId="169" fontId="35" fillId="0" borderId="9" xfId="0" applyNumberFormat="1" applyFont="1" applyBorder="1" applyAlignment="1">
      <alignment horizontal="center" vertical="center"/>
    </xf>
    <xf numFmtId="169" fontId="35" fillId="0" borderId="0" xfId="0" applyNumberFormat="1" applyFont="1" applyBorder="1" applyAlignment="1">
      <alignment horizontal="center" vertical="center"/>
    </xf>
    <xf numFmtId="0" fontId="34" fillId="0" borderId="3" xfId="0" applyNumberFormat="1" applyFont="1" applyBorder="1" applyAlignment="1">
      <alignment horizontal="center" vertical="center" wrapText="1"/>
    </xf>
    <xf numFmtId="0" fontId="35" fillId="0" borderId="8" xfId="0" applyFont="1" applyBorder="1" applyAlignment="1">
      <alignment horizontal="center" vertical="center" wrapText="1"/>
    </xf>
    <xf numFmtId="0" fontId="35" fillId="0" borderId="7" xfId="0" applyFont="1" applyBorder="1" applyAlignment="1">
      <alignment horizontal="center" vertical="center" wrapText="1"/>
    </xf>
    <xf numFmtId="165" fontId="35" fillId="0" borderId="9" xfId="0" applyNumberFormat="1" applyFont="1" applyBorder="1" applyAlignment="1">
      <alignment horizontal="center" vertical="center"/>
    </xf>
    <xf numFmtId="165" fontId="35" fillId="0" borderId="0" xfId="0" applyNumberFormat="1" applyFont="1" applyBorder="1" applyAlignment="1">
      <alignment horizontal="center" vertical="center"/>
    </xf>
    <xf numFmtId="0" fontId="35" fillId="0" borderId="1" xfId="0" applyNumberFormat="1" applyFont="1" applyBorder="1" applyAlignment="1">
      <alignment horizontal="left" vertical="center"/>
    </xf>
    <xf numFmtId="0" fontId="35" fillId="0" borderId="2" xfId="0" applyNumberFormat="1" applyFont="1" applyBorder="1" applyAlignment="1">
      <alignment horizontal="left" vertical="center"/>
    </xf>
    <xf numFmtId="0" fontId="34" fillId="0" borderId="15" xfId="0" applyFont="1" applyBorder="1" applyAlignment="1">
      <alignment horizontal="center" vertical="center" wrapText="1"/>
    </xf>
    <xf numFmtId="0" fontId="34" fillId="0" borderId="5" xfId="0" applyFont="1" applyBorder="1" applyAlignment="1">
      <alignment horizontal="center" vertical="center"/>
    </xf>
    <xf numFmtId="0" fontId="34" fillId="0" borderId="13" xfId="0" applyFont="1" applyBorder="1" applyAlignment="1">
      <alignment horizontal="center" vertical="center"/>
    </xf>
    <xf numFmtId="0" fontId="35" fillId="0" borderId="8" xfId="0" applyNumberFormat="1" applyFont="1" applyBorder="1" applyAlignment="1">
      <alignment horizontal="center" vertical="center" wrapText="1"/>
    </xf>
    <xf numFmtId="0" fontId="35" fillId="0" borderId="7" xfId="0" applyNumberFormat="1" applyFont="1" applyBorder="1" applyAlignment="1">
      <alignment horizontal="center" vertical="center" wrapText="1"/>
    </xf>
    <xf numFmtId="0" fontId="35" fillId="0" borderId="12" xfId="0" applyNumberFormat="1" applyFont="1" applyBorder="1" applyAlignment="1">
      <alignment horizontal="center" vertical="center" wrapText="1"/>
    </xf>
    <xf numFmtId="0" fontId="35" fillId="0" borderId="14" xfId="0" applyNumberFormat="1" applyFont="1" applyBorder="1" applyAlignment="1">
      <alignment horizontal="center" vertical="center" wrapText="1"/>
    </xf>
    <xf numFmtId="0" fontId="35" fillId="0" borderId="1" xfId="0" applyNumberFormat="1" applyFont="1" applyBorder="1" applyAlignment="1">
      <alignment horizontal="center" vertical="center"/>
    </xf>
    <xf numFmtId="0" fontId="35" fillId="0" borderId="2" xfId="0" applyNumberFormat="1" applyFont="1" applyBorder="1" applyAlignment="1">
      <alignment horizontal="center" vertical="center"/>
    </xf>
    <xf numFmtId="0" fontId="35" fillId="0" borderId="3" xfId="0" applyNumberFormat="1" applyFont="1" applyBorder="1" applyAlignment="1">
      <alignment horizontal="center" vertical="center"/>
    </xf>
    <xf numFmtId="0" fontId="34" fillId="0" borderId="2" xfId="7" applyFont="1" applyBorder="1" applyAlignment="1">
      <alignment horizontal="center" vertical="center" wrapText="1"/>
    </xf>
    <xf numFmtId="0" fontId="34" fillId="0" borderId="3" xfId="7" applyFont="1" applyBorder="1" applyAlignment="1">
      <alignment horizontal="center" vertical="center" wrapText="1"/>
    </xf>
    <xf numFmtId="0" fontId="40" fillId="0" borderId="2" xfId="7" applyFont="1" applyFill="1" applyBorder="1" applyAlignment="1">
      <alignment horizontal="center" vertical="center" wrapText="1"/>
    </xf>
    <xf numFmtId="0" fontId="40" fillId="0" borderId="1" xfId="7" applyFont="1" applyFill="1" applyBorder="1" applyAlignment="1">
      <alignment horizontal="center" vertical="center" wrapText="1"/>
    </xf>
    <xf numFmtId="0" fontId="39" fillId="0" borderId="7" xfId="7" applyFont="1" applyBorder="1" applyAlignment="1">
      <alignment horizontal="center" vertical="center" wrapText="1"/>
    </xf>
    <xf numFmtId="0" fontId="39" fillId="0" borderId="0" xfId="7" applyFont="1" applyBorder="1" applyAlignment="1">
      <alignment horizontal="center" vertical="center" wrapText="1"/>
    </xf>
    <xf numFmtId="0" fontId="39" fillId="0" borderId="14" xfId="7" applyFont="1" applyBorder="1" applyAlignment="1">
      <alignment horizontal="center" vertical="center" wrapText="1"/>
    </xf>
    <xf numFmtId="0" fontId="39" fillId="0" borderId="4" xfId="7" applyFont="1" applyBorder="1" applyAlignment="1">
      <alignment horizontal="center" vertical="center" wrapText="1"/>
    </xf>
    <xf numFmtId="0" fontId="39" fillId="0" borderId="8" xfId="7" applyFont="1" applyBorder="1" applyAlignment="1">
      <alignment horizontal="center" vertical="center" wrapText="1"/>
    </xf>
    <xf numFmtId="0" fontId="39" fillId="0" borderId="5" xfId="7" applyFont="1" applyBorder="1" applyAlignment="1">
      <alignment horizontal="center" vertical="center" wrapText="1"/>
    </xf>
    <xf numFmtId="0" fontId="39" fillId="0" borderId="9" xfId="7" applyFont="1" applyBorder="1" applyAlignment="1">
      <alignment horizontal="center" vertical="center" wrapText="1"/>
    </xf>
    <xf numFmtId="0" fontId="39" fillId="0" borderId="13" xfId="7" applyFont="1" applyBorder="1" applyAlignment="1">
      <alignment horizontal="center" vertical="center" wrapText="1"/>
    </xf>
    <xf numFmtId="0" fontId="39" fillId="0" borderId="12" xfId="7" applyFont="1" applyBorder="1" applyAlignment="1">
      <alignment horizontal="center" vertical="center" wrapText="1"/>
    </xf>
    <xf numFmtId="0" fontId="39" fillId="0" borderId="10" xfId="7" applyFont="1" applyBorder="1" applyAlignment="1">
      <alignment horizontal="left" vertical="center" wrapText="1"/>
    </xf>
    <xf numFmtId="0" fontId="39" fillId="0" borderId="4" xfId="7" applyFont="1" applyBorder="1" applyAlignment="1">
      <alignment horizontal="left" vertical="center" wrapText="1"/>
    </xf>
    <xf numFmtId="0" fontId="39" fillId="0" borderId="15" xfId="7" applyFont="1" applyBorder="1" applyAlignment="1">
      <alignment horizontal="left" vertical="center" wrapText="1"/>
    </xf>
    <xf numFmtId="0" fontId="39" fillId="0" borderId="5" xfId="7" applyFont="1" applyBorder="1" applyAlignment="1">
      <alignment horizontal="left" vertical="center" wrapText="1"/>
    </xf>
    <xf numFmtId="0" fontId="39" fillId="0" borderId="11" xfId="7" applyFont="1" applyBorder="1" applyAlignment="1">
      <alignment horizontal="left" vertical="center" wrapText="1"/>
    </xf>
    <xf numFmtId="0" fontId="39" fillId="0" borderId="13" xfId="7" applyFont="1" applyBorder="1" applyAlignment="1">
      <alignment horizontal="left" vertical="center" wrapText="1"/>
    </xf>
    <xf numFmtId="0" fontId="35" fillId="0" borderId="9" xfId="0" applyNumberFormat="1" applyFont="1" applyBorder="1" applyAlignment="1">
      <alignment horizontal="center" vertical="center"/>
    </xf>
    <xf numFmtId="0" fontId="35" fillId="0" borderId="0" xfId="0" applyNumberFormat="1" applyFont="1" applyBorder="1" applyAlignment="1">
      <alignment horizontal="center" vertical="center"/>
    </xf>
    <xf numFmtId="0" fontId="35" fillId="0" borderId="8" xfId="1" applyNumberFormat="1" applyFont="1" applyBorder="1" applyAlignment="1">
      <alignment horizontal="center" vertical="center"/>
    </xf>
    <xf numFmtId="0" fontId="35" fillId="0" borderId="7" xfId="1" applyNumberFormat="1" applyFont="1" applyBorder="1" applyAlignment="1">
      <alignment horizontal="center" vertical="center"/>
    </xf>
    <xf numFmtId="0" fontId="34" fillId="0" borderId="1" xfId="7" applyFont="1" applyBorder="1" applyAlignment="1">
      <alignment horizontal="center" vertical="center" wrapText="1"/>
    </xf>
    <xf numFmtId="0" fontId="34" fillId="0" borderId="2" xfId="7" applyFont="1" applyFill="1" applyBorder="1" applyAlignment="1">
      <alignment horizontal="center" vertical="center" wrapText="1"/>
    </xf>
    <xf numFmtId="167" fontId="34" fillId="0" borderId="2" xfId="7" applyNumberFormat="1" applyFont="1" applyFill="1" applyBorder="1" applyAlignment="1">
      <alignment horizontal="center" vertical="center" wrapText="1"/>
    </xf>
    <xf numFmtId="165" fontId="34" fillId="0" borderId="2" xfId="0" applyNumberFormat="1" applyFont="1" applyBorder="1" applyAlignment="1">
      <alignment horizontal="center" vertical="center"/>
    </xf>
    <xf numFmtId="0" fontId="34" fillId="0" borderId="3" xfId="0" applyFont="1" applyBorder="1" applyAlignment="1">
      <alignment horizontal="center" vertical="center"/>
    </xf>
    <xf numFmtId="0" fontId="34" fillId="0" borderId="1" xfId="0" applyFont="1" applyBorder="1" applyAlignment="1">
      <alignment horizontal="center" vertical="center"/>
    </xf>
    <xf numFmtId="165" fontId="34" fillId="0" borderId="2" xfId="0" applyNumberFormat="1" applyFont="1" applyBorder="1" applyAlignment="1">
      <alignment horizontal="center" vertical="center" wrapText="1"/>
    </xf>
    <xf numFmtId="165" fontId="34" fillId="0" borderId="3" xfId="0" applyNumberFormat="1" applyFont="1" applyBorder="1" applyAlignment="1">
      <alignment horizontal="center" vertical="center" wrapText="1"/>
    </xf>
    <xf numFmtId="165" fontId="34" fillId="0" borderId="1" xfId="0" applyNumberFormat="1" applyFont="1" applyBorder="1" applyAlignment="1">
      <alignment horizontal="center" vertical="center" wrapText="1"/>
    </xf>
    <xf numFmtId="0" fontId="34" fillId="0" borderId="10" xfId="0" applyFont="1" applyBorder="1" applyAlignment="1">
      <alignment horizontal="center" vertical="center" wrapText="1"/>
    </xf>
    <xf numFmtId="0" fontId="34" fillId="0" borderId="4" xfId="0" applyFont="1" applyBorder="1" applyAlignment="1">
      <alignment horizontal="center" vertical="center"/>
    </xf>
    <xf numFmtId="165" fontId="34" fillId="0" borderId="5" xfId="0" applyNumberFormat="1" applyFont="1" applyBorder="1" applyAlignment="1">
      <alignment horizontal="center" vertical="center"/>
    </xf>
    <xf numFmtId="165" fontId="34" fillId="0" borderId="13" xfId="0" applyNumberFormat="1" applyFont="1" applyBorder="1" applyAlignment="1">
      <alignment horizontal="center" vertical="center"/>
    </xf>
    <xf numFmtId="0" fontId="34" fillId="0" borderId="6" xfId="0" applyFont="1" applyBorder="1" applyAlignment="1">
      <alignment horizontal="center" vertical="center"/>
    </xf>
    <xf numFmtId="0" fontId="34" fillId="0" borderId="6"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165" fontId="34" fillId="0" borderId="5" xfId="0" applyNumberFormat="1" applyFont="1" applyBorder="1" applyAlignment="1">
      <alignment horizontal="center" vertical="center" wrapText="1"/>
    </xf>
    <xf numFmtId="165" fontId="34" fillId="0" borderId="13" xfId="0" applyNumberFormat="1" applyFont="1" applyBorder="1" applyAlignment="1">
      <alignment horizontal="center" vertical="center" wrapText="1"/>
    </xf>
    <xf numFmtId="165" fontId="34" fillId="0" borderId="15" xfId="0" applyNumberFormat="1" applyFont="1" applyBorder="1" applyAlignment="1">
      <alignment horizontal="center" vertical="center" wrapText="1"/>
    </xf>
    <xf numFmtId="165" fontId="34" fillId="0" borderId="11" xfId="0" applyNumberFormat="1" applyFont="1" applyBorder="1" applyAlignment="1">
      <alignment horizontal="center" vertical="center" wrapText="1"/>
    </xf>
    <xf numFmtId="0" fontId="41" fillId="0" borderId="16" xfId="6" applyFont="1" applyBorder="1" applyAlignment="1">
      <alignment horizontal="left" wrapText="1"/>
    </xf>
  </cellXfs>
  <cellStyles count="13">
    <cellStyle name="Standard" xfId="0" builtinId="0"/>
    <cellStyle name="Standard 2" xfId="1"/>
    <cellStyle name="Standard 2 2" xfId="2"/>
    <cellStyle name="Standard 2 2 2" xfId="3"/>
    <cellStyle name="Standard 2 2 2 2" xfId="4"/>
    <cellStyle name="Standard 2 2 3" xfId="5"/>
    <cellStyle name="Standard 2 3" xfId="6"/>
    <cellStyle name="Standard 3" xfId="7"/>
    <cellStyle name="Standard 4" xfId="8"/>
    <cellStyle name="Standard 4 2" xfId="9"/>
    <cellStyle name="Standard 5" xfId="10"/>
    <cellStyle name="Standard 5 2" xfId="11"/>
    <cellStyle name="Standard 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6806</xdr:rowOff>
    </xdr:from>
    <xdr:to>
      <xdr:col>0</xdr:col>
      <xdr:colOff>6120000</xdr:colOff>
      <xdr:row>60</xdr:row>
      <xdr:rowOff>108856</xdr:rowOff>
    </xdr:to>
    <xdr:sp macro="" textlink="">
      <xdr:nvSpPr>
        <xdr:cNvPr id="2" name="Textfeld 1"/>
        <xdr:cNvSpPr txBox="1"/>
      </xdr:nvSpPr>
      <xdr:spPr>
        <a:xfrm>
          <a:off x="0" y="510270"/>
          <a:ext cx="6120000" cy="8817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Der vorliegende Bericht enthält die statistisch aufbereiteten Ergebnisse der Jahresrechnung der kommunalen Kernhaus­halte der Gemeinden und Gemeindeverbände für das Rechnungsjahr 2019.</a:t>
          </a:r>
          <a:endParaRPr lang="de-DE" sz="950">
            <a:effectLst/>
            <a:latin typeface="+mn-lt"/>
          </a:endParaRPr>
        </a:p>
        <a:p>
          <a:r>
            <a:rPr lang="de-DE" sz="950">
              <a:solidFill>
                <a:schemeClr val="dk1"/>
              </a:solidFill>
              <a:effectLst/>
              <a:latin typeface="+mn-lt"/>
              <a:ea typeface="+mn-ea"/>
              <a:cs typeface="+mn-cs"/>
            </a:rPr>
            <a:t>Die Erhebung umfasst nach der flächendeckenden kommunalen Doppikeinführung 2012 in Mecklenburg-Vorpommern die rechnungsmäßigen jährlichen Ist-Auszahlungen und Ist-Einzahlungen</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nach Auszahlungs- und Einzahlungsarten sowie nach Produktbereichen entsprechend der kommunalen Haushaltssystematik. Die tabellarische Darstellung der Daten aus der Jahresrechnungsstatistik erfolgt auf Basis bundeseinheitlich geltender Konten und Produkte.</a:t>
          </a:r>
          <a:endParaRPr lang="de-DE" sz="950">
            <a:effectLst/>
            <a:latin typeface="+mn-lt"/>
          </a:endParaRPr>
        </a:p>
        <a:p>
          <a:r>
            <a:rPr lang="de-DE" sz="950">
              <a:solidFill>
                <a:schemeClr val="dk1"/>
              </a:solidFill>
              <a:effectLst/>
              <a:latin typeface="+mn-lt"/>
              <a:ea typeface="+mn-ea"/>
              <a:cs typeface="+mn-cs"/>
            </a:rPr>
            <a:t>Der Zuordnung zu den Gemeindegrößenklassen und den Relativberechnungen (EUR je Einwohner) liegt die fortgeschrie­bene Bevölkerung vom 30.06.2019 und der </a:t>
          </a:r>
          <a:r>
            <a:rPr lang="de-DE" sz="950" b="0" i="0" baseline="0">
              <a:solidFill>
                <a:schemeClr val="dk1"/>
              </a:solidFill>
              <a:effectLst/>
              <a:latin typeface="+mn-lt"/>
              <a:ea typeface="+mn-ea"/>
              <a:cs typeface="+mn-cs"/>
            </a:rPr>
            <a:t>Gebietsstand vom 31.12.2019 </a:t>
          </a:r>
          <a:r>
            <a:rPr lang="de-DE" sz="950">
              <a:solidFill>
                <a:schemeClr val="dk1"/>
              </a:solidFill>
              <a:effectLst/>
              <a:latin typeface="+mn-lt"/>
              <a:ea typeface="+mn-ea"/>
              <a:cs typeface="+mn-cs"/>
            </a:rPr>
            <a:t>zugrunde.</a:t>
          </a:r>
          <a:endParaRPr lang="de-DE" sz="950">
            <a:effectLst/>
            <a:latin typeface="+mn-lt"/>
          </a:endParaRPr>
        </a:p>
        <a:p>
          <a:r>
            <a:rPr lang="de-DE" sz="90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Kommunale Haushaltssystematik</a:t>
          </a:r>
          <a:endParaRPr lang="de-DE" sz="950">
            <a:solidFill>
              <a:schemeClr val="dk1"/>
            </a:solidFill>
            <a:effectLst/>
            <a:latin typeface="+mn-lt"/>
            <a:ea typeface="+mn-ea"/>
            <a:cs typeface="Arial" pitchFamily="34" charset="0"/>
          </a:endParaRPr>
        </a:p>
        <a:p>
          <a:pPr>
            <a:lnSpc>
              <a:spcPts val="500"/>
            </a:lnSpc>
          </a:pPr>
          <a:r>
            <a:rPr lang="de-DE" sz="9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Aufteilung des Gesamthaushaltes in Produktbereiche sowie in </a:t>
          </a:r>
          <a:r>
            <a:rPr lang="de-DE" sz="950" i="0">
              <a:solidFill>
                <a:schemeClr val="dk1"/>
              </a:solidFill>
              <a:effectLst/>
              <a:latin typeface="+mn-lt"/>
              <a:ea typeface="+mn-ea"/>
              <a:cs typeface="Arial" pitchFamily="34" charset="0"/>
            </a:rPr>
            <a:t>Konten</a:t>
          </a:r>
          <a:r>
            <a:rPr lang="de-DE" sz="950" i="1">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 Einzahlungs- und Auszahlungsarten)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wird durch die Verwaltungsvorschriften über die Produkte und</a:t>
          </a:r>
          <a:r>
            <a:rPr lang="de-DE" sz="950" baseline="0">
              <a:solidFill>
                <a:schemeClr val="dk1"/>
              </a:solidFill>
              <a:effectLst/>
              <a:latin typeface="+mn-lt"/>
              <a:ea typeface="+mn-ea"/>
              <a:cs typeface="Arial" pitchFamily="34" charset="0"/>
            </a:rPr>
            <a:t> Konten</a:t>
          </a:r>
          <a:r>
            <a:rPr lang="de-DE" sz="950">
              <a:solidFill>
                <a:schemeClr val="dk1"/>
              </a:solidFill>
              <a:effectLst/>
              <a:latin typeface="+mn-lt"/>
              <a:ea typeface="+mn-ea"/>
              <a:cs typeface="Arial" pitchFamily="34" charset="0"/>
            </a:rPr>
            <a:t> verbindlich vorgeschrieben.</a:t>
          </a:r>
        </a:p>
        <a:p>
          <a:r>
            <a:rPr lang="de-DE" sz="950">
              <a:solidFill>
                <a:schemeClr val="dk1"/>
              </a:solidFill>
              <a:effectLst/>
              <a:latin typeface="+mn-lt"/>
              <a:ea typeface="+mn-ea"/>
              <a:cs typeface="Arial" pitchFamily="34" charset="0"/>
            </a:rPr>
            <a:t>Der Jahresrechnung der Gemeinden/Gemeindeverbände liegen die Produkte und Konten entsprechend der nachstehenden Übersicht zugrunde.</a:t>
          </a:r>
        </a:p>
        <a:p>
          <a:r>
            <a:rPr lang="de-DE" sz="90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pPr>
            <a:lnSpc>
              <a:spcPts val="500"/>
            </a:lnSpc>
          </a:pPr>
          <a:r>
            <a:rPr lang="de-DE" sz="9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Rechtsgrundlage ist das Finanz- und Personalstatistikgesetz (FPStatG) in der Fassung der Bekanntmachung vom 22.­</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Februar 2006 (BGBl. I S. 438),  in Verbindung mit dem Bundesstatistikgesetz (BStatG) vom 22.  Januar 1987 (BGBl. I S. 462, 565) in der jeweils geltenden Fassung.</a:t>
          </a:r>
        </a:p>
        <a:p>
          <a:r>
            <a:rPr lang="de-DE" sz="900">
              <a:solidFill>
                <a:schemeClr val="dk1"/>
              </a:solidFill>
              <a:effectLst/>
              <a:latin typeface="+mn-lt"/>
              <a:ea typeface="+mn-ea"/>
              <a:cs typeface="Arial" pitchFamily="34" charset="0"/>
            </a:rPr>
            <a:t> </a:t>
          </a:r>
          <a:endParaRPr lang="de-DE" sz="700">
            <a:solidFill>
              <a:schemeClr val="dk1"/>
            </a:solidFill>
            <a:effectLst/>
            <a:latin typeface="+mn-lt"/>
            <a:ea typeface="+mn-ea"/>
            <a:cs typeface="Arial" pitchFamily="34" charset="0"/>
          </a:endParaRPr>
        </a:p>
        <a:p>
          <a:r>
            <a:rPr lang="de-DE" sz="700">
              <a:solidFill>
                <a:schemeClr val="dk1"/>
              </a:solidFill>
              <a:effectLst/>
              <a:latin typeface="+mn-lt"/>
              <a:ea typeface="+mn-ea"/>
              <a:cs typeface="Arial" pitchFamily="34" charset="0"/>
            </a:rPr>
            <a:t> </a:t>
          </a:r>
        </a:p>
        <a:p>
          <a:pPr>
            <a:lnSpc>
              <a:spcPts val="1000"/>
            </a:lnSpc>
          </a:pPr>
          <a:r>
            <a:rPr lang="de-DE" sz="1050" b="1">
              <a:solidFill>
                <a:schemeClr val="dk1"/>
              </a:solidFill>
              <a:effectLst/>
              <a:latin typeface="+mn-lt"/>
              <a:ea typeface="+mn-ea"/>
              <a:cs typeface="Arial" pitchFamily="34" charset="0"/>
            </a:rPr>
            <a:t>Erläuterung der Begriffe</a:t>
          </a:r>
        </a:p>
        <a:p>
          <a:pPr>
            <a:lnSpc>
              <a:spcPts val="1000"/>
            </a:lnSpc>
          </a:pPr>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Auszahlungen bzw. Einzahlungen aus laufender Verwaltungstätigkeit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Summe aller Auszahlungen bzw. Einzahlungen, die im Rahmen des Verwaltungsvollzugs sowie des Betriebs von Einrich­tungen meistens regelmäßig anfallen und nicht vermögenswirksam sind (z. B. Personalauszahlungen, Auszahlungen für Sach- und Dienstleistungen, Zinsaus- und -einzahlungen, Zuweisungen und Zuschüsse für laufende Zwecke, Steuern), bereinigt um Zahlungen von gleicher Ebene.</a:t>
          </a:r>
        </a:p>
        <a:p>
          <a:endParaRPr kumimoji="0" lang="de-DE" sz="950" b="1" i="0" u="none" strike="noStrike" kern="0" cap="none" spc="0" normalizeH="0" baseline="0" noProof="0">
            <a:ln>
              <a:noFill/>
            </a:ln>
            <a:solidFill>
              <a:schemeClr val="dk1"/>
            </a:solidFill>
            <a:effectLst/>
            <a:uLnTx/>
            <a:uFillTx/>
            <a:latin typeface="+mn-lt"/>
            <a:ea typeface="+mn-ea"/>
            <a:cs typeface="Arial" pitchFamily="34" charset="0"/>
          </a:endParaRPr>
        </a:p>
        <a:p>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Auszahlungen bzw. Einzahlungen aus Investitionstätigkeit</a:t>
          </a: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Summe aller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Auszahlungen bzw. Einzahlungen</a:t>
          </a:r>
          <a:r>
            <a:rPr lang="de-DE" sz="950">
              <a:solidFill>
                <a:schemeClr val="dk1"/>
              </a:solidFill>
              <a:effectLst/>
              <a:latin typeface="+mn-lt"/>
              <a:ea typeface="+mn-ea"/>
              <a:cs typeface="Arial" pitchFamily="34" charset="0"/>
            </a:rPr>
            <a:t>, die eine Vermögensveränderung herbeiführen oder der Finanzierung von Investitionen dienen und keine besonderen Finanzierungsvorgänge darstellen (z. B. Auszahlungen für Baumaßnahmen, Investitionszuweisungen), bereinigt um Zahlungen von gleicher Ebene.</a:t>
          </a: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Bereinigte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Auszahlungen bzw. Einzahlungen </a:t>
          </a:r>
          <a:endParaRPr lang="de-DE" sz="950">
            <a:solidFill>
              <a:schemeClr val="dk1"/>
            </a:solidFill>
            <a:effectLst/>
            <a:latin typeface="+mn-lt"/>
            <a:ea typeface="+mn-ea"/>
            <a:cs typeface="Arial" pitchFamily="34" charset="0"/>
          </a:endParaRPr>
        </a:p>
        <a:p>
          <a:pPr>
            <a:spcAft>
              <a:spcPts val="0"/>
            </a:spcAft>
          </a:pPr>
          <a:r>
            <a:rPr lang="de-DE" sz="950">
              <a:effectLst/>
              <a:latin typeface="+mn-lt"/>
              <a:ea typeface="Calibri"/>
              <a:cs typeface="Arial" panose="020B0604020202020204" pitchFamily="34" charset="0"/>
            </a:rPr>
            <a:t>Summe der Auszahlungen bzw. Einzahlungen der laufenden Verwaltungstätigkeit und der Investitionstätigkeit abzüglich der Zahlungen gleicher Ebene.</a:t>
          </a:r>
        </a:p>
        <a:p>
          <a:pPr>
            <a:spcAft>
              <a:spcPts val="0"/>
            </a:spcAft>
          </a:pPr>
          <a:endParaRPr lang="de-DE" sz="950" b="1">
            <a:effectLst/>
            <a:latin typeface="+mn-lt"/>
            <a:ea typeface="Calibri"/>
            <a:cs typeface="Arial" panose="020B0604020202020204" pitchFamily="34" charset="0"/>
          </a:endParaRPr>
        </a:p>
        <a:p>
          <a:pPr>
            <a:spcAft>
              <a:spcPts val="0"/>
            </a:spcAft>
          </a:pPr>
          <a:r>
            <a:rPr lang="de-DE" sz="950" b="1">
              <a:effectLst/>
              <a:latin typeface="+mn-lt"/>
              <a:ea typeface="Calibri"/>
              <a:cs typeface="Arial" panose="020B0604020202020204" pitchFamily="34" charset="0"/>
            </a:rPr>
            <a:t>Zahlung von gleicher Ebene</a:t>
          </a:r>
          <a:endParaRPr lang="de-DE" sz="950">
            <a:effectLst/>
            <a:latin typeface="+mn-lt"/>
            <a:ea typeface="Calibri"/>
            <a:cs typeface="Arial" panose="020B0604020202020204" pitchFamily="34" charset="0"/>
          </a:endParaRPr>
        </a:p>
        <a:p>
          <a:pPr>
            <a:spcAft>
              <a:spcPts val="0"/>
            </a:spcAft>
          </a:pPr>
          <a:r>
            <a:rPr lang="de-DE" sz="950">
              <a:effectLst/>
              <a:latin typeface="+mn-lt"/>
              <a:ea typeface="Calibri"/>
              <a:cs typeface="Arial" panose="020B0604020202020204" pitchFamily="34" charset="0"/>
            </a:rPr>
            <a:t>Zur Vermeidung von Doppelzählungen werden von den Bruttoauszahlungen und Bruttoeinzahlungen jeweils die Zahlungen von gleicher Ebene (zwischengemeindlicher Zahlungsverkehr zwischen Landkreisen und kreisangehörigen Gemeinden sowie zwischen Mitgliedsgemeinden und Ämtern) eliminiert.</a:t>
          </a:r>
        </a:p>
        <a:p>
          <a:pPr>
            <a:spcAft>
              <a:spcPts val="0"/>
            </a:spcAft>
          </a:pPr>
          <a:endParaRPr lang="de-DE" sz="950" b="1">
            <a:solidFill>
              <a:schemeClr val="dk1"/>
            </a:solidFill>
            <a:effectLst/>
            <a:latin typeface="+mn-lt"/>
            <a:ea typeface="+mn-ea"/>
            <a:cs typeface="Arial" pitchFamily="34" charset="0"/>
          </a:endParaRPr>
        </a:p>
        <a:p>
          <a:pPr>
            <a:spcAft>
              <a:spcPts val="0"/>
            </a:spcAft>
          </a:pPr>
          <a:r>
            <a:rPr lang="de-DE" sz="950" b="1">
              <a:solidFill>
                <a:schemeClr val="dk1"/>
              </a:solidFill>
              <a:effectLst/>
              <a:latin typeface="+mn-lt"/>
              <a:ea typeface="+mn-ea"/>
              <a:cs typeface="Arial" pitchFamily="34" charset="0"/>
            </a:rPr>
            <a:t>Finanzierungssaldo</a:t>
          </a:r>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Mehrauszahlungen/Mehreinzahlungen aus Verwaltungstätigkeit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97" t="s">
        <v>6</v>
      </c>
      <c r="B1" s="297"/>
      <c r="C1" s="178"/>
      <c r="D1" s="178"/>
    </row>
    <row r="2" spans="1:4" ht="35.1" customHeight="1" thickTop="1">
      <c r="A2" s="179" t="s">
        <v>23</v>
      </c>
      <c r="B2" s="179"/>
      <c r="C2" s="180" t="s">
        <v>24</v>
      </c>
      <c r="D2" s="180"/>
    </row>
    <row r="3" spans="1:4" ht="25.15" customHeight="1">
      <c r="A3" s="181"/>
      <c r="B3" s="181"/>
      <c r="C3" s="181"/>
      <c r="D3" s="181"/>
    </row>
    <row r="4" spans="1:4" ht="25.15" customHeight="1">
      <c r="A4" s="182" t="s">
        <v>190</v>
      </c>
      <c r="B4" s="182"/>
      <c r="C4" s="182"/>
      <c r="D4" s="182"/>
    </row>
    <row r="5" spans="1:4" ht="25.15" customHeight="1">
      <c r="A5" s="183" t="s">
        <v>22</v>
      </c>
      <c r="B5" s="183"/>
      <c r="C5" s="183"/>
      <c r="D5" s="183"/>
    </row>
    <row r="6" spans="1:4" ht="25.15" customHeight="1">
      <c r="A6" s="184" t="s">
        <v>194</v>
      </c>
      <c r="B6" s="184"/>
      <c r="C6" s="184"/>
      <c r="D6" s="182"/>
    </row>
    <row r="7" spans="1:4" ht="40.15" customHeight="1">
      <c r="A7" s="185">
        <v>2019</v>
      </c>
      <c r="B7" s="186"/>
      <c r="C7" s="186"/>
      <c r="D7" s="186"/>
    </row>
    <row r="8" spans="1:4" ht="25.15" customHeight="1">
      <c r="A8" s="187"/>
      <c r="B8" s="187"/>
      <c r="C8" s="187"/>
      <c r="D8" s="187"/>
    </row>
    <row r="9" spans="1:4" ht="25.15" customHeight="1">
      <c r="A9" s="187"/>
      <c r="B9" s="187"/>
      <c r="C9" s="187"/>
      <c r="D9" s="187"/>
    </row>
    <row r="10" spans="1:4" ht="25.15" customHeight="1">
      <c r="A10" s="175"/>
      <c r="B10" s="175"/>
      <c r="C10" s="175"/>
      <c r="D10" s="175"/>
    </row>
    <row r="11" spans="1:4" ht="25.15" customHeight="1">
      <c r="A11" s="175"/>
      <c r="B11" s="175"/>
      <c r="C11" s="175"/>
      <c r="D11" s="175"/>
    </row>
    <row r="12" spans="1:4" ht="25.15" customHeight="1">
      <c r="A12" s="175"/>
      <c r="B12" s="175"/>
      <c r="C12" s="175"/>
      <c r="D12" s="175"/>
    </row>
    <row r="13" spans="1:4" ht="12" customHeight="1">
      <c r="A13" s="6"/>
      <c r="B13" s="176" t="s">
        <v>953</v>
      </c>
      <c r="C13" s="176"/>
      <c r="D13" s="7" t="s">
        <v>963</v>
      </c>
    </row>
    <row r="14" spans="1:4" ht="12" customHeight="1">
      <c r="A14" s="6"/>
      <c r="B14" s="176"/>
      <c r="C14" s="176"/>
      <c r="D14" s="2"/>
    </row>
    <row r="15" spans="1:4" ht="12" customHeight="1">
      <c r="A15" s="6"/>
      <c r="B15" s="176" t="s">
        <v>7</v>
      </c>
      <c r="C15" s="176"/>
      <c r="D15" s="7" t="s">
        <v>964</v>
      </c>
    </row>
    <row r="16" spans="1:4" ht="12" customHeight="1">
      <c r="A16" s="6"/>
      <c r="B16" s="176"/>
      <c r="C16" s="176"/>
      <c r="D16" s="7"/>
    </row>
    <row r="17" spans="1:4" ht="12" customHeight="1">
      <c r="A17" s="8"/>
      <c r="B17" s="177"/>
      <c r="C17" s="177"/>
      <c r="D17" s="3"/>
    </row>
    <row r="18" spans="1:4" ht="12" customHeight="1">
      <c r="A18" s="172"/>
      <c r="B18" s="172"/>
      <c r="C18" s="172"/>
      <c r="D18" s="172"/>
    </row>
    <row r="19" spans="1:4" ht="12" customHeight="1">
      <c r="A19" s="169" t="s">
        <v>8</v>
      </c>
      <c r="B19" s="169"/>
      <c r="C19" s="169"/>
      <c r="D19" s="169"/>
    </row>
    <row r="20" spans="1:4" ht="12" customHeight="1">
      <c r="A20" s="169" t="s">
        <v>954</v>
      </c>
      <c r="B20" s="169"/>
      <c r="C20" s="169"/>
      <c r="D20" s="169"/>
    </row>
    <row r="21" spans="1:4" ht="12" customHeight="1">
      <c r="A21" s="169"/>
      <c r="B21" s="169"/>
      <c r="C21" s="169"/>
      <c r="D21" s="169"/>
    </row>
    <row r="22" spans="1:4" ht="12" customHeight="1">
      <c r="A22" s="169" t="s">
        <v>945</v>
      </c>
      <c r="B22" s="169"/>
      <c r="C22" s="169"/>
      <c r="D22" s="169"/>
    </row>
    <row r="23" spans="1:4" ht="12" customHeight="1">
      <c r="A23" s="169"/>
      <c r="B23" s="169"/>
      <c r="C23" s="169"/>
      <c r="D23" s="169"/>
    </row>
    <row r="24" spans="1:4" ht="12" customHeight="1">
      <c r="A24" s="170" t="s">
        <v>962</v>
      </c>
      <c r="B24" s="170"/>
      <c r="C24" s="170"/>
      <c r="D24" s="170"/>
    </row>
    <row r="25" spans="1:4" ht="12" customHeight="1">
      <c r="A25" s="170" t="s">
        <v>25</v>
      </c>
      <c r="B25" s="170"/>
      <c r="C25" s="170"/>
      <c r="D25" s="170"/>
    </row>
    <row r="26" spans="1:4" ht="12" customHeight="1">
      <c r="A26" s="171"/>
      <c r="B26" s="171"/>
      <c r="C26" s="171"/>
      <c r="D26" s="171"/>
    </row>
    <row r="27" spans="1:4" ht="12" customHeight="1">
      <c r="A27" s="172"/>
      <c r="B27" s="172"/>
      <c r="C27" s="172"/>
      <c r="D27" s="172"/>
    </row>
    <row r="28" spans="1:4" ht="12" customHeight="1">
      <c r="A28" s="173" t="s">
        <v>9</v>
      </c>
      <c r="B28" s="173"/>
      <c r="C28" s="173"/>
      <c r="D28" s="173"/>
    </row>
    <row r="29" spans="1:4" ht="12" customHeight="1">
      <c r="A29" s="174"/>
      <c r="B29" s="174"/>
      <c r="C29" s="174"/>
      <c r="D29" s="174"/>
    </row>
    <row r="30" spans="1:4" ht="12" customHeight="1">
      <c r="A30" s="9" t="s">
        <v>10</v>
      </c>
      <c r="B30" s="168" t="s">
        <v>955</v>
      </c>
      <c r="C30" s="168"/>
      <c r="D30" s="168"/>
    </row>
    <row r="31" spans="1:4" ht="12" customHeight="1">
      <c r="A31" s="10">
        <v>0</v>
      </c>
      <c r="B31" s="168" t="s">
        <v>956</v>
      </c>
      <c r="C31" s="168"/>
      <c r="D31" s="168"/>
    </row>
    <row r="32" spans="1:4" ht="12" customHeight="1">
      <c r="A32" s="9" t="s">
        <v>11</v>
      </c>
      <c r="B32" s="168" t="s">
        <v>12</v>
      </c>
      <c r="C32" s="168"/>
      <c r="D32" s="168"/>
    </row>
    <row r="33" spans="1:4" ht="12" customHeight="1">
      <c r="A33" s="9" t="s">
        <v>13</v>
      </c>
      <c r="B33" s="168" t="s">
        <v>14</v>
      </c>
      <c r="C33" s="168"/>
      <c r="D33" s="168"/>
    </row>
    <row r="34" spans="1:4" ht="12" customHeight="1">
      <c r="A34" s="9" t="s">
        <v>15</v>
      </c>
      <c r="B34" s="168" t="s">
        <v>16</v>
      </c>
      <c r="C34" s="168"/>
      <c r="D34" s="168"/>
    </row>
    <row r="35" spans="1:4" ht="12" customHeight="1">
      <c r="A35" s="9" t="s">
        <v>17</v>
      </c>
      <c r="B35" s="168" t="s">
        <v>957</v>
      </c>
      <c r="C35" s="168"/>
      <c r="D35" s="168"/>
    </row>
    <row r="36" spans="1:4" ht="12" customHeight="1">
      <c r="A36" s="9" t="s">
        <v>18</v>
      </c>
      <c r="B36" s="168" t="s">
        <v>19</v>
      </c>
      <c r="C36" s="168"/>
      <c r="D36" s="168"/>
    </row>
    <row r="37" spans="1:4" ht="12" customHeight="1">
      <c r="A37" s="9" t="s">
        <v>20</v>
      </c>
      <c r="B37" s="168" t="s">
        <v>958</v>
      </c>
      <c r="C37" s="168"/>
      <c r="D37" s="168"/>
    </row>
    <row r="38" spans="1:4" ht="12" customHeight="1">
      <c r="A38" s="4"/>
      <c r="B38" s="166"/>
      <c r="C38" s="166"/>
      <c r="D38" s="166"/>
    </row>
    <row r="39" spans="1:4" ht="12" customHeight="1">
      <c r="A39" s="4"/>
      <c r="B39" s="166"/>
      <c r="C39" s="166"/>
      <c r="D39" s="166"/>
    </row>
    <row r="40" spans="1:4" ht="12" customHeight="1">
      <c r="A40" s="4"/>
      <c r="B40" s="4"/>
      <c r="C40" s="4"/>
      <c r="D40" s="4"/>
    </row>
    <row r="41" spans="1:4" ht="12" customHeight="1">
      <c r="A41" s="4"/>
      <c r="B41" s="4"/>
      <c r="C41" s="4"/>
      <c r="D41" s="4"/>
    </row>
    <row r="42" spans="1:4" ht="12" customHeight="1">
      <c r="A42" s="5"/>
      <c r="B42" s="165"/>
      <c r="C42" s="165"/>
      <c r="D42" s="165"/>
    </row>
    <row r="43" spans="1:4" ht="12" customHeight="1">
      <c r="A43" s="5"/>
      <c r="B43" s="165"/>
      <c r="C43" s="165"/>
      <c r="D43" s="165"/>
    </row>
    <row r="44" spans="1:4">
      <c r="A44" s="166" t="s">
        <v>21</v>
      </c>
      <c r="B44" s="166"/>
      <c r="C44" s="166"/>
      <c r="D44" s="166"/>
    </row>
    <row r="45" spans="1:4" ht="39.950000000000003" customHeight="1">
      <c r="A45" s="167" t="s">
        <v>961</v>
      </c>
      <c r="B45" s="167"/>
      <c r="C45" s="167"/>
      <c r="D45" s="167"/>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7109375" style="24" customWidth="1"/>
    <col min="2" max="2" width="36.7109375" style="102" customWidth="1"/>
    <col min="3" max="3" width="9.28515625" style="102" customWidth="1"/>
    <col min="4" max="12" width="8.28515625" style="102" customWidth="1"/>
    <col min="13" max="14" width="8.7109375" style="102" customWidth="1"/>
    <col min="15" max="27" width="11.42578125" style="135"/>
    <col min="28" max="16384" width="11.42578125" style="102"/>
  </cols>
  <sheetData>
    <row r="1" spans="1:27" s="97" customFormat="1" ht="35.1" customHeight="1">
      <c r="A1" s="241" t="s">
        <v>113</v>
      </c>
      <c r="B1" s="242"/>
      <c r="C1" s="221" t="str">
        <f>"Auszahlungen und Einzahlungen 
der Gemeinden und Gemeindeverbände "&amp;Deckblatt!A7&amp;"  
nach Gebietskörperschaften und Produktbereichen"</f>
        <v>Auszahlungen und Einzahlungen 
der Gemeinden und Gemeindeverbände 2019  
nach Gebietskörperschaften und Produktbereichen</v>
      </c>
      <c r="D1" s="221"/>
      <c r="E1" s="221"/>
      <c r="F1" s="221"/>
      <c r="G1" s="221"/>
      <c r="H1" s="222"/>
      <c r="I1" s="223" t="str">
        <f>"Auszahlungen und Einzahlungen 
der Gemeinden und Gemeindeverbände "&amp;Deckblatt!A7&amp;" 
nach Gebietskörperschaften und Produktbereichen"</f>
        <v>Auszahlungen und Einzahlungen 
der Gemeinden und Gemeindeverbände 2019 
nach Gebietskörperschaften und Produktbereichen</v>
      </c>
      <c r="J1" s="221"/>
      <c r="K1" s="221"/>
      <c r="L1" s="221"/>
      <c r="M1" s="221"/>
      <c r="N1" s="222"/>
      <c r="O1" s="134"/>
      <c r="P1" s="134"/>
      <c r="Q1" s="134"/>
      <c r="R1" s="134"/>
      <c r="S1" s="134"/>
      <c r="T1" s="134"/>
      <c r="U1" s="134"/>
      <c r="V1" s="134"/>
      <c r="W1" s="134"/>
      <c r="X1" s="134"/>
      <c r="Y1" s="134"/>
      <c r="Z1" s="134"/>
      <c r="AA1" s="134"/>
    </row>
    <row r="2" spans="1:27" s="97" customFormat="1" ht="11.85" customHeight="1">
      <c r="A2" s="241" t="s">
        <v>95</v>
      </c>
      <c r="B2" s="242"/>
      <c r="C2" s="221" t="s">
        <v>200</v>
      </c>
      <c r="D2" s="221"/>
      <c r="E2" s="221"/>
      <c r="F2" s="221"/>
      <c r="G2" s="221"/>
      <c r="H2" s="222"/>
      <c r="I2" s="227" t="s">
        <v>200</v>
      </c>
      <c r="J2" s="227"/>
      <c r="K2" s="227"/>
      <c r="L2" s="227"/>
      <c r="M2" s="227"/>
      <c r="N2" s="227"/>
      <c r="O2" s="134"/>
      <c r="P2" s="134"/>
      <c r="Q2" s="134"/>
      <c r="R2" s="134"/>
      <c r="S2" s="134"/>
      <c r="T2" s="134"/>
      <c r="U2" s="134"/>
      <c r="V2" s="134"/>
      <c r="W2" s="134"/>
      <c r="X2" s="134"/>
      <c r="Y2" s="134"/>
      <c r="Z2" s="134"/>
      <c r="AA2" s="134"/>
    </row>
    <row r="3" spans="1:27" s="97" customFormat="1" ht="11.85" customHeight="1">
      <c r="A3" s="241"/>
      <c r="B3" s="242"/>
      <c r="C3" s="221"/>
      <c r="D3" s="221"/>
      <c r="E3" s="221"/>
      <c r="F3" s="221"/>
      <c r="G3" s="221"/>
      <c r="H3" s="222"/>
      <c r="I3" s="227"/>
      <c r="J3" s="227"/>
      <c r="K3" s="227"/>
      <c r="L3" s="227"/>
      <c r="M3" s="227"/>
      <c r="N3" s="227"/>
      <c r="O3" s="134"/>
      <c r="P3" s="134"/>
      <c r="Q3" s="134"/>
      <c r="R3" s="134"/>
      <c r="S3" s="134"/>
      <c r="T3" s="134"/>
      <c r="U3" s="134"/>
      <c r="V3" s="134"/>
      <c r="W3" s="134"/>
      <c r="X3" s="134"/>
      <c r="Y3" s="134"/>
      <c r="Z3" s="134"/>
      <c r="AA3" s="134"/>
    </row>
    <row r="4" spans="1:27" s="97" customFormat="1" ht="11.85" customHeight="1">
      <c r="A4" s="209" t="s">
        <v>80</v>
      </c>
      <c r="B4" s="210" t="s">
        <v>189</v>
      </c>
      <c r="C4" s="210" t="s">
        <v>2</v>
      </c>
      <c r="D4" s="218" t="s">
        <v>85</v>
      </c>
      <c r="E4" s="218" t="s">
        <v>86</v>
      </c>
      <c r="F4" s="226" t="s">
        <v>3</v>
      </c>
      <c r="G4" s="226"/>
      <c r="H4" s="236"/>
      <c r="I4" s="219" t="s">
        <v>3</v>
      </c>
      <c r="J4" s="226"/>
      <c r="K4" s="226"/>
      <c r="L4" s="226"/>
      <c r="M4" s="226" t="s">
        <v>93</v>
      </c>
      <c r="N4" s="236" t="s">
        <v>94</v>
      </c>
      <c r="O4" s="134"/>
      <c r="P4" s="134"/>
      <c r="Q4" s="134"/>
      <c r="R4" s="134"/>
      <c r="S4" s="134"/>
      <c r="T4" s="134"/>
      <c r="U4" s="134"/>
      <c r="V4" s="134"/>
      <c r="W4" s="134"/>
      <c r="X4" s="134"/>
      <c r="Y4" s="134"/>
      <c r="Z4" s="134"/>
      <c r="AA4" s="134"/>
    </row>
    <row r="5" spans="1:27" s="97" customFormat="1" ht="11.85" customHeight="1">
      <c r="A5" s="209"/>
      <c r="B5" s="210"/>
      <c r="C5" s="210"/>
      <c r="D5" s="218"/>
      <c r="E5" s="218"/>
      <c r="F5" s="226"/>
      <c r="G5" s="226"/>
      <c r="H5" s="236"/>
      <c r="I5" s="219"/>
      <c r="J5" s="226"/>
      <c r="K5" s="226"/>
      <c r="L5" s="226"/>
      <c r="M5" s="226"/>
      <c r="N5" s="236"/>
      <c r="O5" s="134"/>
      <c r="P5" s="134"/>
      <c r="Q5" s="134"/>
      <c r="R5" s="134"/>
      <c r="S5" s="134"/>
      <c r="T5" s="134"/>
      <c r="U5" s="134"/>
      <c r="V5" s="134"/>
      <c r="W5" s="134"/>
      <c r="X5" s="134"/>
      <c r="Y5" s="134"/>
      <c r="Z5" s="134"/>
      <c r="AA5" s="134"/>
    </row>
    <row r="6" spans="1:27" s="97" customFormat="1" ht="11.85" customHeight="1">
      <c r="A6" s="209"/>
      <c r="B6" s="210"/>
      <c r="C6" s="210"/>
      <c r="D6" s="218"/>
      <c r="E6" s="218"/>
      <c r="F6" s="218" t="s">
        <v>5</v>
      </c>
      <c r="G6" s="218" t="s">
        <v>87</v>
      </c>
      <c r="H6" s="217" t="s">
        <v>88</v>
      </c>
      <c r="I6" s="209" t="s">
        <v>89</v>
      </c>
      <c r="J6" s="218" t="s">
        <v>90</v>
      </c>
      <c r="K6" s="218" t="s">
        <v>91</v>
      </c>
      <c r="L6" s="218" t="s">
        <v>92</v>
      </c>
      <c r="M6" s="226"/>
      <c r="N6" s="236"/>
      <c r="O6" s="134"/>
      <c r="P6" s="134"/>
      <c r="Q6" s="134"/>
      <c r="R6" s="134"/>
      <c r="S6" s="134"/>
      <c r="T6" s="134"/>
      <c r="U6" s="134"/>
      <c r="V6" s="134"/>
      <c r="W6" s="134"/>
      <c r="X6" s="134"/>
      <c r="Y6" s="134"/>
      <c r="Z6" s="134"/>
      <c r="AA6" s="134"/>
    </row>
    <row r="7" spans="1:27" s="97" customFormat="1" ht="11.85" customHeight="1">
      <c r="A7" s="209"/>
      <c r="B7" s="210"/>
      <c r="C7" s="210"/>
      <c r="D7" s="218"/>
      <c r="E7" s="218"/>
      <c r="F7" s="218"/>
      <c r="G7" s="218"/>
      <c r="H7" s="217"/>
      <c r="I7" s="209"/>
      <c r="J7" s="218"/>
      <c r="K7" s="218"/>
      <c r="L7" s="218"/>
      <c r="M7" s="226"/>
      <c r="N7" s="236"/>
      <c r="O7" s="134"/>
      <c r="P7" s="134"/>
      <c r="Q7" s="134"/>
      <c r="R7" s="134"/>
      <c r="S7" s="134"/>
      <c r="T7" s="134"/>
      <c r="U7" s="134"/>
      <c r="V7" s="134"/>
      <c r="W7" s="134"/>
      <c r="X7" s="134"/>
      <c r="Y7" s="134"/>
      <c r="Z7" s="134"/>
      <c r="AA7" s="134"/>
    </row>
    <row r="8" spans="1:27" s="97" customFormat="1" ht="11.85" customHeight="1">
      <c r="A8" s="209"/>
      <c r="B8" s="210"/>
      <c r="C8" s="210"/>
      <c r="D8" s="218"/>
      <c r="E8" s="218"/>
      <c r="F8" s="218"/>
      <c r="G8" s="218"/>
      <c r="H8" s="217"/>
      <c r="I8" s="209"/>
      <c r="J8" s="218"/>
      <c r="K8" s="218"/>
      <c r="L8" s="218"/>
      <c r="M8" s="226"/>
      <c r="N8" s="236"/>
      <c r="O8" s="134"/>
      <c r="P8" s="134"/>
      <c r="Q8" s="134"/>
      <c r="R8" s="134"/>
      <c r="S8" s="134"/>
      <c r="T8" s="134"/>
      <c r="U8" s="134"/>
      <c r="V8" s="134"/>
      <c r="W8" s="134"/>
      <c r="X8" s="134"/>
      <c r="Y8" s="134"/>
      <c r="Z8" s="134"/>
      <c r="AA8" s="134"/>
    </row>
    <row r="9" spans="1:27" s="97" customFormat="1" ht="11.85" customHeight="1">
      <c r="A9" s="209"/>
      <c r="B9" s="210"/>
      <c r="C9" s="210"/>
      <c r="D9" s="218"/>
      <c r="E9" s="218"/>
      <c r="F9" s="218"/>
      <c r="G9" s="218"/>
      <c r="H9" s="217"/>
      <c r="I9" s="209"/>
      <c r="J9" s="218"/>
      <c r="K9" s="218"/>
      <c r="L9" s="218"/>
      <c r="M9" s="226"/>
      <c r="N9" s="236"/>
      <c r="O9" s="134"/>
      <c r="P9" s="134"/>
      <c r="Q9" s="134"/>
      <c r="R9" s="134"/>
      <c r="S9" s="134"/>
      <c r="T9" s="134"/>
      <c r="U9" s="134"/>
      <c r="V9" s="134"/>
      <c r="W9" s="134"/>
      <c r="X9" s="134"/>
      <c r="Y9" s="134"/>
      <c r="Z9" s="134"/>
      <c r="AA9" s="134"/>
    </row>
    <row r="10" spans="1:27" s="97" customFormat="1" ht="11.85" customHeight="1">
      <c r="A10" s="209"/>
      <c r="B10" s="210"/>
      <c r="C10" s="210"/>
      <c r="D10" s="218"/>
      <c r="E10" s="218"/>
      <c r="F10" s="218"/>
      <c r="G10" s="218"/>
      <c r="H10" s="217"/>
      <c r="I10" s="209"/>
      <c r="J10" s="218"/>
      <c r="K10" s="218"/>
      <c r="L10" s="218"/>
      <c r="M10" s="226"/>
      <c r="N10" s="236"/>
      <c r="O10" s="134"/>
      <c r="P10" s="134"/>
      <c r="Q10" s="134"/>
      <c r="R10" s="134"/>
      <c r="S10" s="134"/>
      <c r="T10" s="134"/>
      <c r="U10" s="134"/>
      <c r="V10" s="134"/>
      <c r="W10" s="134"/>
      <c r="X10" s="134"/>
      <c r="Y10" s="134"/>
      <c r="Z10" s="134"/>
      <c r="AA10" s="134"/>
    </row>
    <row r="11" spans="1:27" ht="11.85" customHeight="1">
      <c r="A11" s="209"/>
      <c r="B11" s="210"/>
      <c r="C11" s="210"/>
      <c r="D11" s="218"/>
      <c r="E11" s="218"/>
      <c r="F11" s="218"/>
      <c r="G11" s="218"/>
      <c r="H11" s="217"/>
      <c r="I11" s="209"/>
      <c r="J11" s="218"/>
      <c r="K11" s="218"/>
      <c r="L11" s="218"/>
      <c r="M11" s="226"/>
      <c r="N11" s="236"/>
    </row>
    <row r="12" spans="1:27" ht="11.85" customHeight="1">
      <c r="A12" s="209"/>
      <c r="B12" s="210"/>
      <c r="C12" s="210"/>
      <c r="D12" s="218"/>
      <c r="E12" s="218"/>
      <c r="F12" s="218"/>
      <c r="G12" s="218"/>
      <c r="H12" s="217"/>
      <c r="I12" s="209"/>
      <c r="J12" s="218"/>
      <c r="K12" s="218"/>
      <c r="L12" s="218"/>
      <c r="M12" s="226"/>
      <c r="N12" s="236"/>
    </row>
    <row r="13" spans="1:27" ht="11.85" customHeight="1">
      <c r="A13" s="209"/>
      <c r="B13" s="210"/>
      <c r="C13" s="210"/>
      <c r="D13" s="218"/>
      <c r="E13" s="218"/>
      <c r="F13" s="218"/>
      <c r="G13" s="218"/>
      <c r="H13" s="217"/>
      <c r="I13" s="209"/>
      <c r="J13" s="218"/>
      <c r="K13" s="218"/>
      <c r="L13" s="218"/>
      <c r="M13" s="226"/>
      <c r="N13" s="236"/>
    </row>
    <row r="14" spans="1:27" ht="11.85" customHeight="1">
      <c r="A14" s="209"/>
      <c r="B14" s="210"/>
      <c r="C14" s="210"/>
      <c r="D14" s="218"/>
      <c r="E14" s="218"/>
      <c r="F14" s="218" t="s">
        <v>1</v>
      </c>
      <c r="G14" s="218"/>
      <c r="H14" s="217"/>
      <c r="I14" s="209" t="s">
        <v>1</v>
      </c>
      <c r="J14" s="218"/>
      <c r="K14" s="218"/>
      <c r="L14" s="218"/>
      <c r="M14" s="226"/>
      <c r="N14" s="236"/>
    </row>
    <row r="15" spans="1:27" ht="11.85" customHeight="1">
      <c r="A15" s="209"/>
      <c r="B15" s="210"/>
      <c r="C15" s="210"/>
      <c r="D15" s="218"/>
      <c r="E15" s="218"/>
      <c r="F15" s="218"/>
      <c r="G15" s="218"/>
      <c r="H15" s="217"/>
      <c r="I15" s="209"/>
      <c r="J15" s="218"/>
      <c r="K15" s="218"/>
      <c r="L15" s="218"/>
      <c r="M15" s="226"/>
      <c r="N15" s="236"/>
    </row>
    <row r="16" spans="1:27" ht="11.85" customHeight="1">
      <c r="A16" s="209"/>
      <c r="B16" s="210"/>
      <c r="C16" s="210"/>
      <c r="D16" s="218"/>
      <c r="E16" s="218"/>
      <c r="F16" s="218"/>
      <c r="G16" s="218"/>
      <c r="H16" s="217"/>
      <c r="I16" s="209"/>
      <c r="J16" s="218"/>
      <c r="K16" s="218"/>
      <c r="L16" s="218"/>
      <c r="M16" s="226"/>
      <c r="N16" s="236"/>
    </row>
    <row r="17" spans="1:27" s="24" customFormat="1" ht="11.85" customHeight="1">
      <c r="A17" s="18">
        <v>1</v>
      </c>
      <c r="B17" s="19">
        <v>2</v>
      </c>
      <c r="C17" s="39">
        <v>3</v>
      </c>
      <c r="D17" s="39">
        <v>4</v>
      </c>
      <c r="E17" s="39">
        <v>5</v>
      </c>
      <c r="F17" s="39">
        <v>6</v>
      </c>
      <c r="G17" s="39">
        <v>7</v>
      </c>
      <c r="H17" s="23">
        <v>8</v>
      </c>
      <c r="I17" s="40">
        <v>9</v>
      </c>
      <c r="J17" s="39">
        <v>10</v>
      </c>
      <c r="K17" s="39">
        <v>11</v>
      </c>
      <c r="L17" s="39">
        <v>12</v>
      </c>
      <c r="M17" s="39">
        <v>13</v>
      </c>
      <c r="N17" s="23">
        <v>14</v>
      </c>
      <c r="O17" s="41"/>
      <c r="P17" s="41"/>
      <c r="Q17" s="41"/>
      <c r="R17" s="41"/>
      <c r="S17" s="41"/>
      <c r="T17" s="41"/>
      <c r="U17" s="41"/>
      <c r="V17" s="41"/>
      <c r="W17" s="41"/>
      <c r="X17" s="41"/>
      <c r="Y17" s="41"/>
      <c r="Z17" s="41"/>
      <c r="AA17" s="41"/>
    </row>
    <row r="18" spans="1:27" s="94" customFormat="1" ht="18" customHeight="1">
      <c r="A18" s="131"/>
      <c r="B18" s="115"/>
      <c r="C18" s="237" t="s">
        <v>111</v>
      </c>
      <c r="D18" s="238"/>
      <c r="E18" s="238"/>
      <c r="F18" s="238"/>
      <c r="G18" s="238"/>
      <c r="H18" s="238"/>
      <c r="I18" s="238" t="s">
        <v>111</v>
      </c>
      <c r="J18" s="238"/>
      <c r="K18" s="238"/>
      <c r="L18" s="238"/>
      <c r="M18" s="238"/>
      <c r="N18" s="238"/>
      <c r="O18" s="136"/>
      <c r="P18" s="136"/>
      <c r="Q18" s="136"/>
      <c r="R18" s="136"/>
      <c r="S18" s="136"/>
      <c r="T18" s="136"/>
      <c r="U18" s="136"/>
      <c r="V18" s="136"/>
      <c r="W18" s="136"/>
      <c r="X18" s="136"/>
      <c r="Y18" s="136"/>
      <c r="Z18" s="136"/>
      <c r="AA18" s="137"/>
    </row>
    <row r="19" spans="1:27" s="94" customFormat="1" ht="11.1" customHeight="1">
      <c r="A19" s="25">
        <f>IF(B19&lt;&gt;"",COUNTA($B$19:B19),"")</f>
        <v>1</v>
      </c>
      <c r="B19" s="103" t="s">
        <v>142</v>
      </c>
      <c r="C19" s="117">
        <v>416854</v>
      </c>
      <c r="D19" s="117">
        <v>65155</v>
      </c>
      <c r="E19" s="117">
        <v>198891</v>
      </c>
      <c r="F19" s="117">
        <v>4871</v>
      </c>
      <c r="G19" s="117">
        <v>9220</v>
      </c>
      <c r="H19" s="117">
        <v>13992</v>
      </c>
      <c r="I19" s="117">
        <v>23277</v>
      </c>
      <c r="J19" s="117">
        <v>49437</v>
      </c>
      <c r="K19" s="117">
        <v>35149</v>
      </c>
      <c r="L19" s="117">
        <v>62946</v>
      </c>
      <c r="M19" s="117">
        <v>55552</v>
      </c>
      <c r="N19" s="117">
        <v>97257</v>
      </c>
      <c r="O19" s="136"/>
      <c r="P19" s="136"/>
      <c r="Q19" s="136"/>
      <c r="R19" s="136"/>
      <c r="S19" s="136"/>
      <c r="T19" s="136"/>
      <c r="U19" s="136"/>
      <c r="V19" s="136"/>
      <c r="W19" s="136"/>
      <c r="X19" s="136"/>
      <c r="Y19" s="136"/>
      <c r="Z19" s="136"/>
      <c r="AA19" s="137"/>
    </row>
    <row r="20" spans="1:27" s="94" customFormat="1" ht="11.1" customHeight="1">
      <c r="A20" s="25">
        <f>IF(B20&lt;&gt;"",COUNTA($B$19:B20),"")</f>
        <v>2</v>
      </c>
      <c r="B20" s="103" t="s">
        <v>143</v>
      </c>
      <c r="C20" s="117">
        <v>132823</v>
      </c>
      <c r="D20" s="117">
        <v>10385</v>
      </c>
      <c r="E20" s="117">
        <v>84227</v>
      </c>
      <c r="F20" s="117">
        <v>5655</v>
      </c>
      <c r="G20" s="117">
        <v>13942</v>
      </c>
      <c r="H20" s="117">
        <v>18036</v>
      </c>
      <c r="I20" s="117">
        <v>8057</v>
      </c>
      <c r="J20" s="117">
        <v>14336</v>
      </c>
      <c r="K20" s="117">
        <v>9238</v>
      </c>
      <c r="L20" s="117">
        <v>14964</v>
      </c>
      <c r="M20" s="117">
        <v>11363</v>
      </c>
      <c r="N20" s="117">
        <v>26848</v>
      </c>
      <c r="O20" s="136"/>
      <c r="P20" s="136"/>
      <c r="Q20" s="136"/>
      <c r="R20" s="136"/>
      <c r="S20" s="136"/>
      <c r="T20" s="136"/>
      <c r="U20" s="136"/>
      <c r="V20" s="136"/>
      <c r="W20" s="136"/>
      <c r="X20" s="136"/>
      <c r="Y20" s="136"/>
      <c r="Z20" s="136"/>
      <c r="AA20" s="137"/>
    </row>
    <row r="21" spans="1:27" s="94" customFormat="1" ht="21.6" customHeight="1">
      <c r="A21" s="25">
        <f>IF(B21&lt;&gt;"",COUNTA($B$19:B21),"")</f>
        <v>3</v>
      </c>
      <c r="B21" s="104" t="s">
        <v>144</v>
      </c>
      <c r="C21" s="117" t="s">
        <v>10</v>
      </c>
      <c r="D21" s="117" t="s">
        <v>10</v>
      </c>
      <c r="E21" s="117" t="s">
        <v>10</v>
      </c>
      <c r="F21" s="117" t="s">
        <v>10</v>
      </c>
      <c r="G21" s="117" t="s">
        <v>10</v>
      </c>
      <c r="H21" s="117" t="s">
        <v>10</v>
      </c>
      <c r="I21" s="117" t="s">
        <v>10</v>
      </c>
      <c r="J21" s="117" t="s">
        <v>10</v>
      </c>
      <c r="K21" s="117" t="s">
        <v>10</v>
      </c>
      <c r="L21" s="117" t="s">
        <v>10</v>
      </c>
      <c r="M21" s="117" t="s">
        <v>10</v>
      </c>
      <c r="N21" s="117" t="s">
        <v>10</v>
      </c>
      <c r="O21" s="136"/>
      <c r="P21" s="136"/>
      <c r="Q21" s="136"/>
      <c r="R21" s="136"/>
      <c r="S21" s="136"/>
      <c r="T21" s="136"/>
      <c r="U21" s="136"/>
      <c r="V21" s="136"/>
      <c r="W21" s="136"/>
      <c r="X21" s="136"/>
      <c r="Y21" s="136"/>
      <c r="Z21" s="136"/>
      <c r="AA21" s="137"/>
    </row>
    <row r="22" spans="1:27" s="94" customFormat="1" ht="11.1" customHeight="1">
      <c r="A22" s="25">
        <f>IF(B22&lt;&gt;"",COUNTA($B$19:B22),"")</f>
        <v>4</v>
      </c>
      <c r="B22" s="103" t="s">
        <v>145</v>
      </c>
      <c r="C22" s="117">
        <v>965</v>
      </c>
      <c r="D22" s="117" t="s">
        <v>10</v>
      </c>
      <c r="E22" s="117">
        <v>944</v>
      </c>
      <c r="F22" s="117">
        <v>165</v>
      </c>
      <c r="G22" s="117">
        <v>306</v>
      </c>
      <c r="H22" s="117">
        <v>279</v>
      </c>
      <c r="I22" s="117">
        <v>153</v>
      </c>
      <c r="J22" s="117">
        <v>28</v>
      </c>
      <c r="K22" s="117">
        <v>1</v>
      </c>
      <c r="L22" s="117">
        <v>12</v>
      </c>
      <c r="M22" s="117">
        <v>20</v>
      </c>
      <c r="N22" s="117" t="s">
        <v>10</v>
      </c>
      <c r="O22" s="136"/>
      <c r="P22" s="136"/>
      <c r="Q22" s="136"/>
      <c r="R22" s="136"/>
      <c r="S22" s="136"/>
      <c r="T22" s="136"/>
      <c r="U22" s="136"/>
      <c r="V22" s="136"/>
      <c r="W22" s="136"/>
      <c r="X22" s="136"/>
      <c r="Y22" s="136"/>
      <c r="Z22" s="136"/>
      <c r="AA22" s="137"/>
    </row>
    <row r="23" spans="1:27" s="94" customFormat="1" ht="11.1" customHeight="1">
      <c r="A23" s="25">
        <f>IF(B23&lt;&gt;"",COUNTA($B$19:B23),"")</f>
        <v>5</v>
      </c>
      <c r="B23" s="103" t="s">
        <v>146</v>
      </c>
      <c r="C23" s="117">
        <v>148246</v>
      </c>
      <c r="D23" s="117">
        <v>16222</v>
      </c>
      <c r="E23" s="117">
        <v>31244</v>
      </c>
      <c r="F23" s="117">
        <v>1164</v>
      </c>
      <c r="G23" s="117">
        <v>3065</v>
      </c>
      <c r="H23" s="117">
        <v>5757</v>
      </c>
      <c r="I23" s="117">
        <v>4260</v>
      </c>
      <c r="J23" s="117">
        <v>7550</v>
      </c>
      <c r="K23" s="117">
        <v>3794</v>
      </c>
      <c r="L23" s="117">
        <v>5655</v>
      </c>
      <c r="M23" s="117">
        <v>77221</v>
      </c>
      <c r="N23" s="117">
        <v>23559</v>
      </c>
      <c r="O23" s="136"/>
      <c r="P23" s="136"/>
      <c r="Q23" s="136"/>
      <c r="R23" s="136"/>
      <c r="S23" s="136"/>
      <c r="T23" s="136"/>
      <c r="U23" s="136"/>
      <c r="V23" s="136"/>
      <c r="W23" s="136"/>
      <c r="X23" s="136"/>
      <c r="Y23" s="136"/>
      <c r="Z23" s="136"/>
      <c r="AA23" s="137"/>
    </row>
    <row r="24" spans="1:27" s="94" customFormat="1" ht="11.1" customHeight="1">
      <c r="A24" s="25">
        <f>IF(B24&lt;&gt;"",COUNTA($B$19:B24),"")</f>
        <v>6</v>
      </c>
      <c r="B24" s="103" t="s">
        <v>147</v>
      </c>
      <c r="C24" s="117">
        <v>79437</v>
      </c>
      <c r="D24" s="117">
        <v>21</v>
      </c>
      <c r="E24" s="117">
        <v>73034</v>
      </c>
      <c r="F24" s="117">
        <v>58</v>
      </c>
      <c r="G24" s="117">
        <v>162</v>
      </c>
      <c r="H24" s="117">
        <v>2037</v>
      </c>
      <c r="I24" s="117">
        <v>15490</v>
      </c>
      <c r="J24" s="117">
        <v>39530</v>
      </c>
      <c r="K24" s="117">
        <v>15593</v>
      </c>
      <c r="L24" s="117">
        <v>164</v>
      </c>
      <c r="M24" s="117">
        <v>6049</v>
      </c>
      <c r="N24" s="117">
        <v>333</v>
      </c>
      <c r="O24" s="136"/>
      <c r="P24" s="136"/>
      <c r="Q24" s="136"/>
      <c r="R24" s="136"/>
      <c r="S24" s="136"/>
      <c r="T24" s="136"/>
      <c r="U24" s="136"/>
      <c r="V24" s="136"/>
      <c r="W24" s="136"/>
      <c r="X24" s="136"/>
      <c r="Y24" s="136"/>
      <c r="Z24" s="136"/>
      <c r="AA24" s="137"/>
    </row>
    <row r="25" spans="1:27" s="94" customFormat="1" ht="20.100000000000001" customHeight="1">
      <c r="A25" s="26">
        <f>IF(B25&lt;&gt;"",COUNTA($B$19:B25),"")</f>
        <v>7</v>
      </c>
      <c r="B25" s="105" t="s">
        <v>148</v>
      </c>
      <c r="C25" s="119">
        <v>619451</v>
      </c>
      <c r="D25" s="119">
        <v>91742</v>
      </c>
      <c r="E25" s="119">
        <v>242272</v>
      </c>
      <c r="F25" s="119">
        <v>11796</v>
      </c>
      <c r="G25" s="119">
        <v>26371</v>
      </c>
      <c r="H25" s="119">
        <v>36026</v>
      </c>
      <c r="I25" s="119">
        <v>20257</v>
      </c>
      <c r="J25" s="119">
        <v>31822</v>
      </c>
      <c r="K25" s="119">
        <v>32588</v>
      </c>
      <c r="L25" s="119">
        <v>83412</v>
      </c>
      <c r="M25" s="119">
        <v>138107</v>
      </c>
      <c r="N25" s="119">
        <v>147330</v>
      </c>
      <c r="O25" s="136"/>
      <c r="P25" s="136"/>
      <c r="Q25" s="136"/>
      <c r="R25" s="136"/>
      <c r="S25" s="136"/>
      <c r="T25" s="136"/>
      <c r="U25" s="136"/>
      <c r="V25" s="136"/>
      <c r="W25" s="136"/>
      <c r="X25" s="136"/>
      <c r="Y25" s="136"/>
      <c r="Z25" s="136"/>
      <c r="AA25" s="137"/>
    </row>
    <row r="26" spans="1:27" s="94" customFormat="1" ht="21.6" customHeight="1">
      <c r="A26" s="25">
        <f>IF(B26&lt;&gt;"",COUNTA($B$19:B26),"")</f>
        <v>8</v>
      </c>
      <c r="B26" s="104" t="s">
        <v>149</v>
      </c>
      <c r="C26" s="117">
        <v>59874</v>
      </c>
      <c r="D26" s="117">
        <v>5044</v>
      </c>
      <c r="E26" s="117">
        <v>46943</v>
      </c>
      <c r="F26" s="117">
        <v>1890</v>
      </c>
      <c r="G26" s="117">
        <v>8239</v>
      </c>
      <c r="H26" s="117">
        <v>11169</v>
      </c>
      <c r="I26" s="117">
        <v>5143</v>
      </c>
      <c r="J26" s="117">
        <v>10684</v>
      </c>
      <c r="K26" s="117">
        <v>5477</v>
      </c>
      <c r="L26" s="117">
        <v>4340</v>
      </c>
      <c r="M26" s="117">
        <v>3191</v>
      </c>
      <c r="N26" s="117">
        <v>4696</v>
      </c>
      <c r="O26" s="136"/>
      <c r="P26" s="136"/>
      <c r="Q26" s="136"/>
      <c r="R26" s="136"/>
      <c r="S26" s="136"/>
      <c r="T26" s="136"/>
      <c r="U26" s="136"/>
      <c r="V26" s="136"/>
      <c r="W26" s="136"/>
      <c r="X26" s="136"/>
      <c r="Y26" s="136"/>
      <c r="Z26" s="136"/>
      <c r="AA26" s="137"/>
    </row>
    <row r="27" spans="1:27" s="94" customFormat="1" ht="11.1" customHeight="1">
      <c r="A27" s="25">
        <f>IF(B27&lt;&gt;"",COUNTA($B$19:B27),"")</f>
        <v>9</v>
      </c>
      <c r="B27" s="103" t="s">
        <v>150</v>
      </c>
      <c r="C27" s="117">
        <v>32099</v>
      </c>
      <c r="D27" s="117">
        <v>294</v>
      </c>
      <c r="E27" s="117">
        <v>27429</v>
      </c>
      <c r="F27" s="117">
        <v>859</v>
      </c>
      <c r="G27" s="117">
        <v>6529</v>
      </c>
      <c r="H27" s="117">
        <v>8528</v>
      </c>
      <c r="I27" s="117">
        <v>2900</v>
      </c>
      <c r="J27" s="117">
        <v>7024</v>
      </c>
      <c r="K27" s="117">
        <v>1007</v>
      </c>
      <c r="L27" s="117">
        <v>582</v>
      </c>
      <c r="M27" s="117">
        <v>1333</v>
      </c>
      <c r="N27" s="117">
        <v>3044</v>
      </c>
      <c r="O27" s="136"/>
      <c r="P27" s="136"/>
      <c r="Q27" s="136"/>
      <c r="R27" s="136"/>
      <c r="S27" s="136"/>
      <c r="T27" s="136"/>
      <c r="U27" s="136"/>
      <c r="V27" s="136"/>
      <c r="W27" s="136"/>
      <c r="X27" s="136"/>
      <c r="Y27" s="136"/>
      <c r="Z27" s="136"/>
      <c r="AA27" s="137"/>
    </row>
    <row r="28" spans="1:27" s="94" customFormat="1" ht="11.1" customHeight="1">
      <c r="A28" s="25">
        <f>IF(B28&lt;&gt;"",COUNTA($B$19:B28),"")</f>
        <v>10</v>
      </c>
      <c r="B28" s="103" t="s">
        <v>151</v>
      </c>
      <c r="C28" s="117">
        <v>17</v>
      </c>
      <c r="D28" s="117" t="s">
        <v>10</v>
      </c>
      <c r="E28" s="117">
        <v>17</v>
      </c>
      <c r="F28" s="117" t="s">
        <v>10</v>
      </c>
      <c r="G28" s="117">
        <v>17</v>
      </c>
      <c r="H28" s="117" t="s">
        <v>10</v>
      </c>
      <c r="I28" s="117" t="s">
        <v>10</v>
      </c>
      <c r="J28" s="117" t="s">
        <v>10</v>
      </c>
      <c r="K28" s="117" t="s">
        <v>10</v>
      </c>
      <c r="L28" s="117" t="s">
        <v>10</v>
      </c>
      <c r="M28" s="117" t="s">
        <v>10</v>
      </c>
      <c r="N28" s="117" t="s">
        <v>10</v>
      </c>
      <c r="O28" s="136"/>
      <c r="P28" s="136"/>
      <c r="Q28" s="136"/>
      <c r="R28" s="136"/>
      <c r="S28" s="136"/>
      <c r="T28" s="136"/>
      <c r="U28" s="136"/>
      <c r="V28" s="136"/>
      <c r="W28" s="136"/>
      <c r="X28" s="136"/>
      <c r="Y28" s="136"/>
      <c r="Z28" s="136"/>
      <c r="AA28" s="137"/>
    </row>
    <row r="29" spans="1:27" s="94" customFormat="1" ht="11.1" customHeight="1">
      <c r="A29" s="25">
        <f>IF(B29&lt;&gt;"",COUNTA($B$19:B29),"")</f>
        <v>11</v>
      </c>
      <c r="B29" s="103" t="s">
        <v>152</v>
      </c>
      <c r="C29" s="117">
        <v>2830</v>
      </c>
      <c r="D29" s="117">
        <v>415</v>
      </c>
      <c r="E29" s="117">
        <v>1937</v>
      </c>
      <c r="F29" s="117">
        <v>142</v>
      </c>
      <c r="G29" s="117">
        <v>31</v>
      </c>
      <c r="H29" s="117">
        <v>263</v>
      </c>
      <c r="I29" s="117">
        <v>285</v>
      </c>
      <c r="J29" s="117">
        <v>35</v>
      </c>
      <c r="K29" s="117" t="s">
        <v>10</v>
      </c>
      <c r="L29" s="117">
        <v>1180</v>
      </c>
      <c r="M29" s="117">
        <v>102</v>
      </c>
      <c r="N29" s="117">
        <v>376</v>
      </c>
      <c r="O29" s="136"/>
      <c r="P29" s="136"/>
      <c r="Q29" s="136"/>
      <c r="R29" s="136"/>
      <c r="S29" s="136"/>
      <c r="T29" s="136"/>
      <c r="U29" s="136"/>
      <c r="V29" s="136"/>
      <c r="W29" s="136"/>
      <c r="X29" s="136"/>
      <c r="Y29" s="136"/>
      <c r="Z29" s="136"/>
      <c r="AA29" s="137"/>
    </row>
    <row r="30" spans="1:27" s="94" customFormat="1" ht="11.1" customHeight="1">
      <c r="A30" s="25">
        <f>IF(B30&lt;&gt;"",COUNTA($B$19:B30),"")</f>
        <v>12</v>
      </c>
      <c r="B30" s="103" t="s">
        <v>147</v>
      </c>
      <c r="C30" s="117">
        <v>1530</v>
      </c>
      <c r="D30" s="117" t="s">
        <v>10</v>
      </c>
      <c r="E30" s="117">
        <v>1512</v>
      </c>
      <c r="F30" s="117">
        <v>4</v>
      </c>
      <c r="G30" s="117">
        <v>1088</v>
      </c>
      <c r="H30" s="117">
        <v>399</v>
      </c>
      <c r="I30" s="117" t="s">
        <v>10</v>
      </c>
      <c r="J30" s="117">
        <v>21</v>
      </c>
      <c r="K30" s="117" t="s">
        <v>10</v>
      </c>
      <c r="L30" s="117" t="s">
        <v>10</v>
      </c>
      <c r="M30" s="117">
        <v>17</v>
      </c>
      <c r="N30" s="117" t="s">
        <v>10</v>
      </c>
      <c r="O30" s="136"/>
      <c r="P30" s="136"/>
      <c r="Q30" s="136"/>
      <c r="R30" s="136"/>
      <c r="S30" s="136"/>
      <c r="T30" s="136"/>
      <c r="U30" s="136"/>
      <c r="V30" s="136"/>
      <c r="W30" s="136"/>
      <c r="X30" s="136"/>
      <c r="Y30" s="136"/>
      <c r="Z30" s="136"/>
      <c r="AA30" s="137"/>
    </row>
    <row r="31" spans="1:27" s="94" customFormat="1" ht="20.100000000000001" customHeight="1">
      <c r="A31" s="26">
        <f>IF(B31&lt;&gt;"",COUNTA($B$19:B31),"")</f>
        <v>13</v>
      </c>
      <c r="B31" s="105" t="s">
        <v>153</v>
      </c>
      <c r="C31" s="119">
        <v>61191</v>
      </c>
      <c r="D31" s="119">
        <v>5459</v>
      </c>
      <c r="E31" s="119">
        <v>47385</v>
      </c>
      <c r="F31" s="119">
        <v>2029</v>
      </c>
      <c r="G31" s="119">
        <v>7200</v>
      </c>
      <c r="H31" s="119">
        <v>11033</v>
      </c>
      <c r="I31" s="119">
        <v>5428</v>
      </c>
      <c r="J31" s="119">
        <v>10698</v>
      </c>
      <c r="K31" s="119">
        <v>5477</v>
      </c>
      <c r="L31" s="119">
        <v>5520</v>
      </c>
      <c r="M31" s="119">
        <v>3276</v>
      </c>
      <c r="N31" s="119">
        <v>5072</v>
      </c>
      <c r="O31" s="136"/>
      <c r="P31" s="136"/>
      <c r="Q31" s="136"/>
      <c r="R31" s="136"/>
      <c r="S31" s="136"/>
      <c r="T31" s="136"/>
      <c r="U31" s="136"/>
      <c r="V31" s="136"/>
      <c r="W31" s="136"/>
      <c r="X31" s="136"/>
      <c r="Y31" s="136"/>
      <c r="Z31" s="136"/>
      <c r="AA31" s="137"/>
    </row>
    <row r="32" spans="1:27" s="94" customFormat="1" ht="20.100000000000001" customHeight="1">
      <c r="A32" s="26">
        <f>IF(B32&lt;&gt;"",COUNTA($B$19:B32),"")</f>
        <v>14</v>
      </c>
      <c r="B32" s="105" t="s">
        <v>154</v>
      </c>
      <c r="C32" s="119">
        <v>680642</v>
      </c>
      <c r="D32" s="119">
        <v>97200</v>
      </c>
      <c r="E32" s="119">
        <v>289657</v>
      </c>
      <c r="F32" s="119">
        <v>13825</v>
      </c>
      <c r="G32" s="119">
        <v>33571</v>
      </c>
      <c r="H32" s="119">
        <v>47059</v>
      </c>
      <c r="I32" s="119">
        <v>25685</v>
      </c>
      <c r="J32" s="119">
        <v>42520</v>
      </c>
      <c r="K32" s="119">
        <v>38064</v>
      </c>
      <c r="L32" s="119">
        <v>88932</v>
      </c>
      <c r="M32" s="119">
        <v>141383</v>
      </c>
      <c r="N32" s="119">
        <v>152402</v>
      </c>
      <c r="O32" s="136"/>
      <c r="P32" s="136"/>
      <c r="Q32" s="136"/>
      <c r="R32" s="136"/>
      <c r="S32" s="136"/>
      <c r="T32" s="136"/>
      <c r="U32" s="136"/>
      <c r="V32" s="136"/>
      <c r="W32" s="136"/>
      <c r="X32" s="136"/>
      <c r="Y32" s="136"/>
      <c r="Z32" s="136"/>
      <c r="AA32" s="137"/>
    </row>
    <row r="33" spans="1:27" s="94" customFormat="1" ht="11.1" customHeight="1">
      <c r="A33" s="25">
        <f>IF(B33&lt;&gt;"",COUNTA($B$19:B33),"")</f>
        <v>15</v>
      </c>
      <c r="B33" s="103" t="s">
        <v>155</v>
      </c>
      <c r="C33" s="117" t="s">
        <v>10</v>
      </c>
      <c r="D33" s="117" t="s">
        <v>10</v>
      </c>
      <c r="E33" s="117" t="s">
        <v>10</v>
      </c>
      <c r="F33" s="117" t="s">
        <v>10</v>
      </c>
      <c r="G33" s="117" t="s">
        <v>10</v>
      </c>
      <c r="H33" s="117" t="s">
        <v>10</v>
      </c>
      <c r="I33" s="117" t="s">
        <v>10</v>
      </c>
      <c r="J33" s="117" t="s">
        <v>10</v>
      </c>
      <c r="K33" s="117" t="s">
        <v>10</v>
      </c>
      <c r="L33" s="117" t="s">
        <v>10</v>
      </c>
      <c r="M33" s="117" t="s">
        <v>10</v>
      </c>
      <c r="N33" s="117" t="s">
        <v>10</v>
      </c>
      <c r="O33" s="136"/>
      <c r="P33" s="136"/>
      <c r="Q33" s="136"/>
      <c r="R33" s="136"/>
      <c r="S33" s="136"/>
      <c r="T33" s="136"/>
      <c r="U33" s="136"/>
      <c r="V33" s="136"/>
      <c r="W33" s="136"/>
      <c r="X33" s="136"/>
      <c r="Y33" s="136"/>
      <c r="Z33" s="136"/>
      <c r="AA33" s="137"/>
    </row>
    <row r="34" spans="1:27" s="94" customFormat="1" ht="11.1" customHeight="1">
      <c r="A34" s="25">
        <f>IF(B34&lt;&gt;"",COUNTA($B$19:B34),"")</f>
        <v>16</v>
      </c>
      <c r="B34" s="103" t="s">
        <v>156</v>
      </c>
      <c r="C34" s="117" t="s">
        <v>10</v>
      </c>
      <c r="D34" s="117" t="s">
        <v>10</v>
      </c>
      <c r="E34" s="117" t="s">
        <v>10</v>
      </c>
      <c r="F34" s="117" t="s">
        <v>10</v>
      </c>
      <c r="G34" s="117" t="s">
        <v>10</v>
      </c>
      <c r="H34" s="117" t="s">
        <v>10</v>
      </c>
      <c r="I34" s="117" t="s">
        <v>10</v>
      </c>
      <c r="J34" s="117" t="s">
        <v>10</v>
      </c>
      <c r="K34" s="117" t="s">
        <v>10</v>
      </c>
      <c r="L34" s="117" t="s">
        <v>10</v>
      </c>
      <c r="M34" s="117" t="s">
        <v>10</v>
      </c>
      <c r="N34" s="117" t="s">
        <v>10</v>
      </c>
      <c r="O34" s="136"/>
      <c r="P34" s="136"/>
      <c r="Q34" s="136"/>
      <c r="R34" s="136"/>
      <c r="S34" s="136"/>
      <c r="T34" s="136"/>
      <c r="U34" s="136"/>
      <c r="V34" s="136"/>
      <c r="W34" s="136"/>
      <c r="X34" s="136"/>
      <c r="Y34" s="136"/>
      <c r="Z34" s="136"/>
      <c r="AA34" s="137"/>
    </row>
    <row r="35" spans="1:27" s="94" customFormat="1" ht="11.1" customHeight="1">
      <c r="A35" s="25">
        <f>IF(B35&lt;&gt;"",COUNTA($B$19:B35),"")</f>
        <v>17</v>
      </c>
      <c r="B35" s="103" t="s">
        <v>172</v>
      </c>
      <c r="C35" s="117" t="s">
        <v>10</v>
      </c>
      <c r="D35" s="117" t="s">
        <v>10</v>
      </c>
      <c r="E35" s="117" t="s">
        <v>10</v>
      </c>
      <c r="F35" s="117" t="s">
        <v>10</v>
      </c>
      <c r="G35" s="117" t="s">
        <v>10</v>
      </c>
      <c r="H35" s="117" t="s">
        <v>10</v>
      </c>
      <c r="I35" s="117" t="s">
        <v>10</v>
      </c>
      <c r="J35" s="117" t="s">
        <v>10</v>
      </c>
      <c r="K35" s="117" t="s">
        <v>10</v>
      </c>
      <c r="L35" s="117" t="s">
        <v>10</v>
      </c>
      <c r="M35" s="117" t="s">
        <v>10</v>
      </c>
      <c r="N35" s="117" t="s">
        <v>10</v>
      </c>
      <c r="O35" s="136"/>
      <c r="P35" s="136"/>
      <c r="Q35" s="136"/>
      <c r="R35" s="136"/>
      <c r="S35" s="136"/>
      <c r="T35" s="136"/>
      <c r="U35" s="136"/>
      <c r="V35" s="136"/>
      <c r="W35" s="136"/>
      <c r="X35" s="136"/>
      <c r="Y35" s="136"/>
      <c r="Z35" s="136"/>
      <c r="AA35" s="137"/>
    </row>
    <row r="36" spans="1:27" s="94" customFormat="1" ht="11.1" customHeight="1">
      <c r="A36" s="25">
        <f>IF(B36&lt;&gt;"",COUNTA($B$19:B36),"")</f>
        <v>18</v>
      </c>
      <c r="B36" s="103" t="s">
        <v>173</v>
      </c>
      <c r="C36" s="117" t="s">
        <v>10</v>
      </c>
      <c r="D36" s="117" t="s">
        <v>10</v>
      </c>
      <c r="E36" s="117" t="s">
        <v>10</v>
      </c>
      <c r="F36" s="117" t="s">
        <v>10</v>
      </c>
      <c r="G36" s="117" t="s">
        <v>10</v>
      </c>
      <c r="H36" s="117" t="s">
        <v>10</v>
      </c>
      <c r="I36" s="117" t="s">
        <v>10</v>
      </c>
      <c r="J36" s="117" t="s">
        <v>10</v>
      </c>
      <c r="K36" s="117" t="s">
        <v>10</v>
      </c>
      <c r="L36" s="117" t="s">
        <v>10</v>
      </c>
      <c r="M36" s="117" t="s">
        <v>10</v>
      </c>
      <c r="N36" s="117" t="s">
        <v>10</v>
      </c>
      <c r="O36" s="136"/>
      <c r="P36" s="136"/>
      <c r="Q36" s="136"/>
      <c r="R36" s="136"/>
      <c r="S36" s="136"/>
      <c r="T36" s="136"/>
      <c r="U36" s="136"/>
      <c r="V36" s="136"/>
      <c r="W36" s="136"/>
      <c r="X36" s="136"/>
      <c r="Y36" s="136"/>
      <c r="Z36" s="136"/>
      <c r="AA36" s="137"/>
    </row>
    <row r="37" spans="1:27" s="94" customFormat="1" ht="11.1" customHeight="1">
      <c r="A37" s="25">
        <f>IF(B37&lt;&gt;"",COUNTA($B$19:B37),"")</f>
        <v>19</v>
      </c>
      <c r="B37" s="103" t="s">
        <v>61</v>
      </c>
      <c r="C37" s="117" t="s">
        <v>10</v>
      </c>
      <c r="D37" s="117" t="s">
        <v>10</v>
      </c>
      <c r="E37" s="117" t="s">
        <v>10</v>
      </c>
      <c r="F37" s="117" t="s">
        <v>10</v>
      </c>
      <c r="G37" s="117" t="s">
        <v>10</v>
      </c>
      <c r="H37" s="117" t="s">
        <v>10</v>
      </c>
      <c r="I37" s="117" t="s">
        <v>10</v>
      </c>
      <c r="J37" s="117" t="s">
        <v>10</v>
      </c>
      <c r="K37" s="117" t="s">
        <v>10</v>
      </c>
      <c r="L37" s="117" t="s">
        <v>10</v>
      </c>
      <c r="M37" s="117" t="s">
        <v>10</v>
      </c>
      <c r="N37" s="117" t="s">
        <v>10</v>
      </c>
      <c r="O37" s="136"/>
      <c r="P37" s="136"/>
      <c r="Q37" s="136"/>
      <c r="R37" s="136"/>
      <c r="S37" s="136"/>
      <c r="T37" s="136"/>
      <c r="U37" s="136"/>
      <c r="V37" s="136"/>
      <c r="W37" s="136"/>
      <c r="X37" s="136"/>
      <c r="Y37" s="136"/>
      <c r="Z37" s="136"/>
      <c r="AA37" s="137"/>
    </row>
    <row r="38" spans="1:27" s="94" customFormat="1" ht="21.6" customHeight="1">
      <c r="A38" s="25">
        <f>IF(B38&lt;&gt;"",COUNTA($B$19:B38),"")</f>
        <v>20</v>
      </c>
      <c r="B38" s="104" t="s">
        <v>157</v>
      </c>
      <c r="C38" s="117" t="s">
        <v>10</v>
      </c>
      <c r="D38" s="117" t="s">
        <v>10</v>
      </c>
      <c r="E38" s="117" t="s">
        <v>10</v>
      </c>
      <c r="F38" s="117" t="s">
        <v>10</v>
      </c>
      <c r="G38" s="117" t="s">
        <v>10</v>
      </c>
      <c r="H38" s="117" t="s">
        <v>10</v>
      </c>
      <c r="I38" s="117" t="s">
        <v>10</v>
      </c>
      <c r="J38" s="117" t="s">
        <v>10</v>
      </c>
      <c r="K38" s="117" t="s">
        <v>10</v>
      </c>
      <c r="L38" s="117" t="s">
        <v>10</v>
      </c>
      <c r="M38" s="117" t="s">
        <v>10</v>
      </c>
      <c r="N38" s="117" t="s">
        <v>10</v>
      </c>
      <c r="O38" s="136"/>
      <c r="P38" s="136"/>
      <c r="Q38" s="136"/>
      <c r="R38" s="136"/>
      <c r="S38" s="136"/>
      <c r="T38" s="136"/>
      <c r="U38" s="136"/>
      <c r="V38" s="136"/>
      <c r="W38" s="136"/>
      <c r="X38" s="136"/>
      <c r="Y38" s="136"/>
      <c r="Z38" s="136"/>
      <c r="AA38" s="137"/>
    </row>
    <row r="39" spans="1:27" s="94" customFormat="1" ht="21.6" customHeight="1">
      <c r="A39" s="25">
        <f>IF(B39&lt;&gt;"",COUNTA($B$19:B39),"")</f>
        <v>21</v>
      </c>
      <c r="B39" s="104" t="s">
        <v>158</v>
      </c>
      <c r="C39" s="117">
        <v>7185</v>
      </c>
      <c r="D39" s="117">
        <v>2969</v>
      </c>
      <c r="E39" s="117">
        <v>3334</v>
      </c>
      <c r="F39" s="117">
        <v>196</v>
      </c>
      <c r="G39" s="117">
        <v>936</v>
      </c>
      <c r="H39" s="117">
        <v>1421</v>
      </c>
      <c r="I39" s="117">
        <v>107</v>
      </c>
      <c r="J39" s="117">
        <v>404</v>
      </c>
      <c r="K39" s="117">
        <v>6</v>
      </c>
      <c r="L39" s="117">
        <v>264</v>
      </c>
      <c r="M39" s="117">
        <v>70</v>
      </c>
      <c r="N39" s="117">
        <v>812</v>
      </c>
      <c r="O39" s="136"/>
      <c r="P39" s="136"/>
      <c r="Q39" s="136"/>
      <c r="R39" s="136"/>
      <c r="S39" s="136"/>
      <c r="T39" s="136"/>
      <c r="U39" s="136"/>
      <c r="V39" s="136"/>
      <c r="W39" s="136"/>
      <c r="X39" s="136"/>
      <c r="Y39" s="136"/>
      <c r="Z39" s="136"/>
      <c r="AA39" s="137"/>
    </row>
    <row r="40" spans="1:27" s="94" customFormat="1" ht="21.6" customHeight="1">
      <c r="A40" s="25">
        <f>IF(B40&lt;&gt;"",COUNTA($B$19:B40),"")</f>
        <v>22</v>
      </c>
      <c r="B40" s="104" t="s">
        <v>159</v>
      </c>
      <c r="C40" s="117">
        <v>5801</v>
      </c>
      <c r="D40" s="117">
        <v>4505</v>
      </c>
      <c r="E40" s="117">
        <v>967</v>
      </c>
      <c r="F40" s="117">
        <v>54</v>
      </c>
      <c r="G40" s="117">
        <v>224</v>
      </c>
      <c r="H40" s="117">
        <v>252</v>
      </c>
      <c r="I40" s="117">
        <v>114</v>
      </c>
      <c r="J40" s="117">
        <v>72</v>
      </c>
      <c r="K40" s="117">
        <v>123</v>
      </c>
      <c r="L40" s="117">
        <v>128</v>
      </c>
      <c r="M40" s="117">
        <v>134</v>
      </c>
      <c r="N40" s="117">
        <v>195</v>
      </c>
      <c r="O40" s="136"/>
      <c r="P40" s="136"/>
      <c r="Q40" s="136"/>
      <c r="R40" s="136"/>
      <c r="S40" s="136"/>
      <c r="T40" s="136"/>
      <c r="U40" s="136"/>
      <c r="V40" s="136"/>
      <c r="W40" s="136"/>
      <c r="X40" s="136"/>
      <c r="Y40" s="136"/>
      <c r="Z40" s="136"/>
      <c r="AA40" s="137"/>
    </row>
    <row r="41" spans="1:27" s="94" customFormat="1" ht="11.1" customHeight="1">
      <c r="A41" s="25">
        <f>IF(B41&lt;&gt;"",COUNTA($B$19:B41),"")</f>
        <v>23</v>
      </c>
      <c r="B41" s="103" t="s">
        <v>160</v>
      </c>
      <c r="C41" s="117">
        <v>3215</v>
      </c>
      <c r="D41" s="117">
        <v>295</v>
      </c>
      <c r="E41" s="117">
        <v>2073</v>
      </c>
      <c r="F41" s="117">
        <v>62</v>
      </c>
      <c r="G41" s="117">
        <v>131</v>
      </c>
      <c r="H41" s="117">
        <v>511</v>
      </c>
      <c r="I41" s="117">
        <v>343</v>
      </c>
      <c r="J41" s="117">
        <v>294</v>
      </c>
      <c r="K41" s="117">
        <v>507</v>
      </c>
      <c r="L41" s="117">
        <v>225</v>
      </c>
      <c r="M41" s="117">
        <v>700</v>
      </c>
      <c r="N41" s="117">
        <v>146</v>
      </c>
      <c r="O41" s="136"/>
      <c r="P41" s="136"/>
      <c r="Q41" s="136"/>
      <c r="R41" s="136"/>
      <c r="S41" s="136"/>
      <c r="T41" s="136"/>
      <c r="U41" s="136"/>
      <c r="V41" s="136"/>
      <c r="W41" s="136"/>
      <c r="X41" s="136"/>
      <c r="Y41" s="136"/>
      <c r="Z41" s="136"/>
      <c r="AA41" s="137"/>
    </row>
    <row r="42" spans="1:27" s="94" customFormat="1" ht="11.1" customHeight="1">
      <c r="A42" s="25">
        <f>IF(B42&lt;&gt;"",COUNTA($B$19:B42),"")</f>
        <v>24</v>
      </c>
      <c r="B42" s="103" t="s">
        <v>161</v>
      </c>
      <c r="C42" s="117">
        <v>249413</v>
      </c>
      <c r="D42" s="117">
        <v>30832</v>
      </c>
      <c r="E42" s="117">
        <v>185921</v>
      </c>
      <c r="F42" s="117">
        <v>9797</v>
      </c>
      <c r="G42" s="117">
        <v>24261</v>
      </c>
      <c r="H42" s="117">
        <v>32619</v>
      </c>
      <c r="I42" s="117">
        <v>26442</v>
      </c>
      <c r="J42" s="117">
        <v>49992</v>
      </c>
      <c r="K42" s="117">
        <v>23128</v>
      </c>
      <c r="L42" s="117">
        <v>19682</v>
      </c>
      <c r="M42" s="117">
        <v>7958</v>
      </c>
      <c r="N42" s="117">
        <v>24702</v>
      </c>
      <c r="O42" s="136"/>
      <c r="P42" s="136"/>
      <c r="Q42" s="136"/>
      <c r="R42" s="136"/>
      <c r="S42" s="136"/>
      <c r="T42" s="136"/>
      <c r="U42" s="136"/>
      <c r="V42" s="136"/>
      <c r="W42" s="136"/>
      <c r="X42" s="136"/>
      <c r="Y42" s="136"/>
      <c r="Z42" s="136"/>
      <c r="AA42" s="137"/>
    </row>
    <row r="43" spans="1:27" s="94" customFormat="1" ht="11.1" customHeight="1">
      <c r="A43" s="25">
        <f>IF(B43&lt;&gt;"",COUNTA($B$19:B43),"")</f>
        <v>25</v>
      </c>
      <c r="B43" s="103" t="s">
        <v>147</v>
      </c>
      <c r="C43" s="117">
        <v>79437</v>
      </c>
      <c r="D43" s="117">
        <v>21</v>
      </c>
      <c r="E43" s="117">
        <v>73034</v>
      </c>
      <c r="F43" s="117">
        <v>58</v>
      </c>
      <c r="G43" s="117">
        <v>162</v>
      </c>
      <c r="H43" s="117">
        <v>2037</v>
      </c>
      <c r="I43" s="117">
        <v>15490</v>
      </c>
      <c r="J43" s="117">
        <v>39530</v>
      </c>
      <c r="K43" s="117">
        <v>15593</v>
      </c>
      <c r="L43" s="117">
        <v>164</v>
      </c>
      <c r="M43" s="117">
        <v>6049</v>
      </c>
      <c r="N43" s="117">
        <v>333</v>
      </c>
      <c r="O43" s="136"/>
      <c r="P43" s="136"/>
      <c r="Q43" s="136"/>
      <c r="R43" s="136"/>
      <c r="S43" s="136"/>
      <c r="T43" s="136"/>
      <c r="U43" s="136"/>
      <c r="V43" s="136"/>
      <c r="W43" s="136"/>
      <c r="X43" s="136"/>
      <c r="Y43" s="136"/>
      <c r="Z43" s="136"/>
      <c r="AA43" s="137"/>
    </row>
    <row r="44" spans="1:27" s="94" customFormat="1" ht="20.100000000000001" customHeight="1">
      <c r="A44" s="26">
        <f>IF(B44&lt;&gt;"",COUNTA($B$19:B44),"")</f>
        <v>26</v>
      </c>
      <c r="B44" s="105" t="s">
        <v>162</v>
      </c>
      <c r="C44" s="119">
        <v>186176</v>
      </c>
      <c r="D44" s="119">
        <v>38581</v>
      </c>
      <c r="E44" s="119">
        <v>119261</v>
      </c>
      <c r="F44" s="119">
        <v>10051</v>
      </c>
      <c r="G44" s="119">
        <v>25390</v>
      </c>
      <c r="H44" s="119">
        <v>32766</v>
      </c>
      <c r="I44" s="119">
        <v>11516</v>
      </c>
      <c r="J44" s="119">
        <v>11232</v>
      </c>
      <c r="K44" s="119">
        <v>8171</v>
      </c>
      <c r="L44" s="119">
        <v>20134</v>
      </c>
      <c r="M44" s="119">
        <v>2813</v>
      </c>
      <c r="N44" s="119">
        <v>25521</v>
      </c>
      <c r="O44" s="136"/>
      <c r="P44" s="136"/>
      <c r="Q44" s="136"/>
      <c r="R44" s="136"/>
      <c r="S44" s="136"/>
      <c r="T44" s="136"/>
      <c r="U44" s="136"/>
      <c r="V44" s="136"/>
      <c r="W44" s="136"/>
      <c r="X44" s="136"/>
      <c r="Y44" s="136"/>
      <c r="Z44" s="136"/>
      <c r="AA44" s="137"/>
    </row>
    <row r="45" spans="1:27" s="122" customFormat="1" ht="11.1" customHeight="1">
      <c r="A45" s="25">
        <f>IF(B45&lt;&gt;"",COUNTA($B$19:B45),"")</f>
        <v>27</v>
      </c>
      <c r="B45" s="103" t="s">
        <v>163</v>
      </c>
      <c r="C45" s="117">
        <v>9709</v>
      </c>
      <c r="D45" s="117">
        <v>1211</v>
      </c>
      <c r="E45" s="117">
        <v>8453</v>
      </c>
      <c r="F45" s="117">
        <v>303</v>
      </c>
      <c r="G45" s="117">
        <v>1875</v>
      </c>
      <c r="H45" s="117">
        <v>1995</v>
      </c>
      <c r="I45" s="117">
        <v>259</v>
      </c>
      <c r="J45" s="117">
        <v>3902</v>
      </c>
      <c r="K45" s="117">
        <v>17</v>
      </c>
      <c r="L45" s="117">
        <v>102</v>
      </c>
      <c r="M45" s="117">
        <v>13</v>
      </c>
      <c r="N45" s="117">
        <v>31</v>
      </c>
      <c r="O45" s="138"/>
      <c r="P45" s="138"/>
      <c r="Q45" s="138"/>
      <c r="R45" s="138"/>
      <c r="S45" s="138"/>
      <c r="T45" s="138"/>
      <c r="U45" s="138"/>
      <c r="V45" s="138"/>
      <c r="W45" s="138"/>
      <c r="X45" s="138"/>
      <c r="Y45" s="138"/>
      <c r="Z45" s="138"/>
      <c r="AA45" s="139"/>
    </row>
    <row r="46" spans="1:27" s="122" customFormat="1" ht="11.1" customHeight="1">
      <c r="A46" s="25">
        <f>IF(B46&lt;&gt;"",COUNTA($B$19:B46),"")</f>
        <v>28</v>
      </c>
      <c r="B46" s="103" t="s">
        <v>164</v>
      </c>
      <c r="C46" s="117" t="s">
        <v>10</v>
      </c>
      <c r="D46" s="117" t="s">
        <v>10</v>
      </c>
      <c r="E46" s="117" t="s">
        <v>10</v>
      </c>
      <c r="F46" s="117" t="s">
        <v>10</v>
      </c>
      <c r="G46" s="117" t="s">
        <v>10</v>
      </c>
      <c r="H46" s="117" t="s">
        <v>10</v>
      </c>
      <c r="I46" s="117" t="s">
        <v>10</v>
      </c>
      <c r="J46" s="117" t="s">
        <v>10</v>
      </c>
      <c r="K46" s="117" t="s">
        <v>10</v>
      </c>
      <c r="L46" s="117" t="s">
        <v>10</v>
      </c>
      <c r="M46" s="117" t="s">
        <v>10</v>
      </c>
      <c r="N46" s="117" t="s">
        <v>10</v>
      </c>
      <c r="O46" s="138"/>
      <c r="P46" s="138"/>
      <c r="Q46" s="138"/>
      <c r="R46" s="138"/>
      <c r="S46" s="138"/>
      <c r="T46" s="138"/>
      <c r="U46" s="138"/>
      <c r="V46" s="138"/>
      <c r="W46" s="138"/>
      <c r="X46" s="138"/>
      <c r="Y46" s="138"/>
      <c r="Z46" s="138"/>
      <c r="AA46" s="139"/>
    </row>
    <row r="47" spans="1:27" s="122" customFormat="1" ht="11.1" customHeight="1">
      <c r="A47" s="25">
        <f>IF(B47&lt;&gt;"",COUNTA($B$19:B47),"")</f>
        <v>29</v>
      </c>
      <c r="B47" s="103" t="s">
        <v>165</v>
      </c>
      <c r="C47" s="117">
        <v>44904</v>
      </c>
      <c r="D47" s="117">
        <v>2659</v>
      </c>
      <c r="E47" s="117">
        <v>41526</v>
      </c>
      <c r="F47" s="117">
        <v>2797</v>
      </c>
      <c r="G47" s="117">
        <v>5524</v>
      </c>
      <c r="H47" s="117">
        <v>10091</v>
      </c>
      <c r="I47" s="117">
        <v>7102</v>
      </c>
      <c r="J47" s="117">
        <v>6068</v>
      </c>
      <c r="K47" s="117">
        <v>7221</v>
      </c>
      <c r="L47" s="117">
        <v>2724</v>
      </c>
      <c r="M47" s="117">
        <v>177</v>
      </c>
      <c r="N47" s="117">
        <v>543</v>
      </c>
      <c r="O47" s="138"/>
      <c r="P47" s="138"/>
      <c r="Q47" s="138"/>
      <c r="R47" s="138"/>
      <c r="S47" s="138"/>
      <c r="T47" s="138"/>
      <c r="U47" s="138"/>
      <c r="V47" s="138"/>
      <c r="W47" s="138"/>
      <c r="X47" s="138"/>
      <c r="Y47" s="138"/>
      <c r="Z47" s="138"/>
      <c r="AA47" s="139"/>
    </row>
    <row r="48" spans="1:27" s="122" customFormat="1" ht="11.1" customHeight="1">
      <c r="A48" s="25">
        <f>IF(B48&lt;&gt;"",COUNTA($B$19:B48),"")</f>
        <v>30</v>
      </c>
      <c r="B48" s="103" t="s">
        <v>147</v>
      </c>
      <c r="C48" s="117">
        <v>1530</v>
      </c>
      <c r="D48" s="117" t="s">
        <v>10</v>
      </c>
      <c r="E48" s="117">
        <v>1512</v>
      </c>
      <c r="F48" s="117">
        <v>4</v>
      </c>
      <c r="G48" s="117">
        <v>1088</v>
      </c>
      <c r="H48" s="117">
        <v>399</v>
      </c>
      <c r="I48" s="117" t="s">
        <v>10</v>
      </c>
      <c r="J48" s="117">
        <v>21</v>
      </c>
      <c r="K48" s="117" t="s">
        <v>10</v>
      </c>
      <c r="L48" s="117" t="s">
        <v>10</v>
      </c>
      <c r="M48" s="117">
        <v>17</v>
      </c>
      <c r="N48" s="117" t="s">
        <v>10</v>
      </c>
      <c r="O48" s="138"/>
      <c r="P48" s="138"/>
      <c r="Q48" s="138"/>
      <c r="R48" s="138"/>
      <c r="S48" s="138"/>
      <c r="T48" s="138"/>
      <c r="U48" s="138"/>
      <c r="V48" s="138"/>
      <c r="W48" s="138"/>
      <c r="X48" s="138"/>
      <c r="Y48" s="138"/>
      <c r="Z48" s="138"/>
      <c r="AA48" s="139"/>
    </row>
    <row r="49" spans="1:27" s="94" customFormat="1" ht="20.100000000000001" customHeight="1">
      <c r="A49" s="26">
        <f>IF(B49&lt;&gt;"",COUNTA($B$19:B49),"")</f>
        <v>31</v>
      </c>
      <c r="B49" s="105" t="s">
        <v>166</v>
      </c>
      <c r="C49" s="119">
        <v>53083</v>
      </c>
      <c r="D49" s="119">
        <v>3870</v>
      </c>
      <c r="E49" s="119">
        <v>48467</v>
      </c>
      <c r="F49" s="119">
        <v>3096</v>
      </c>
      <c r="G49" s="119">
        <v>6312</v>
      </c>
      <c r="H49" s="119">
        <v>11687</v>
      </c>
      <c r="I49" s="119">
        <v>7361</v>
      </c>
      <c r="J49" s="119">
        <v>9948</v>
      </c>
      <c r="K49" s="119">
        <v>7237</v>
      </c>
      <c r="L49" s="119">
        <v>2827</v>
      </c>
      <c r="M49" s="119">
        <v>172</v>
      </c>
      <c r="N49" s="119">
        <v>573</v>
      </c>
      <c r="O49" s="136"/>
      <c r="P49" s="136"/>
      <c r="Q49" s="136"/>
      <c r="R49" s="136"/>
      <c r="S49" s="136"/>
      <c r="T49" s="136"/>
      <c r="U49" s="136"/>
      <c r="V49" s="136"/>
      <c r="W49" s="136"/>
      <c r="X49" s="136"/>
      <c r="Y49" s="136"/>
      <c r="Z49" s="136"/>
      <c r="AA49" s="137"/>
    </row>
    <row r="50" spans="1:27" s="94" customFormat="1" ht="20.100000000000001" customHeight="1">
      <c r="A50" s="26">
        <f>IF(B50&lt;&gt;"",COUNTA($B$19:B50),"")</f>
        <v>32</v>
      </c>
      <c r="B50" s="105" t="s">
        <v>167</v>
      </c>
      <c r="C50" s="119">
        <v>239259</v>
      </c>
      <c r="D50" s="119">
        <v>42451</v>
      </c>
      <c r="E50" s="119">
        <v>167728</v>
      </c>
      <c r="F50" s="119">
        <v>13147</v>
      </c>
      <c r="G50" s="119">
        <v>31702</v>
      </c>
      <c r="H50" s="119">
        <v>44453</v>
      </c>
      <c r="I50" s="119">
        <v>18877</v>
      </c>
      <c r="J50" s="119">
        <v>21180</v>
      </c>
      <c r="K50" s="119">
        <v>15408</v>
      </c>
      <c r="L50" s="119">
        <v>22961</v>
      </c>
      <c r="M50" s="119">
        <v>2985</v>
      </c>
      <c r="N50" s="119">
        <v>26095</v>
      </c>
      <c r="O50" s="136"/>
      <c r="P50" s="136"/>
      <c r="Q50" s="136"/>
      <c r="R50" s="136"/>
      <c r="S50" s="136"/>
      <c r="T50" s="136"/>
      <c r="U50" s="136"/>
      <c r="V50" s="136"/>
      <c r="W50" s="136"/>
      <c r="X50" s="136"/>
      <c r="Y50" s="136"/>
      <c r="Z50" s="136"/>
      <c r="AA50" s="137"/>
    </row>
    <row r="51" spans="1:27" s="94" customFormat="1" ht="20.100000000000001" customHeight="1">
      <c r="A51" s="26">
        <f>IF(B51&lt;&gt;"",COUNTA($B$19:B51),"")</f>
        <v>33</v>
      </c>
      <c r="B51" s="105" t="s">
        <v>168</v>
      </c>
      <c r="C51" s="119">
        <v>-441383</v>
      </c>
      <c r="D51" s="119">
        <v>-54749</v>
      </c>
      <c r="E51" s="119">
        <v>-121929</v>
      </c>
      <c r="F51" s="119">
        <v>-678</v>
      </c>
      <c r="G51" s="119">
        <v>-1869</v>
      </c>
      <c r="H51" s="119">
        <v>-2606</v>
      </c>
      <c r="I51" s="119">
        <v>-6809</v>
      </c>
      <c r="J51" s="119">
        <v>-21340</v>
      </c>
      <c r="K51" s="119">
        <v>-22656</v>
      </c>
      <c r="L51" s="119">
        <v>-65971</v>
      </c>
      <c r="M51" s="119">
        <v>-138397</v>
      </c>
      <c r="N51" s="119">
        <v>-126308</v>
      </c>
      <c r="O51" s="136"/>
      <c r="P51" s="136"/>
      <c r="Q51" s="136"/>
      <c r="R51" s="136"/>
      <c r="S51" s="136"/>
      <c r="T51" s="136"/>
      <c r="U51" s="136"/>
      <c r="V51" s="136"/>
      <c r="W51" s="136"/>
      <c r="X51" s="136"/>
      <c r="Y51" s="136"/>
      <c r="Z51" s="136"/>
      <c r="AA51" s="137"/>
    </row>
    <row r="52" spans="1:27" s="122" customFormat="1" ht="25.15" customHeight="1">
      <c r="A52" s="25">
        <f>IF(B52&lt;&gt;"",COUNTA($B$19:B52),"")</f>
        <v>34</v>
      </c>
      <c r="B52" s="108" t="s">
        <v>169</v>
      </c>
      <c r="C52" s="123">
        <v>-433275</v>
      </c>
      <c r="D52" s="123">
        <v>-53161</v>
      </c>
      <c r="E52" s="123">
        <v>-123012</v>
      </c>
      <c r="F52" s="123">
        <v>-1745</v>
      </c>
      <c r="G52" s="123">
        <v>-981</v>
      </c>
      <c r="H52" s="123">
        <v>-3260</v>
      </c>
      <c r="I52" s="123">
        <v>-8741</v>
      </c>
      <c r="J52" s="123">
        <v>-20590</v>
      </c>
      <c r="K52" s="123">
        <v>-24417</v>
      </c>
      <c r="L52" s="123">
        <v>-63277</v>
      </c>
      <c r="M52" s="123">
        <v>-135293</v>
      </c>
      <c r="N52" s="123">
        <v>-121809</v>
      </c>
      <c r="O52" s="138"/>
      <c r="P52" s="138"/>
      <c r="Q52" s="138"/>
      <c r="R52" s="138"/>
      <c r="S52" s="138"/>
      <c r="T52" s="138"/>
      <c r="U52" s="138"/>
      <c r="V52" s="138"/>
      <c r="W52" s="138"/>
      <c r="X52" s="138"/>
      <c r="Y52" s="138"/>
      <c r="Z52" s="138"/>
      <c r="AA52" s="139"/>
    </row>
    <row r="53" spans="1:27" s="122" customFormat="1" ht="18" customHeight="1">
      <c r="A53" s="25">
        <f>IF(B53&lt;&gt;"",COUNTA($B$19:B53),"")</f>
        <v>35</v>
      </c>
      <c r="B53" s="103" t="s">
        <v>170</v>
      </c>
      <c r="C53" s="117">
        <v>2769</v>
      </c>
      <c r="D53" s="117" t="s">
        <v>10</v>
      </c>
      <c r="E53" s="117">
        <v>2769</v>
      </c>
      <c r="F53" s="117">
        <v>692</v>
      </c>
      <c r="G53" s="117">
        <v>1300</v>
      </c>
      <c r="H53" s="117">
        <v>441</v>
      </c>
      <c r="I53" s="117">
        <v>337</v>
      </c>
      <c r="J53" s="117" t="s">
        <v>10</v>
      </c>
      <c r="K53" s="117" t="s">
        <v>10</v>
      </c>
      <c r="L53" s="117" t="s">
        <v>10</v>
      </c>
      <c r="M53" s="117" t="s">
        <v>10</v>
      </c>
      <c r="N53" s="117" t="s">
        <v>10</v>
      </c>
      <c r="O53" s="138"/>
      <c r="P53" s="138"/>
      <c r="Q53" s="138"/>
      <c r="R53" s="138"/>
      <c r="S53" s="138"/>
      <c r="T53" s="138"/>
      <c r="U53" s="138"/>
      <c r="V53" s="138"/>
      <c r="W53" s="138"/>
      <c r="X53" s="138"/>
      <c r="Y53" s="138"/>
      <c r="Z53" s="138"/>
      <c r="AA53" s="139"/>
    </row>
    <row r="54" spans="1:27" ht="11.1" customHeight="1">
      <c r="A54" s="25">
        <f>IF(B54&lt;&gt;"",COUNTA($B$19:B54),"")</f>
        <v>36</v>
      </c>
      <c r="B54" s="103" t="s">
        <v>171</v>
      </c>
      <c r="C54" s="117">
        <v>7437</v>
      </c>
      <c r="D54" s="117" t="s">
        <v>10</v>
      </c>
      <c r="E54" s="117">
        <v>7298</v>
      </c>
      <c r="F54" s="117">
        <v>1203</v>
      </c>
      <c r="G54" s="117">
        <v>3505</v>
      </c>
      <c r="H54" s="117">
        <v>2038</v>
      </c>
      <c r="I54" s="117">
        <v>362</v>
      </c>
      <c r="J54" s="117">
        <v>188</v>
      </c>
      <c r="K54" s="117">
        <v>2</v>
      </c>
      <c r="L54" s="117" t="s">
        <v>10</v>
      </c>
      <c r="M54" s="117">
        <v>139</v>
      </c>
      <c r="N54" s="117" t="s">
        <v>10</v>
      </c>
    </row>
    <row r="55" spans="1:27" s="97" customFormat="1" ht="18" customHeight="1">
      <c r="A55" s="25" t="str">
        <f>IF(B55&lt;&gt;"",COUNTA($B$19:B55),"")</f>
        <v/>
      </c>
      <c r="B55" s="103"/>
      <c r="C55" s="239" t="s">
        <v>112</v>
      </c>
      <c r="D55" s="240"/>
      <c r="E55" s="240"/>
      <c r="F55" s="240"/>
      <c r="G55" s="240"/>
      <c r="H55" s="240"/>
      <c r="I55" s="240" t="s">
        <v>112</v>
      </c>
      <c r="J55" s="240"/>
      <c r="K55" s="240"/>
      <c r="L55" s="240"/>
      <c r="M55" s="240"/>
      <c r="N55" s="240"/>
      <c r="O55" s="134"/>
      <c r="P55" s="134"/>
      <c r="Q55" s="134"/>
      <c r="R55" s="134"/>
      <c r="S55" s="134"/>
      <c r="T55" s="134"/>
      <c r="U55" s="134"/>
      <c r="V55" s="134"/>
      <c r="W55" s="134"/>
      <c r="X55" s="134"/>
      <c r="Y55" s="134"/>
      <c r="Z55" s="134"/>
      <c r="AA55" s="134"/>
    </row>
    <row r="56" spans="1:27" s="94" customFormat="1" ht="11.1" customHeight="1">
      <c r="A56" s="25">
        <f>IF(B56&lt;&gt;"",COUNTA($B$19:B56),"")</f>
        <v>37</v>
      </c>
      <c r="B56" s="103" t="s">
        <v>142</v>
      </c>
      <c r="C56" s="125">
        <v>259.07</v>
      </c>
      <c r="D56" s="125">
        <v>213.93</v>
      </c>
      <c r="E56" s="125">
        <v>152.46</v>
      </c>
      <c r="F56" s="125">
        <v>59.77</v>
      </c>
      <c r="G56" s="125">
        <v>53.76</v>
      </c>
      <c r="H56" s="125">
        <v>58.58</v>
      </c>
      <c r="I56" s="125">
        <v>141.55000000000001</v>
      </c>
      <c r="J56" s="125">
        <v>243.16</v>
      </c>
      <c r="K56" s="125">
        <v>234.92</v>
      </c>
      <c r="L56" s="125">
        <v>213.18</v>
      </c>
      <c r="M56" s="125">
        <v>71.8</v>
      </c>
      <c r="N56" s="125">
        <v>74.55</v>
      </c>
      <c r="O56" s="136"/>
      <c r="P56" s="136"/>
      <c r="Q56" s="136"/>
      <c r="R56" s="136"/>
      <c r="S56" s="136"/>
      <c r="T56" s="136"/>
      <c r="U56" s="136"/>
      <c r="V56" s="136"/>
      <c r="W56" s="136"/>
      <c r="X56" s="136"/>
      <c r="Y56" s="136"/>
      <c r="Z56" s="136"/>
      <c r="AA56" s="137"/>
    </row>
    <row r="57" spans="1:27" s="94" customFormat="1" ht="11.1" customHeight="1">
      <c r="A57" s="25">
        <f>IF(B57&lt;&gt;"",COUNTA($B$19:B57),"")</f>
        <v>38</v>
      </c>
      <c r="B57" s="103" t="s">
        <v>143</v>
      </c>
      <c r="C57" s="125">
        <v>82.55</v>
      </c>
      <c r="D57" s="125">
        <v>34.1</v>
      </c>
      <c r="E57" s="125">
        <v>64.569999999999993</v>
      </c>
      <c r="F57" s="125">
        <v>69.39</v>
      </c>
      <c r="G57" s="125">
        <v>81.290000000000006</v>
      </c>
      <c r="H57" s="125">
        <v>75.510000000000005</v>
      </c>
      <c r="I57" s="125">
        <v>49</v>
      </c>
      <c r="J57" s="125">
        <v>70.510000000000005</v>
      </c>
      <c r="K57" s="125">
        <v>61.74</v>
      </c>
      <c r="L57" s="125">
        <v>50.68</v>
      </c>
      <c r="M57" s="125">
        <v>14.69</v>
      </c>
      <c r="N57" s="125">
        <v>20.58</v>
      </c>
      <c r="O57" s="136"/>
      <c r="P57" s="136"/>
      <c r="Q57" s="136"/>
      <c r="R57" s="136"/>
      <c r="S57" s="136"/>
      <c r="T57" s="136"/>
      <c r="U57" s="136"/>
      <c r="V57" s="136"/>
      <c r="W57" s="136"/>
      <c r="X57" s="136"/>
      <c r="Y57" s="136"/>
      <c r="Z57" s="136"/>
      <c r="AA57" s="137"/>
    </row>
    <row r="58" spans="1:27" s="94" customFormat="1" ht="21.6" customHeight="1">
      <c r="A58" s="25">
        <f>IF(B58&lt;&gt;"",COUNTA($B$19:B58),"")</f>
        <v>39</v>
      </c>
      <c r="B58" s="104" t="s">
        <v>144</v>
      </c>
      <c r="C58" s="125" t="s">
        <v>10</v>
      </c>
      <c r="D58" s="125" t="s">
        <v>10</v>
      </c>
      <c r="E58" s="125" t="s">
        <v>10</v>
      </c>
      <c r="F58" s="125" t="s">
        <v>10</v>
      </c>
      <c r="G58" s="125" t="s">
        <v>10</v>
      </c>
      <c r="H58" s="125" t="s">
        <v>10</v>
      </c>
      <c r="I58" s="125" t="s">
        <v>10</v>
      </c>
      <c r="J58" s="125" t="s">
        <v>10</v>
      </c>
      <c r="K58" s="125" t="s">
        <v>10</v>
      </c>
      <c r="L58" s="125" t="s">
        <v>10</v>
      </c>
      <c r="M58" s="125" t="s">
        <v>10</v>
      </c>
      <c r="N58" s="125" t="s">
        <v>10</v>
      </c>
      <c r="O58" s="136"/>
      <c r="P58" s="136"/>
      <c r="Q58" s="136"/>
      <c r="R58" s="136"/>
      <c r="S58" s="136"/>
      <c r="T58" s="136"/>
      <c r="U58" s="136"/>
      <c r="V58" s="136"/>
      <c r="W58" s="136"/>
      <c r="X58" s="136"/>
      <c r="Y58" s="136"/>
      <c r="Z58" s="136"/>
      <c r="AA58" s="137"/>
    </row>
    <row r="59" spans="1:27" s="94" customFormat="1" ht="11.1" customHeight="1">
      <c r="A59" s="25">
        <f>IF(B59&lt;&gt;"",COUNTA($B$19:B59),"")</f>
        <v>40</v>
      </c>
      <c r="B59" s="103" t="s">
        <v>145</v>
      </c>
      <c r="C59" s="125">
        <v>0.6</v>
      </c>
      <c r="D59" s="125" t="s">
        <v>10</v>
      </c>
      <c r="E59" s="125">
        <v>0.72</v>
      </c>
      <c r="F59" s="125">
        <v>2.02</v>
      </c>
      <c r="G59" s="125">
        <v>1.79</v>
      </c>
      <c r="H59" s="125">
        <v>1.17</v>
      </c>
      <c r="I59" s="125">
        <v>0.93</v>
      </c>
      <c r="J59" s="125">
        <v>0.14000000000000001</v>
      </c>
      <c r="K59" s="125">
        <v>0.01</v>
      </c>
      <c r="L59" s="125">
        <v>0.04</v>
      </c>
      <c r="M59" s="125">
        <v>0.03</v>
      </c>
      <c r="N59" s="125" t="s">
        <v>10</v>
      </c>
      <c r="O59" s="136"/>
      <c r="P59" s="136"/>
      <c r="Q59" s="136"/>
      <c r="R59" s="136"/>
      <c r="S59" s="136"/>
      <c r="T59" s="136"/>
      <c r="U59" s="136"/>
      <c r="V59" s="136"/>
      <c r="W59" s="136"/>
      <c r="X59" s="136"/>
      <c r="Y59" s="136"/>
      <c r="Z59" s="136"/>
      <c r="AA59" s="137"/>
    </row>
    <row r="60" spans="1:27" s="94" customFormat="1" ht="11.1" customHeight="1">
      <c r="A60" s="25">
        <f>IF(B60&lt;&gt;"",COUNTA($B$19:B60),"")</f>
        <v>41</v>
      </c>
      <c r="B60" s="103" t="s">
        <v>146</v>
      </c>
      <c r="C60" s="125">
        <v>92.13</v>
      </c>
      <c r="D60" s="125">
        <v>53.27</v>
      </c>
      <c r="E60" s="125">
        <v>23.95</v>
      </c>
      <c r="F60" s="125">
        <v>14.28</v>
      </c>
      <c r="G60" s="125">
        <v>17.87</v>
      </c>
      <c r="H60" s="125">
        <v>24.1</v>
      </c>
      <c r="I60" s="125">
        <v>25.9</v>
      </c>
      <c r="J60" s="125">
        <v>37.14</v>
      </c>
      <c r="K60" s="125">
        <v>25.36</v>
      </c>
      <c r="L60" s="125">
        <v>19.149999999999999</v>
      </c>
      <c r="M60" s="125">
        <v>99.8</v>
      </c>
      <c r="N60" s="125">
        <v>18.059999999999999</v>
      </c>
      <c r="O60" s="136"/>
      <c r="P60" s="136"/>
      <c r="Q60" s="136"/>
      <c r="R60" s="136"/>
      <c r="S60" s="136"/>
      <c r="T60" s="136"/>
      <c r="U60" s="136"/>
      <c r="V60" s="136"/>
      <c r="W60" s="136"/>
      <c r="X60" s="136"/>
      <c r="Y60" s="136"/>
      <c r="Z60" s="136"/>
      <c r="AA60" s="137"/>
    </row>
    <row r="61" spans="1:27" s="94" customFormat="1" ht="11.1" customHeight="1">
      <c r="A61" s="25">
        <f>IF(B61&lt;&gt;"",COUNTA($B$19:B61),"")</f>
        <v>42</v>
      </c>
      <c r="B61" s="103" t="s">
        <v>147</v>
      </c>
      <c r="C61" s="125">
        <v>49.37</v>
      </c>
      <c r="D61" s="125">
        <v>7.0000000000000007E-2</v>
      </c>
      <c r="E61" s="125">
        <v>55.99</v>
      </c>
      <c r="F61" s="125">
        <v>0.71</v>
      </c>
      <c r="G61" s="125">
        <v>0.94</v>
      </c>
      <c r="H61" s="125">
        <v>8.5299999999999994</v>
      </c>
      <c r="I61" s="125">
        <v>94.2</v>
      </c>
      <c r="J61" s="125">
        <v>194.43</v>
      </c>
      <c r="K61" s="125">
        <v>104.22</v>
      </c>
      <c r="L61" s="125">
        <v>0.56000000000000005</v>
      </c>
      <c r="M61" s="125">
        <v>7.82</v>
      </c>
      <c r="N61" s="125">
        <v>0.26</v>
      </c>
      <c r="O61" s="136"/>
      <c r="P61" s="136"/>
      <c r="Q61" s="136"/>
      <c r="R61" s="136"/>
      <c r="S61" s="136"/>
      <c r="T61" s="136"/>
      <c r="U61" s="136"/>
      <c r="V61" s="136"/>
      <c r="W61" s="136"/>
      <c r="X61" s="136"/>
      <c r="Y61" s="136"/>
      <c r="Z61" s="136"/>
      <c r="AA61" s="137"/>
    </row>
    <row r="62" spans="1:27" s="94" customFormat="1" ht="20.100000000000001" customHeight="1">
      <c r="A62" s="26">
        <f>IF(B62&lt;&gt;"",COUNTA($B$19:B62),"")</f>
        <v>43</v>
      </c>
      <c r="B62" s="105" t="s">
        <v>148</v>
      </c>
      <c r="C62" s="127">
        <v>384.98</v>
      </c>
      <c r="D62" s="127">
        <v>301.23</v>
      </c>
      <c r="E62" s="127">
        <v>185.72</v>
      </c>
      <c r="F62" s="127">
        <v>144.75</v>
      </c>
      <c r="G62" s="127">
        <v>153.76</v>
      </c>
      <c r="H62" s="127">
        <v>150.83000000000001</v>
      </c>
      <c r="I62" s="127">
        <v>123.19</v>
      </c>
      <c r="J62" s="127">
        <v>156.51</v>
      </c>
      <c r="K62" s="127">
        <v>217.8</v>
      </c>
      <c r="L62" s="127">
        <v>282.5</v>
      </c>
      <c r="M62" s="127">
        <v>178.49</v>
      </c>
      <c r="N62" s="127">
        <v>112.94</v>
      </c>
      <c r="O62" s="136"/>
      <c r="P62" s="136"/>
      <c r="Q62" s="136"/>
      <c r="R62" s="136"/>
      <c r="S62" s="136"/>
      <c r="T62" s="136"/>
      <c r="U62" s="136"/>
      <c r="V62" s="136"/>
      <c r="W62" s="136"/>
      <c r="X62" s="136"/>
      <c r="Y62" s="136"/>
      <c r="Z62" s="136"/>
      <c r="AA62" s="137"/>
    </row>
    <row r="63" spans="1:27" s="94" customFormat="1" ht="21.6" customHeight="1">
      <c r="A63" s="25">
        <f>IF(B63&lt;&gt;"",COUNTA($B$19:B63),"")</f>
        <v>44</v>
      </c>
      <c r="B63" s="104" t="s">
        <v>149</v>
      </c>
      <c r="C63" s="125">
        <v>37.21</v>
      </c>
      <c r="D63" s="125">
        <v>16.559999999999999</v>
      </c>
      <c r="E63" s="125">
        <v>35.979999999999997</v>
      </c>
      <c r="F63" s="125">
        <v>23.2</v>
      </c>
      <c r="G63" s="125">
        <v>48.04</v>
      </c>
      <c r="H63" s="125">
        <v>46.76</v>
      </c>
      <c r="I63" s="125">
        <v>31.28</v>
      </c>
      <c r="J63" s="125">
        <v>52.55</v>
      </c>
      <c r="K63" s="125">
        <v>36.6</v>
      </c>
      <c r="L63" s="125">
        <v>14.7</v>
      </c>
      <c r="M63" s="125">
        <v>4.12</v>
      </c>
      <c r="N63" s="125">
        <v>3.6</v>
      </c>
      <c r="O63" s="136"/>
      <c r="P63" s="136"/>
      <c r="Q63" s="136"/>
      <c r="R63" s="136"/>
      <c r="S63" s="136"/>
      <c r="T63" s="136"/>
      <c r="U63" s="136"/>
      <c r="V63" s="136"/>
      <c r="W63" s="136"/>
      <c r="X63" s="136"/>
      <c r="Y63" s="136"/>
      <c r="Z63" s="136"/>
      <c r="AA63" s="137"/>
    </row>
    <row r="64" spans="1:27" s="94" customFormat="1" ht="11.1" customHeight="1">
      <c r="A64" s="25">
        <f>IF(B64&lt;&gt;"",COUNTA($B$19:B64),"")</f>
        <v>45</v>
      </c>
      <c r="B64" s="103" t="s">
        <v>150</v>
      </c>
      <c r="C64" s="125">
        <v>19.95</v>
      </c>
      <c r="D64" s="125">
        <v>0.96</v>
      </c>
      <c r="E64" s="125">
        <v>21.03</v>
      </c>
      <c r="F64" s="125">
        <v>10.55</v>
      </c>
      <c r="G64" s="125">
        <v>38.07</v>
      </c>
      <c r="H64" s="125">
        <v>35.700000000000003</v>
      </c>
      <c r="I64" s="125">
        <v>17.64</v>
      </c>
      <c r="J64" s="125">
        <v>34.549999999999997</v>
      </c>
      <c r="K64" s="125">
        <v>6.73</v>
      </c>
      <c r="L64" s="125">
        <v>1.97</v>
      </c>
      <c r="M64" s="125">
        <v>1.72</v>
      </c>
      <c r="N64" s="125">
        <v>2.33</v>
      </c>
      <c r="O64" s="136"/>
      <c r="P64" s="136"/>
      <c r="Q64" s="136"/>
      <c r="R64" s="136"/>
      <c r="S64" s="136"/>
      <c r="T64" s="136"/>
      <c r="U64" s="136"/>
      <c r="V64" s="136"/>
      <c r="W64" s="136"/>
      <c r="X64" s="136"/>
      <c r="Y64" s="136"/>
      <c r="Z64" s="136"/>
      <c r="AA64" s="137"/>
    </row>
    <row r="65" spans="1:27" s="94" customFormat="1" ht="11.1" customHeight="1">
      <c r="A65" s="25">
        <f>IF(B65&lt;&gt;"",COUNTA($B$19:B65),"")</f>
        <v>46</v>
      </c>
      <c r="B65" s="103" t="s">
        <v>151</v>
      </c>
      <c r="C65" s="125">
        <v>0.01</v>
      </c>
      <c r="D65" s="125" t="s">
        <v>10</v>
      </c>
      <c r="E65" s="125">
        <v>0.01</v>
      </c>
      <c r="F65" s="125" t="s">
        <v>10</v>
      </c>
      <c r="G65" s="125">
        <v>0.1</v>
      </c>
      <c r="H65" s="125" t="s">
        <v>10</v>
      </c>
      <c r="I65" s="125" t="s">
        <v>10</v>
      </c>
      <c r="J65" s="125" t="s">
        <v>10</v>
      </c>
      <c r="K65" s="125" t="s">
        <v>10</v>
      </c>
      <c r="L65" s="125" t="s">
        <v>10</v>
      </c>
      <c r="M65" s="125" t="s">
        <v>10</v>
      </c>
      <c r="N65" s="125" t="s">
        <v>10</v>
      </c>
      <c r="O65" s="136"/>
      <c r="P65" s="136"/>
      <c r="Q65" s="136"/>
      <c r="R65" s="136"/>
      <c r="S65" s="136"/>
      <c r="T65" s="136"/>
      <c r="U65" s="136"/>
      <c r="V65" s="136"/>
      <c r="W65" s="136"/>
      <c r="X65" s="136"/>
      <c r="Y65" s="136"/>
      <c r="Z65" s="136"/>
      <c r="AA65" s="137"/>
    </row>
    <row r="66" spans="1:27" s="94" customFormat="1" ht="11.1" customHeight="1">
      <c r="A66" s="25">
        <f>IF(B66&lt;&gt;"",COUNTA($B$19:B66),"")</f>
        <v>47</v>
      </c>
      <c r="B66" s="103" t="s">
        <v>152</v>
      </c>
      <c r="C66" s="125">
        <v>1.76</v>
      </c>
      <c r="D66" s="125">
        <v>1.36</v>
      </c>
      <c r="E66" s="125">
        <v>1.48</v>
      </c>
      <c r="F66" s="125">
        <v>1.75</v>
      </c>
      <c r="G66" s="125">
        <v>0.18</v>
      </c>
      <c r="H66" s="125">
        <v>1.1000000000000001</v>
      </c>
      <c r="I66" s="125">
        <v>1.74</v>
      </c>
      <c r="J66" s="125">
        <v>0.17</v>
      </c>
      <c r="K66" s="125" t="s">
        <v>10</v>
      </c>
      <c r="L66" s="125">
        <v>4</v>
      </c>
      <c r="M66" s="125">
        <v>0.13</v>
      </c>
      <c r="N66" s="125">
        <v>0.28999999999999998</v>
      </c>
      <c r="O66" s="136"/>
      <c r="P66" s="136"/>
      <c r="Q66" s="136"/>
      <c r="R66" s="136"/>
      <c r="S66" s="136"/>
      <c r="T66" s="136"/>
      <c r="U66" s="136"/>
      <c r="V66" s="136"/>
      <c r="W66" s="136"/>
      <c r="X66" s="136"/>
      <c r="Y66" s="136"/>
      <c r="Z66" s="136"/>
      <c r="AA66" s="137"/>
    </row>
    <row r="67" spans="1:27" s="94" customFormat="1" ht="11.1" customHeight="1">
      <c r="A67" s="25">
        <f>IF(B67&lt;&gt;"",COUNTA($B$19:B67),"")</f>
        <v>48</v>
      </c>
      <c r="B67" s="103" t="s">
        <v>147</v>
      </c>
      <c r="C67" s="125">
        <v>0.95</v>
      </c>
      <c r="D67" s="125" t="s">
        <v>10</v>
      </c>
      <c r="E67" s="125">
        <v>1.1599999999999999</v>
      </c>
      <c r="F67" s="125">
        <v>0.05</v>
      </c>
      <c r="G67" s="125">
        <v>6.34</v>
      </c>
      <c r="H67" s="125">
        <v>1.67</v>
      </c>
      <c r="I67" s="125" t="s">
        <v>10</v>
      </c>
      <c r="J67" s="125">
        <v>0.1</v>
      </c>
      <c r="K67" s="125" t="s">
        <v>10</v>
      </c>
      <c r="L67" s="125" t="s">
        <v>10</v>
      </c>
      <c r="M67" s="125">
        <v>0.02</v>
      </c>
      <c r="N67" s="125" t="s">
        <v>10</v>
      </c>
      <c r="O67" s="136"/>
      <c r="P67" s="136"/>
      <c r="Q67" s="136"/>
      <c r="R67" s="136"/>
      <c r="S67" s="136"/>
      <c r="T67" s="136"/>
      <c r="U67" s="136"/>
      <c r="V67" s="136"/>
      <c r="W67" s="136"/>
      <c r="X67" s="136"/>
      <c r="Y67" s="136"/>
      <c r="Z67" s="136"/>
      <c r="AA67" s="137"/>
    </row>
    <row r="68" spans="1:27" s="94" customFormat="1" ht="20.100000000000001" customHeight="1">
      <c r="A68" s="26">
        <f>IF(B68&lt;&gt;"",COUNTA($B$19:B68),"")</f>
        <v>49</v>
      </c>
      <c r="B68" s="105" t="s">
        <v>153</v>
      </c>
      <c r="C68" s="127">
        <v>38.03</v>
      </c>
      <c r="D68" s="127">
        <v>17.920000000000002</v>
      </c>
      <c r="E68" s="127">
        <v>36.32</v>
      </c>
      <c r="F68" s="127">
        <v>24.89</v>
      </c>
      <c r="G68" s="127">
        <v>41.98</v>
      </c>
      <c r="H68" s="127">
        <v>46.19</v>
      </c>
      <c r="I68" s="127">
        <v>33.01</v>
      </c>
      <c r="J68" s="127">
        <v>52.62</v>
      </c>
      <c r="K68" s="127">
        <v>36.6</v>
      </c>
      <c r="L68" s="127">
        <v>18.7</v>
      </c>
      <c r="M68" s="127">
        <v>4.2300000000000004</v>
      </c>
      <c r="N68" s="127">
        <v>3.89</v>
      </c>
      <c r="O68" s="136"/>
      <c r="P68" s="136"/>
      <c r="Q68" s="136"/>
      <c r="R68" s="136"/>
      <c r="S68" s="136"/>
      <c r="T68" s="136"/>
      <c r="U68" s="136"/>
      <c r="V68" s="136"/>
      <c r="W68" s="136"/>
      <c r="X68" s="136"/>
      <c r="Y68" s="136"/>
      <c r="Z68" s="136"/>
      <c r="AA68" s="137"/>
    </row>
    <row r="69" spans="1:27" s="94" customFormat="1" ht="20.100000000000001" customHeight="1">
      <c r="A69" s="26">
        <f>IF(B69&lt;&gt;"",COUNTA($B$19:B69),"")</f>
        <v>50</v>
      </c>
      <c r="B69" s="105" t="s">
        <v>154</v>
      </c>
      <c r="C69" s="127">
        <v>423.01</v>
      </c>
      <c r="D69" s="127">
        <v>319.14999999999998</v>
      </c>
      <c r="E69" s="127">
        <v>222.04</v>
      </c>
      <c r="F69" s="127">
        <v>169.64</v>
      </c>
      <c r="G69" s="127">
        <v>195.74</v>
      </c>
      <c r="H69" s="127">
        <v>197.01</v>
      </c>
      <c r="I69" s="127">
        <v>156.19999999999999</v>
      </c>
      <c r="J69" s="127">
        <v>209.13</v>
      </c>
      <c r="K69" s="127">
        <v>254.41</v>
      </c>
      <c r="L69" s="127">
        <v>301.19</v>
      </c>
      <c r="M69" s="127">
        <v>182.73</v>
      </c>
      <c r="N69" s="127">
        <v>116.83</v>
      </c>
      <c r="O69" s="136"/>
      <c r="P69" s="136"/>
      <c r="Q69" s="136"/>
      <c r="R69" s="136"/>
      <c r="S69" s="136"/>
      <c r="T69" s="136"/>
      <c r="U69" s="136"/>
      <c r="V69" s="136"/>
      <c r="W69" s="136"/>
      <c r="X69" s="136"/>
      <c r="Y69" s="136"/>
      <c r="Z69" s="136"/>
      <c r="AA69" s="137"/>
    </row>
    <row r="70" spans="1:27" s="94" customFormat="1" ht="11.1" customHeight="1">
      <c r="A70" s="25">
        <f>IF(B70&lt;&gt;"",COUNTA($B$19:B70),"")</f>
        <v>51</v>
      </c>
      <c r="B70" s="103" t="s">
        <v>155</v>
      </c>
      <c r="C70" s="125" t="s">
        <v>10</v>
      </c>
      <c r="D70" s="125" t="s">
        <v>10</v>
      </c>
      <c r="E70" s="125" t="s">
        <v>10</v>
      </c>
      <c r="F70" s="125" t="s">
        <v>10</v>
      </c>
      <c r="G70" s="125" t="s">
        <v>10</v>
      </c>
      <c r="H70" s="125" t="s">
        <v>10</v>
      </c>
      <c r="I70" s="125" t="s">
        <v>10</v>
      </c>
      <c r="J70" s="125" t="s">
        <v>10</v>
      </c>
      <c r="K70" s="125" t="s">
        <v>10</v>
      </c>
      <c r="L70" s="125" t="s">
        <v>10</v>
      </c>
      <c r="M70" s="125" t="s">
        <v>10</v>
      </c>
      <c r="N70" s="125" t="s">
        <v>10</v>
      </c>
      <c r="O70" s="136"/>
      <c r="P70" s="136"/>
      <c r="Q70" s="136"/>
      <c r="R70" s="136"/>
      <c r="S70" s="136"/>
      <c r="T70" s="136"/>
      <c r="U70" s="136"/>
      <c r="V70" s="136"/>
      <c r="W70" s="136"/>
      <c r="X70" s="136"/>
      <c r="Y70" s="136"/>
      <c r="Z70" s="136"/>
      <c r="AA70" s="137"/>
    </row>
    <row r="71" spans="1:27" s="94" customFormat="1" ht="11.1" customHeight="1">
      <c r="A71" s="25">
        <f>IF(B71&lt;&gt;"",COUNTA($B$19:B71),"")</f>
        <v>52</v>
      </c>
      <c r="B71" s="103" t="s">
        <v>156</v>
      </c>
      <c r="C71" s="125" t="s">
        <v>10</v>
      </c>
      <c r="D71" s="125" t="s">
        <v>10</v>
      </c>
      <c r="E71" s="125" t="s">
        <v>10</v>
      </c>
      <c r="F71" s="125" t="s">
        <v>10</v>
      </c>
      <c r="G71" s="125" t="s">
        <v>10</v>
      </c>
      <c r="H71" s="125" t="s">
        <v>10</v>
      </c>
      <c r="I71" s="125" t="s">
        <v>10</v>
      </c>
      <c r="J71" s="125" t="s">
        <v>10</v>
      </c>
      <c r="K71" s="125" t="s">
        <v>10</v>
      </c>
      <c r="L71" s="125" t="s">
        <v>10</v>
      </c>
      <c r="M71" s="125" t="s">
        <v>10</v>
      </c>
      <c r="N71" s="125" t="s">
        <v>10</v>
      </c>
      <c r="O71" s="136"/>
      <c r="P71" s="136"/>
      <c r="Q71" s="136"/>
      <c r="R71" s="136"/>
      <c r="S71" s="136"/>
      <c r="T71" s="136"/>
      <c r="U71" s="136"/>
      <c r="V71" s="136"/>
      <c r="W71" s="136"/>
      <c r="X71" s="136"/>
      <c r="Y71" s="136"/>
      <c r="Z71" s="136"/>
      <c r="AA71" s="137"/>
    </row>
    <row r="72" spans="1:27" s="94" customFormat="1" ht="11.1" customHeight="1">
      <c r="A72" s="25">
        <f>IF(B72&lt;&gt;"",COUNTA($B$19:B72),"")</f>
        <v>53</v>
      </c>
      <c r="B72" s="103" t="s">
        <v>172</v>
      </c>
      <c r="C72" s="125" t="s">
        <v>10</v>
      </c>
      <c r="D72" s="125" t="s">
        <v>10</v>
      </c>
      <c r="E72" s="125" t="s">
        <v>10</v>
      </c>
      <c r="F72" s="125" t="s">
        <v>10</v>
      </c>
      <c r="G72" s="125" t="s">
        <v>10</v>
      </c>
      <c r="H72" s="125" t="s">
        <v>10</v>
      </c>
      <c r="I72" s="125" t="s">
        <v>10</v>
      </c>
      <c r="J72" s="125" t="s">
        <v>10</v>
      </c>
      <c r="K72" s="125" t="s">
        <v>10</v>
      </c>
      <c r="L72" s="125" t="s">
        <v>10</v>
      </c>
      <c r="M72" s="125" t="s">
        <v>10</v>
      </c>
      <c r="N72" s="125" t="s">
        <v>10</v>
      </c>
      <c r="O72" s="136"/>
      <c r="P72" s="136"/>
      <c r="Q72" s="136"/>
      <c r="R72" s="136"/>
      <c r="S72" s="136"/>
      <c r="T72" s="136"/>
      <c r="U72" s="136"/>
      <c r="V72" s="136"/>
      <c r="W72" s="136"/>
      <c r="X72" s="136"/>
      <c r="Y72" s="136"/>
      <c r="Z72" s="136"/>
      <c r="AA72" s="137"/>
    </row>
    <row r="73" spans="1:27" s="94" customFormat="1" ht="11.1" customHeight="1">
      <c r="A73" s="25">
        <f>IF(B73&lt;&gt;"",COUNTA($B$19:B73),"")</f>
        <v>54</v>
      </c>
      <c r="B73" s="103" t="s">
        <v>173</v>
      </c>
      <c r="C73" s="125" t="s">
        <v>10</v>
      </c>
      <c r="D73" s="125" t="s">
        <v>10</v>
      </c>
      <c r="E73" s="125" t="s">
        <v>10</v>
      </c>
      <c r="F73" s="125" t="s">
        <v>10</v>
      </c>
      <c r="G73" s="125" t="s">
        <v>10</v>
      </c>
      <c r="H73" s="125" t="s">
        <v>10</v>
      </c>
      <c r="I73" s="125" t="s">
        <v>10</v>
      </c>
      <c r="J73" s="125" t="s">
        <v>10</v>
      </c>
      <c r="K73" s="125" t="s">
        <v>10</v>
      </c>
      <c r="L73" s="125" t="s">
        <v>10</v>
      </c>
      <c r="M73" s="125" t="s">
        <v>10</v>
      </c>
      <c r="N73" s="125" t="s">
        <v>10</v>
      </c>
      <c r="O73" s="136"/>
      <c r="P73" s="136"/>
      <c r="Q73" s="136"/>
      <c r="R73" s="136"/>
      <c r="S73" s="136"/>
      <c r="T73" s="136"/>
      <c r="U73" s="136"/>
      <c r="V73" s="136"/>
      <c r="W73" s="136"/>
      <c r="X73" s="136"/>
      <c r="Y73" s="136"/>
      <c r="Z73" s="136"/>
      <c r="AA73" s="137"/>
    </row>
    <row r="74" spans="1:27" s="94" customFormat="1" ht="11.1" customHeight="1">
      <c r="A74" s="25">
        <f>IF(B74&lt;&gt;"",COUNTA($B$19:B74),"")</f>
        <v>55</v>
      </c>
      <c r="B74" s="103" t="s">
        <v>61</v>
      </c>
      <c r="C74" s="125" t="s">
        <v>10</v>
      </c>
      <c r="D74" s="125" t="s">
        <v>10</v>
      </c>
      <c r="E74" s="125" t="s">
        <v>10</v>
      </c>
      <c r="F74" s="125" t="s">
        <v>10</v>
      </c>
      <c r="G74" s="125" t="s">
        <v>10</v>
      </c>
      <c r="H74" s="125" t="s">
        <v>10</v>
      </c>
      <c r="I74" s="125" t="s">
        <v>10</v>
      </c>
      <c r="J74" s="125" t="s">
        <v>10</v>
      </c>
      <c r="K74" s="125" t="s">
        <v>10</v>
      </c>
      <c r="L74" s="125" t="s">
        <v>10</v>
      </c>
      <c r="M74" s="125" t="s">
        <v>10</v>
      </c>
      <c r="N74" s="125" t="s">
        <v>10</v>
      </c>
      <c r="O74" s="136"/>
      <c r="P74" s="136"/>
      <c r="Q74" s="136"/>
      <c r="R74" s="136"/>
      <c r="S74" s="136"/>
      <c r="T74" s="136"/>
      <c r="U74" s="136"/>
      <c r="V74" s="136"/>
      <c r="W74" s="136"/>
      <c r="X74" s="136"/>
      <c r="Y74" s="136"/>
      <c r="Z74" s="136"/>
      <c r="AA74" s="137"/>
    </row>
    <row r="75" spans="1:27" s="94" customFormat="1" ht="21.6" customHeight="1">
      <c r="A75" s="25">
        <f>IF(B75&lt;&gt;"",COUNTA($B$19:B75),"")</f>
        <v>56</v>
      </c>
      <c r="B75" s="104" t="s">
        <v>157</v>
      </c>
      <c r="C75" s="125" t="s">
        <v>10</v>
      </c>
      <c r="D75" s="125" t="s">
        <v>10</v>
      </c>
      <c r="E75" s="125" t="s">
        <v>10</v>
      </c>
      <c r="F75" s="125" t="s">
        <v>10</v>
      </c>
      <c r="G75" s="125" t="s">
        <v>10</v>
      </c>
      <c r="H75" s="125" t="s">
        <v>10</v>
      </c>
      <c r="I75" s="125" t="s">
        <v>10</v>
      </c>
      <c r="J75" s="125" t="s">
        <v>10</v>
      </c>
      <c r="K75" s="125" t="s">
        <v>10</v>
      </c>
      <c r="L75" s="125" t="s">
        <v>10</v>
      </c>
      <c r="M75" s="125" t="s">
        <v>10</v>
      </c>
      <c r="N75" s="125" t="s">
        <v>10</v>
      </c>
      <c r="O75" s="136"/>
      <c r="P75" s="136"/>
      <c r="Q75" s="136"/>
      <c r="R75" s="136"/>
      <c r="S75" s="136"/>
      <c r="T75" s="136"/>
      <c r="U75" s="136"/>
      <c r="V75" s="136"/>
      <c r="W75" s="136"/>
      <c r="X75" s="136"/>
      <c r="Y75" s="136"/>
      <c r="Z75" s="136"/>
      <c r="AA75" s="137"/>
    </row>
    <row r="76" spans="1:27" s="94" customFormat="1" ht="21.6" customHeight="1">
      <c r="A76" s="25">
        <f>IF(B76&lt;&gt;"",COUNTA($B$19:B76),"")</f>
        <v>57</v>
      </c>
      <c r="B76" s="104" t="s">
        <v>158</v>
      </c>
      <c r="C76" s="125">
        <v>4.47</v>
      </c>
      <c r="D76" s="125">
        <v>9.75</v>
      </c>
      <c r="E76" s="125">
        <v>2.56</v>
      </c>
      <c r="F76" s="125">
        <v>2.4</v>
      </c>
      <c r="G76" s="125">
        <v>5.46</v>
      </c>
      <c r="H76" s="125">
        <v>5.95</v>
      </c>
      <c r="I76" s="125">
        <v>0.65</v>
      </c>
      <c r="J76" s="125">
        <v>1.99</v>
      </c>
      <c r="K76" s="125">
        <v>0.04</v>
      </c>
      <c r="L76" s="125">
        <v>0.89</v>
      </c>
      <c r="M76" s="125">
        <v>0.09</v>
      </c>
      <c r="N76" s="125">
        <v>0.62</v>
      </c>
      <c r="O76" s="136"/>
      <c r="P76" s="136"/>
      <c r="Q76" s="136"/>
      <c r="R76" s="136"/>
      <c r="S76" s="136"/>
      <c r="T76" s="136"/>
      <c r="U76" s="136"/>
      <c r="V76" s="136"/>
      <c r="W76" s="136"/>
      <c r="X76" s="136"/>
      <c r="Y76" s="136"/>
      <c r="Z76" s="136"/>
      <c r="AA76" s="137"/>
    </row>
    <row r="77" spans="1:27" s="94" customFormat="1" ht="21.6" customHeight="1">
      <c r="A77" s="25">
        <f>IF(B77&lt;&gt;"",COUNTA($B$19:B77),"")</f>
        <v>58</v>
      </c>
      <c r="B77" s="104" t="s">
        <v>159</v>
      </c>
      <c r="C77" s="125">
        <v>3.6</v>
      </c>
      <c r="D77" s="125">
        <v>14.79</v>
      </c>
      <c r="E77" s="125">
        <v>0.74</v>
      </c>
      <c r="F77" s="125">
        <v>0.67</v>
      </c>
      <c r="G77" s="125">
        <v>1.31</v>
      </c>
      <c r="H77" s="125">
        <v>1.05</v>
      </c>
      <c r="I77" s="125">
        <v>0.69</v>
      </c>
      <c r="J77" s="125">
        <v>0.35</v>
      </c>
      <c r="K77" s="125">
        <v>0.82</v>
      </c>
      <c r="L77" s="125">
        <v>0.43</v>
      </c>
      <c r="M77" s="125">
        <v>0.17</v>
      </c>
      <c r="N77" s="125">
        <v>0.15</v>
      </c>
      <c r="O77" s="136"/>
      <c r="P77" s="136"/>
      <c r="Q77" s="136"/>
      <c r="R77" s="136"/>
      <c r="S77" s="136"/>
      <c r="T77" s="136"/>
      <c r="U77" s="136"/>
      <c r="V77" s="136"/>
      <c r="W77" s="136"/>
      <c r="X77" s="136"/>
      <c r="Y77" s="136"/>
      <c r="Z77" s="136"/>
      <c r="AA77" s="137"/>
    </row>
    <row r="78" spans="1:27" s="94" customFormat="1" ht="11.1" customHeight="1">
      <c r="A78" s="25">
        <f>IF(B78&lt;&gt;"",COUNTA($B$19:B78),"")</f>
        <v>59</v>
      </c>
      <c r="B78" s="103" t="s">
        <v>160</v>
      </c>
      <c r="C78" s="125">
        <v>2</v>
      </c>
      <c r="D78" s="125">
        <v>0.97</v>
      </c>
      <c r="E78" s="125">
        <v>1.59</v>
      </c>
      <c r="F78" s="125">
        <v>0.76</v>
      </c>
      <c r="G78" s="125">
        <v>0.77</v>
      </c>
      <c r="H78" s="125">
        <v>2.14</v>
      </c>
      <c r="I78" s="125">
        <v>2.09</v>
      </c>
      <c r="J78" s="125">
        <v>1.44</v>
      </c>
      <c r="K78" s="125">
        <v>3.39</v>
      </c>
      <c r="L78" s="125">
        <v>0.76</v>
      </c>
      <c r="M78" s="125">
        <v>0.91</v>
      </c>
      <c r="N78" s="125">
        <v>0.11</v>
      </c>
      <c r="O78" s="136"/>
      <c r="P78" s="136"/>
      <c r="Q78" s="136"/>
      <c r="R78" s="136"/>
      <c r="S78" s="136"/>
      <c r="T78" s="136"/>
      <c r="U78" s="136"/>
      <c r="V78" s="136"/>
      <c r="W78" s="136"/>
      <c r="X78" s="136"/>
      <c r="Y78" s="136"/>
      <c r="Z78" s="136"/>
      <c r="AA78" s="137"/>
    </row>
    <row r="79" spans="1:27" s="94" customFormat="1" ht="11.1" customHeight="1">
      <c r="A79" s="25">
        <f>IF(B79&lt;&gt;"",COUNTA($B$19:B79),"")</f>
        <v>60</v>
      </c>
      <c r="B79" s="103" t="s">
        <v>161</v>
      </c>
      <c r="C79" s="125">
        <v>155.01</v>
      </c>
      <c r="D79" s="125">
        <v>101.24</v>
      </c>
      <c r="E79" s="125">
        <v>142.52000000000001</v>
      </c>
      <c r="F79" s="125">
        <v>120.21</v>
      </c>
      <c r="G79" s="125">
        <v>141.46</v>
      </c>
      <c r="H79" s="125">
        <v>136.56</v>
      </c>
      <c r="I79" s="125">
        <v>160.80000000000001</v>
      </c>
      <c r="J79" s="125">
        <v>245.88</v>
      </c>
      <c r="K79" s="125">
        <v>154.58000000000001</v>
      </c>
      <c r="L79" s="125">
        <v>66.66</v>
      </c>
      <c r="M79" s="125">
        <v>10.29</v>
      </c>
      <c r="N79" s="125">
        <v>18.940000000000001</v>
      </c>
      <c r="O79" s="136"/>
      <c r="P79" s="136"/>
      <c r="Q79" s="136"/>
      <c r="R79" s="136"/>
      <c r="S79" s="136"/>
      <c r="T79" s="136"/>
      <c r="U79" s="136"/>
      <c r="V79" s="136"/>
      <c r="W79" s="136"/>
      <c r="X79" s="136"/>
      <c r="Y79" s="136"/>
      <c r="Z79" s="136"/>
      <c r="AA79" s="137"/>
    </row>
    <row r="80" spans="1:27" s="94" customFormat="1" ht="11.1" customHeight="1">
      <c r="A80" s="25">
        <f>IF(B80&lt;&gt;"",COUNTA($B$19:B80),"")</f>
        <v>61</v>
      </c>
      <c r="B80" s="103" t="s">
        <v>147</v>
      </c>
      <c r="C80" s="125">
        <v>49.37</v>
      </c>
      <c r="D80" s="125">
        <v>7.0000000000000007E-2</v>
      </c>
      <c r="E80" s="125">
        <v>55.99</v>
      </c>
      <c r="F80" s="125">
        <v>0.71</v>
      </c>
      <c r="G80" s="125">
        <v>0.94</v>
      </c>
      <c r="H80" s="125">
        <v>8.5299999999999994</v>
      </c>
      <c r="I80" s="125">
        <v>94.2</v>
      </c>
      <c r="J80" s="125">
        <v>194.43</v>
      </c>
      <c r="K80" s="125">
        <v>104.22</v>
      </c>
      <c r="L80" s="125">
        <v>0.56000000000000005</v>
      </c>
      <c r="M80" s="125">
        <v>7.82</v>
      </c>
      <c r="N80" s="125">
        <v>0.26</v>
      </c>
      <c r="O80" s="136"/>
      <c r="P80" s="136"/>
      <c r="Q80" s="136"/>
      <c r="R80" s="136"/>
      <c r="S80" s="136"/>
      <c r="T80" s="136"/>
      <c r="U80" s="136"/>
      <c r="V80" s="136"/>
      <c r="W80" s="136"/>
      <c r="X80" s="136"/>
      <c r="Y80" s="136"/>
      <c r="Z80" s="136"/>
      <c r="AA80" s="137"/>
    </row>
    <row r="81" spans="1:27" s="94" customFormat="1" ht="20.100000000000001" customHeight="1">
      <c r="A81" s="26">
        <f>IF(B81&lt;&gt;"",COUNTA($B$19:B81),"")</f>
        <v>62</v>
      </c>
      <c r="B81" s="105" t="s">
        <v>162</v>
      </c>
      <c r="C81" s="127">
        <v>115.7</v>
      </c>
      <c r="D81" s="127">
        <v>126.68</v>
      </c>
      <c r="E81" s="127">
        <v>91.42</v>
      </c>
      <c r="F81" s="127">
        <v>123.33</v>
      </c>
      <c r="G81" s="127">
        <v>148.04</v>
      </c>
      <c r="H81" s="127">
        <v>137.18</v>
      </c>
      <c r="I81" s="127">
        <v>70.03</v>
      </c>
      <c r="J81" s="127">
        <v>55.24</v>
      </c>
      <c r="K81" s="127">
        <v>54.61</v>
      </c>
      <c r="L81" s="127">
        <v>68.19</v>
      </c>
      <c r="M81" s="127">
        <v>3.64</v>
      </c>
      <c r="N81" s="127">
        <v>19.559999999999999</v>
      </c>
      <c r="O81" s="136"/>
      <c r="P81" s="136"/>
      <c r="Q81" s="136"/>
      <c r="R81" s="136"/>
      <c r="S81" s="136"/>
      <c r="T81" s="136"/>
      <c r="U81" s="136"/>
      <c r="V81" s="136"/>
      <c r="W81" s="136"/>
      <c r="X81" s="136"/>
      <c r="Y81" s="136"/>
      <c r="Z81" s="136"/>
      <c r="AA81" s="137"/>
    </row>
    <row r="82" spans="1:27" s="122" customFormat="1" ht="11.1" customHeight="1">
      <c r="A82" s="25">
        <f>IF(B82&lt;&gt;"",COUNTA($B$19:B82),"")</f>
        <v>63</v>
      </c>
      <c r="B82" s="103" t="s">
        <v>163</v>
      </c>
      <c r="C82" s="125">
        <v>6.03</v>
      </c>
      <c r="D82" s="125">
        <v>3.98</v>
      </c>
      <c r="E82" s="125">
        <v>6.48</v>
      </c>
      <c r="F82" s="125">
        <v>3.72</v>
      </c>
      <c r="G82" s="125">
        <v>10.93</v>
      </c>
      <c r="H82" s="125">
        <v>8.35</v>
      </c>
      <c r="I82" s="125">
        <v>1.57</v>
      </c>
      <c r="J82" s="125">
        <v>19.190000000000001</v>
      </c>
      <c r="K82" s="125">
        <v>0.11</v>
      </c>
      <c r="L82" s="125">
        <v>0.35</v>
      </c>
      <c r="M82" s="125">
        <v>0.02</v>
      </c>
      <c r="N82" s="125">
        <v>0.02</v>
      </c>
      <c r="O82" s="138"/>
      <c r="P82" s="138"/>
      <c r="Q82" s="138"/>
      <c r="R82" s="138"/>
      <c r="S82" s="138"/>
      <c r="T82" s="138"/>
      <c r="U82" s="138"/>
      <c r="V82" s="138"/>
      <c r="W82" s="138"/>
      <c r="X82" s="138"/>
      <c r="Y82" s="138"/>
      <c r="Z82" s="138"/>
      <c r="AA82" s="139"/>
    </row>
    <row r="83" spans="1:27" s="122" customFormat="1" ht="11.1" customHeight="1">
      <c r="A83" s="25">
        <f>IF(B83&lt;&gt;"",COUNTA($B$19:B83),"")</f>
        <v>64</v>
      </c>
      <c r="B83" s="103" t="s">
        <v>164</v>
      </c>
      <c r="C83" s="125" t="s">
        <v>10</v>
      </c>
      <c r="D83" s="125" t="s">
        <v>10</v>
      </c>
      <c r="E83" s="125" t="s">
        <v>10</v>
      </c>
      <c r="F83" s="125" t="s">
        <v>10</v>
      </c>
      <c r="G83" s="125" t="s">
        <v>10</v>
      </c>
      <c r="H83" s="125" t="s">
        <v>10</v>
      </c>
      <c r="I83" s="125" t="s">
        <v>10</v>
      </c>
      <c r="J83" s="125" t="s">
        <v>10</v>
      </c>
      <c r="K83" s="125" t="s">
        <v>10</v>
      </c>
      <c r="L83" s="125" t="s">
        <v>10</v>
      </c>
      <c r="M83" s="125" t="s">
        <v>10</v>
      </c>
      <c r="N83" s="125" t="s">
        <v>10</v>
      </c>
      <c r="O83" s="138"/>
      <c r="P83" s="138"/>
      <c r="Q83" s="138"/>
      <c r="R83" s="138"/>
      <c r="S83" s="138"/>
      <c r="T83" s="138"/>
      <c r="U83" s="138"/>
      <c r="V83" s="138"/>
      <c r="W83" s="138"/>
      <c r="X83" s="138"/>
      <c r="Y83" s="138"/>
      <c r="Z83" s="138"/>
      <c r="AA83" s="139"/>
    </row>
    <row r="84" spans="1:27" s="122" customFormat="1" ht="11.1" customHeight="1">
      <c r="A84" s="25">
        <f>IF(B84&lt;&gt;"",COUNTA($B$19:B84),"")</f>
        <v>65</v>
      </c>
      <c r="B84" s="103" t="s">
        <v>165</v>
      </c>
      <c r="C84" s="125">
        <v>27.91</v>
      </c>
      <c r="D84" s="125">
        <v>8.73</v>
      </c>
      <c r="E84" s="125">
        <v>31.83</v>
      </c>
      <c r="F84" s="125">
        <v>34.32</v>
      </c>
      <c r="G84" s="125">
        <v>32.21</v>
      </c>
      <c r="H84" s="125">
        <v>42.24</v>
      </c>
      <c r="I84" s="125">
        <v>43.19</v>
      </c>
      <c r="J84" s="125">
        <v>29.84</v>
      </c>
      <c r="K84" s="125">
        <v>48.26</v>
      </c>
      <c r="L84" s="125">
        <v>9.23</v>
      </c>
      <c r="M84" s="125">
        <v>0.23</v>
      </c>
      <c r="N84" s="125">
        <v>0.42</v>
      </c>
      <c r="O84" s="138"/>
      <c r="P84" s="138"/>
      <c r="Q84" s="138"/>
      <c r="R84" s="138"/>
      <c r="S84" s="138"/>
      <c r="T84" s="138"/>
      <c r="U84" s="138"/>
      <c r="V84" s="138"/>
      <c r="W84" s="138"/>
      <c r="X84" s="138"/>
      <c r="Y84" s="138"/>
      <c r="Z84" s="138"/>
      <c r="AA84" s="139"/>
    </row>
    <row r="85" spans="1:27" s="122" customFormat="1" ht="11.1" customHeight="1">
      <c r="A85" s="25">
        <f>IF(B85&lt;&gt;"",COUNTA($B$19:B85),"")</f>
        <v>66</v>
      </c>
      <c r="B85" s="103" t="s">
        <v>147</v>
      </c>
      <c r="C85" s="125">
        <v>0.95</v>
      </c>
      <c r="D85" s="125" t="s">
        <v>10</v>
      </c>
      <c r="E85" s="125">
        <v>1.1599999999999999</v>
      </c>
      <c r="F85" s="125">
        <v>0.05</v>
      </c>
      <c r="G85" s="125">
        <v>6.34</v>
      </c>
      <c r="H85" s="125">
        <v>1.67</v>
      </c>
      <c r="I85" s="125" t="s">
        <v>10</v>
      </c>
      <c r="J85" s="125">
        <v>0.1</v>
      </c>
      <c r="K85" s="125" t="s">
        <v>10</v>
      </c>
      <c r="L85" s="125" t="s">
        <v>10</v>
      </c>
      <c r="M85" s="125">
        <v>0.02</v>
      </c>
      <c r="N85" s="125" t="s">
        <v>10</v>
      </c>
      <c r="O85" s="138"/>
      <c r="P85" s="138"/>
      <c r="Q85" s="138"/>
      <c r="R85" s="138"/>
      <c r="S85" s="138"/>
      <c r="T85" s="138"/>
      <c r="U85" s="138"/>
      <c r="V85" s="138"/>
      <c r="W85" s="138"/>
      <c r="X85" s="138"/>
      <c r="Y85" s="138"/>
      <c r="Z85" s="138"/>
      <c r="AA85" s="139"/>
    </row>
    <row r="86" spans="1:27" s="94" customFormat="1" ht="20.100000000000001" customHeight="1">
      <c r="A86" s="26">
        <f>IF(B86&lt;&gt;"",COUNTA($B$19:B86),"")</f>
        <v>67</v>
      </c>
      <c r="B86" s="105" t="s">
        <v>166</v>
      </c>
      <c r="C86" s="127">
        <v>32.99</v>
      </c>
      <c r="D86" s="127">
        <v>12.71</v>
      </c>
      <c r="E86" s="127">
        <v>37.15</v>
      </c>
      <c r="F86" s="127">
        <v>37.99</v>
      </c>
      <c r="G86" s="127">
        <v>36.799999999999997</v>
      </c>
      <c r="H86" s="127">
        <v>48.93</v>
      </c>
      <c r="I86" s="127">
        <v>44.76</v>
      </c>
      <c r="J86" s="127">
        <v>48.93</v>
      </c>
      <c r="K86" s="127">
        <v>48.37</v>
      </c>
      <c r="L86" s="127">
        <v>9.57</v>
      </c>
      <c r="M86" s="127">
        <v>0.22</v>
      </c>
      <c r="N86" s="127">
        <v>0.44</v>
      </c>
      <c r="O86" s="136"/>
      <c r="P86" s="136"/>
      <c r="Q86" s="136"/>
      <c r="R86" s="136"/>
      <c r="S86" s="136"/>
      <c r="T86" s="136"/>
      <c r="U86" s="136"/>
      <c r="V86" s="136"/>
      <c r="W86" s="136"/>
      <c r="X86" s="136"/>
      <c r="Y86" s="136"/>
      <c r="Z86" s="136"/>
      <c r="AA86" s="137"/>
    </row>
    <row r="87" spans="1:27" s="94" customFormat="1" ht="20.100000000000001" customHeight="1">
      <c r="A87" s="26">
        <f>IF(B87&lt;&gt;"",COUNTA($B$19:B87),"")</f>
        <v>68</v>
      </c>
      <c r="B87" s="105" t="s">
        <v>167</v>
      </c>
      <c r="C87" s="127">
        <v>148.69</v>
      </c>
      <c r="D87" s="127">
        <v>139.38999999999999</v>
      </c>
      <c r="E87" s="127">
        <v>128.58000000000001</v>
      </c>
      <c r="F87" s="127">
        <v>161.32</v>
      </c>
      <c r="G87" s="127">
        <v>184.84</v>
      </c>
      <c r="H87" s="127">
        <v>186.1</v>
      </c>
      <c r="I87" s="127">
        <v>114.79</v>
      </c>
      <c r="J87" s="127">
        <v>104.17</v>
      </c>
      <c r="K87" s="127">
        <v>102.98</v>
      </c>
      <c r="L87" s="127">
        <v>77.760000000000005</v>
      </c>
      <c r="M87" s="127">
        <v>3.86</v>
      </c>
      <c r="N87" s="127">
        <v>20</v>
      </c>
      <c r="O87" s="136"/>
      <c r="P87" s="136"/>
      <c r="Q87" s="136"/>
      <c r="R87" s="136"/>
      <c r="S87" s="136"/>
      <c r="T87" s="136"/>
      <c r="U87" s="136"/>
      <c r="V87" s="136"/>
      <c r="W87" s="136"/>
      <c r="X87" s="136"/>
      <c r="Y87" s="136"/>
      <c r="Z87" s="136"/>
      <c r="AA87" s="137"/>
    </row>
    <row r="88" spans="1:27" s="94" customFormat="1" ht="20.100000000000001" customHeight="1">
      <c r="A88" s="26">
        <f>IF(B88&lt;&gt;"",COUNTA($B$19:B88),"")</f>
        <v>69</v>
      </c>
      <c r="B88" s="105" t="s">
        <v>168</v>
      </c>
      <c r="C88" s="127">
        <v>-274.31</v>
      </c>
      <c r="D88" s="127">
        <v>-179.77</v>
      </c>
      <c r="E88" s="127">
        <v>-93.47</v>
      </c>
      <c r="F88" s="127">
        <v>-8.32</v>
      </c>
      <c r="G88" s="127">
        <v>-10.9</v>
      </c>
      <c r="H88" s="127">
        <v>-10.91</v>
      </c>
      <c r="I88" s="127">
        <v>-41.4</v>
      </c>
      <c r="J88" s="127">
        <v>-104.96</v>
      </c>
      <c r="K88" s="127">
        <v>-151.41999999999999</v>
      </c>
      <c r="L88" s="127">
        <v>-223.43</v>
      </c>
      <c r="M88" s="127">
        <v>-178.87</v>
      </c>
      <c r="N88" s="127">
        <v>-96.82</v>
      </c>
      <c r="O88" s="136"/>
      <c r="P88" s="136"/>
      <c r="Q88" s="136"/>
      <c r="R88" s="136"/>
      <c r="S88" s="136"/>
      <c r="T88" s="136"/>
      <c r="U88" s="136"/>
      <c r="V88" s="136"/>
      <c r="W88" s="136"/>
      <c r="X88" s="136"/>
      <c r="Y88" s="136"/>
      <c r="Z88" s="136"/>
      <c r="AA88" s="137"/>
    </row>
    <row r="89" spans="1:27" s="122" customFormat="1" ht="25.15" customHeight="1">
      <c r="A89" s="25">
        <f>IF(B89&lt;&gt;"",COUNTA($B$19:B89),"")</f>
        <v>70</v>
      </c>
      <c r="B89" s="108" t="s">
        <v>169</v>
      </c>
      <c r="C89" s="129">
        <v>-269.27</v>
      </c>
      <c r="D89" s="129">
        <v>-174.55</v>
      </c>
      <c r="E89" s="129">
        <v>-94.3</v>
      </c>
      <c r="F89" s="129">
        <v>-21.41</v>
      </c>
      <c r="G89" s="129">
        <v>-5.72</v>
      </c>
      <c r="H89" s="129">
        <v>-13.65</v>
      </c>
      <c r="I89" s="129">
        <v>-53.16</v>
      </c>
      <c r="J89" s="129">
        <v>-101.27</v>
      </c>
      <c r="K89" s="129">
        <v>-163.19</v>
      </c>
      <c r="L89" s="129">
        <v>-214.31</v>
      </c>
      <c r="M89" s="129">
        <v>-174.86</v>
      </c>
      <c r="N89" s="129">
        <v>-93.38</v>
      </c>
      <c r="O89" s="138"/>
      <c r="P89" s="138"/>
      <c r="Q89" s="138"/>
      <c r="R89" s="138"/>
      <c r="S89" s="138"/>
      <c r="T89" s="138"/>
      <c r="U89" s="138"/>
      <c r="V89" s="138"/>
      <c r="W89" s="138"/>
      <c r="X89" s="138"/>
      <c r="Y89" s="138"/>
      <c r="Z89" s="138"/>
      <c r="AA89" s="139"/>
    </row>
    <row r="90" spans="1:27" s="122" customFormat="1" ht="18" customHeight="1">
      <c r="A90" s="25">
        <f>IF(B90&lt;&gt;"",COUNTA($B$19:B90),"")</f>
        <v>71</v>
      </c>
      <c r="B90" s="103" t="s">
        <v>170</v>
      </c>
      <c r="C90" s="125">
        <v>1.72</v>
      </c>
      <c r="D90" s="125" t="s">
        <v>10</v>
      </c>
      <c r="E90" s="125">
        <v>2.12</v>
      </c>
      <c r="F90" s="125">
        <v>8.49</v>
      </c>
      <c r="G90" s="125">
        <v>7.58</v>
      </c>
      <c r="H90" s="125">
        <v>1.84</v>
      </c>
      <c r="I90" s="125">
        <v>2.0499999999999998</v>
      </c>
      <c r="J90" s="125" t="s">
        <v>10</v>
      </c>
      <c r="K90" s="125" t="s">
        <v>10</v>
      </c>
      <c r="L90" s="125" t="s">
        <v>10</v>
      </c>
      <c r="M90" s="125" t="s">
        <v>10</v>
      </c>
      <c r="N90" s="125" t="s">
        <v>10</v>
      </c>
      <c r="O90" s="138"/>
      <c r="P90" s="138"/>
      <c r="Q90" s="138"/>
      <c r="R90" s="138"/>
      <c r="S90" s="138"/>
      <c r="T90" s="138"/>
      <c r="U90" s="138"/>
      <c r="V90" s="138"/>
      <c r="W90" s="138"/>
      <c r="X90" s="138"/>
      <c r="Y90" s="138"/>
      <c r="Z90" s="138"/>
      <c r="AA90" s="139"/>
    </row>
    <row r="91" spans="1:27" ht="11.1" customHeight="1">
      <c r="A91" s="25">
        <f>IF(B91&lt;&gt;"",COUNTA($B$19:B91),"")</f>
        <v>72</v>
      </c>
      <c r="B91" s="103" t="s">
        <v>171</v>
      </c>
      <c r="C91" s="125">
        <v>4.62</v>
      </c>
      <c r="D91" s="125" t="s">
        <v>10</v>
      </c>
      <c r="E91" s="125">
        <v>5.59</v>
      </c>
      <c r="F91" s="125">
        <v>14.76</v>
      </c>
      <c r="G91" s="125">
        <v>20.440000000000001</v>
      </c>
      <c r="H91" s="125">
        <v>8.5299999999999994</v>
      </c>
      <c r="I91" s="125">
        <v>2.2000000000000002</v>
      </c>
      <c r="J91" s="125">
        <v>0.93</v>
      </c>
      <c r="K91" s="125">
        <v>0.01</v>
      </c>
      <c r="L91" s="125" t="s">
        <v>10</v>
      </c>
      <c r="M91" s="125">
        <v>0.18</v>
      </c>
      <c r="N91" s="125" t="s">
        <v>10</v>
      </c>
    </row>
  </sheetData>
  <mergeCells count="28">
    <mergeCell ref="C55:H55"/>
    <mergeCell ref="I55:N55"/>
    <mergeCell ref="M4:M16"/>
    <mergeCell ref="N4:N16"/>
    <mergeCell ref="F6:F13"/>
    <mergeCell ref="G6:G13"/>
    <mergeCell ref="F14:H16"/>
    <mergeCell ref="I14:L16"/>
    <mergeCell ref="F4:H5"/>
    <mergeCell ref="I4:L5"/>
    <mergeCell ref="H6:H13"/>
    <mergeCell ref="I6:I13"/>
    <mergeCell ref="I18:N18"/>
    <mergeCell ref="C18:H18"/>
    <mergeCell ref="I1:N1"/>
    <mergeCell ref="A1:B1"/>
    <mergeCell ref="A4:A16"/>
    <mergeCell ref="B4:B16"/>
    <mergeCell ref="C4:C16"/>
    <mergeCell ref="D4:D16"/>
    <mergeCell ref="E4:E16"/>
    <mergeCell ref="C1:H1"/>
    <mergeCell ref="L6:L13"/>
    <mergeCell ref="J6:J13"/>
    <mergeCell ref="K6:K13"/>
    <mergeCell ref="I2:N3"/>
    <mergeCell ref="C2:H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7109375" style="24" customWidth="1"/>
    <col min="2" max="2" width="36.7109375" style="102" customWidth="1"/>
    <col min="3" max="3" width="9.28515625" style="102" customWidth="1"/>
    <col min="4" max="12" width="8.28515625" style="102" customWidth="1"/>
    <col min="13" max="14" width="8.7109375" style="102" customWidth="1"/>
    <col min="15" max="27" width="11.42578125" style="135"/>
    <col min="28" max="16384" width="11.42578125" style="102"/>
  </cols>
  <sheetData>
    <row r="1" spans="1:27" s="97" customFormat="1" ht="35.1" customHeight="1">
      <c r="A1" s="241" t="s">
        <v>113</v>
      </c>
      <c r="B1" s="242"/>
      <c r="C1" s="221" t="str">
        <f>"Auszahlungen und Einzahlungen 
der Gemeinden und Gemeindeverbände "&amp;Deckblatt!A7&amp;"  
nach Gebietskörperschaften und Produktbereichen"</f>
        <v>Auszahlungen und Einzahlungen 
der Gemeinden und Gemeindeverbände 2019  
nach Gebietskörperschaften und Produktbereichen</v>
      </c>
      <c r="D1" s="221"/>
      <c r="E1" s="221"/>
      <c r="F1" s="221"/>
      <c r="G1" s="221"/>
      <c r="H1" s="222"/>
      <c r="I1" s="223" t="str">
        <f>"Auszahlungen und Einzahlungen 
der Gemeinden und Gemeindeverbände "&amp;Deckblatt!A7&amp;" 
nach Gebietskörperschaften und Produktbereichen"</f>
        <v>Auszahlungen und Einzahlungen 
der Gemeinden und Gemeindeverbände 2019 
nach Gebietskörperschaften und Produktbereichen</v>
      </c>
      <c r="J1" s="221"/>
      <c r="K1" s="221"/>
      <c r="L1" s="221"/>
      <c r="M1" s="221"/>
      <c r="N1" s="222"/>
      <c r="O1" s="134"/>
      <c r="P1" s="134"/>
      <c r="Q1" s="134"/>
      <c r="R1" s="134"/>
      <c r="S1" s="134"/>
      <c r="T1" s="134"/>
      <c r="U1" s="134"/>
      <c r="V1" s="134"/>
      <c r="W1" s="134"/>
      <c r="X1" s="134"/>
      <c r="Y1" s="134"/>
      <c r="Z1" s="134"/>
      <c r="AA1" s="134"/>
    </row>
    <row r="2" spans="1:27" s="97" customFormat="1" ht="11.85" customHeight="1">
      <c r="A2" s="241" t="s">
        <v>97</v>
      </c>
      <c r="B2" s="242"/>
      <c r="C2" s="221" t="s">
        <v>201</v>
      </c>
      <c r="D2" s="221"/>
      <c r="E2" s="221"/>
      <c r="F2" s="221"/>
      <c r="G2" s="221"/>
      <c r="H2" s="222"/>
      <c r="I2" s="227" t="s">
        <v>201</v>
      </c>
      <c r="J2" s="227"/>
      <c r="K2" s="227"/>
      <c r="L2" s="227"/>
      <c r="M2" s="227"/>
      <c r="N2" s="227"/>
      <c r="O2" s="134"/>
      <c r="P2" s="134"/>
      <c r="Q2" s="134"/>
      <c r="R2" s="134"/>
      <c r="S2" s="134"/>
      <c r="T2" s="134"/>
      <c r="U2" s="134"/>
      <c r="V2" s="134"/>
      <c r="W2" s="134"/>
      <c r="X2" s="134"/>
      <c r="Y2" s="134"/>
      <c r="Z2" s="134"/>
      <c r="AA2" s="134"/>
    </row>
    <row r="3" spans="1:27" s="97" customFormat="1" ht="11.85" customHeight="1">
      <c r="A3" s="241"/>
      <c r="B3" s="242"/>
      <c r="C3" s="221"/>
      <c r="D3" s="221"/>
      <c r="E3" s="221"/>
      <c r="F3" s="221"/>
      <c r="G3" s="221"/>
      <c r="H3" s="222"/>
      <c r="I3" s="227"/>
      <c r="J3" s="227"/>
      <c r="K3" s="227"/>
      <c r="L3" s="227"/>
      <c r="M3" s="227"/>
      <c r="N3" s="227"/>
      <c r="O3" s="134"/>
      <c r="P3" s="134"/>
      <c r="Q3" s="134"/>
      <c r="R3" s="134"/>
      <c r="S3" s="134"/>
      <c r="T3" s="134"/>
      <c r="U3" s="134"/>
      <c r="V3" s="134"/>
      <c r="W3" s="134"/>
      <c r="X3" s="134"/>
      <c r="Y3" s="134"/>
      <c r="Z3" s="134"/>
      <c r="AA3" s="134"/>
    </row>
    <row r="4" spans="1:27" s="97" customFormat="1" ht="11.85" customHeight="1">
      <c r="A4" s="209" t="s">
        <v>80</v>
      </c>
      <c r="B4" s="210" t="s">
        <v>189</v>
      </c>
      <c r="C4" s="210" t="s">
        <v>2</v>
      </c>
      <c r="D4" s="218" t="s">
        <v>85</v>
      </c>
      <c r="E4" s="218" t="s">
        <v>86</v>
      </c>
      <c r="F4" s="226" t="s">
        <v>3</v>
      </c>
      <c r="G4" s="226"/>
      <c r="H4" s="236"/>
      <c r="I4" s="219" t="s">
        <v>3</v>
      </c>
      <c r="J4" s="226"/>
      <c r="K4" s="226"/>
      <c r="L4" s="226"/>
      <c r="M4" s="226" t="s">
        <v>93</v>
      </c>
      <c r="N4" s="236" t="s">
        <v>94</v>
      </c>
      <c r="O4" s="134"/>
      <c r="P4" s="134"/>
      <c r="Q4" s="134"/>
      <c r="R4" s="134"/>
      <c r="S4" s="134"/>
      <c r="T4" s="134"/>
      <c r="U4" s="134"/>
      <c r="V4" s="134"/>
      <c r="W4" s="134"/>
      <c r="X4" s="134"/>
      <c r="Y4" s="134"/>
      <c r="Z4" s="134"/>
      <c r="AA4" s="134"/>
    </row>
    <row r="5" spans="1:27" s="97" customFormat="1" ht="11.85" customHeight="1">
      <c r="A5" s="209"/>
      <c r="B5" s="210"/>
      <c r="C5" s="210"/>
      <c r="D5" s="218"/>
      <c r="E5" s="218"/>
      <c r="F5" s="226"/>
      <c r="G5" s="226"/>
      <c r="H5" s="236"/>
      <c r="I5" s="219"/>
      <c r="J5" s="226"/>
      <c r="K5" s="226"/>
      <c r="L5" s="226"/>
      <c r="M5" s="226"/>
      <c r="N5" s="236"/>
      <c r="O5" s="134"/>
      <c r="P5" s="134"/>
      <c r="Q5" s="134"/>
      <c r="R5" s="134"/>
      <c r="S5" s="134"/>
      <c r="T5" s="134"/>
      <c r="U5" s="134"/>
      <c r="V5" s="134"/>
      <c r="W5" s="134"/>
      <c r="X5" s="134"/>
      <c r="Y5" s="134"/>
      <c r="Z5" s="134"/>
      <c r="AA5" s="134"/>
    </row>
    <row r="6" spans="1:27" s="97" customFormat="1" ht="11.85" customHeight="1">
      <c r="A6" s="209"/>
      <c r="B6" s="210"/>
      <c r="C6" s="210"/>
      <c r="D6" s="218"/>
      <c r="E6" s="218"/>
      <c r="F6" s="218" t="s">
        <v>5</v>
      </c>
      <c r="G6" s="218" t="s">
        <v>87</v>
      </c>
      <c r="H6" s="217" t="s">
        <v>88</v>
      </c>
      <c r="I6" s="209" t="s">
        <v>89</v>
      </c>
      <c r="J6" s="218" t="s">
        <v>90</v>
      </c>
      <c r="K6" s="218" t="s">
        <v>91</v>
      </c>
      <c r="L6" s="218" t="s">
        <v>92</v>
      </c>
      <c r="M6" s="226"/>
      <c r="N6" s="236"/>
      <c r="O6" s="134"/>
      <c r="P6" s="134"/>
      <c r="Q6" s="134"/>
      <c r="R6" s="134"/>
      <c r="S6" s="134"/>
      <c r="T6" s="134"/>
      <c r="U6" s="134"/>
      <c r="V6" s="134"/>
      <c r="W6" s="134"/>
      <c r="X6" s="134"/>
      <c r="Y6" s="134"/>
      <c r="Z6" s="134"/>
      <c r="AA6" s="134"/>
    </row>
    <row r="7" spans="1:27" s="97" customFormat="1" ht="11.85" customHeight="1">
      <c r="A7" s="209"/>
      <c r="B7" s="210"/>
      <c r="C7" s="210"/>
      <c r="D7" s="218"/>
      <c r="E7" s="218"/>
      <c r="F7" s="218"/>
      <c r="G7" s="218"/>
      <c r="H7" s="217"/>
      <c r="I7" s="209"/>
      <c r="J7" s="218"/>
      <c r="K7" s="218"/>
      <c r="L7" s="218"/>
      <c r="M7" s="226"/>
      <c r="N7" s="236"/>
      <c r="O7" s="134"/>
      <c r="P7" s="134"/>
      <c r="Q7" s="134"/>
      <c r="R7" s="134"/>
      <c r="S7" s="134"/>
      <c r="T7" s="134"/>
      <c r="U7" s="134"/>
      <c r="V7" s="134"/>
      <c r="W7" s="134"/>
      <c r="X7" s="134"/>
      <c r="Y7" s="134"/>
      <c r="Z7" s="134"/>
      <c r="AA7" s="134"/>
    </row>
    <row r="8" spans="1:27" s="97" customFormat="1" ht="11.85" customHeight="1">
      <c r="A8" s="209"/>
      <c r="B8" s="210"/>
      <c r="C8" s="210"/>
      <c r="D8" s="218"/>
      <c r="E8" s="218"/>
      <c r="F8" s="218"/>
      <c r="G8" s="218"/>
      <c r="H8" s="217"/>
      <c r="I8" s="209"/>
      <c r="J8" s="218"/>
      <c r="K8" s="218"/>
      <c r="L8" s="218"/>
      <c r="M8" s="226"/>
      <c r="N8" s="236"/>
      <c r="O8" s="134"/>
      <c r="P8" s="134"/>
      <c r="Q8" s="134"/>
      <c r="R8" s="134"/>
      <c r="S8" s="134"/>
      <c r="T8" s="134"/>
      <c r="U8" s="134"/>
      <c r="V8" s="134"/>
      <c r="W8" s="134"/>
      <c r="X8" s="134"/>
      <c r="Y8" s="134"/>
      <c r="Z8" s="134"/>
      <c r="AA8" s="134"/>
    </row>
    <row r="9" spans="1:27" s="97" customFormat="1" ht="11.85" customHeight="1">
      <c r="A9" s="209"/>
      <c r="B9" s="210"/>
      <c r="C9" s="210"/>
      <c r="D9" s="218"/>
      <c r="E9" s="218"/>
      <c r="F9" s="218"/>
      <c r="G9" s="218"/>
      <c r="H9" s="217"/>
      <c r="I9" s="209"/>
      <c r="J9" s="218"/>
      <c r="K9" s="218"/>
      <c r="L9" s="218"/>
      <c r="M9" s="226"/>
      <c r="N9" s="236"/>
      <c r="O9" s="134"/>
      <c r="P9" s="134"/>
      <c r="Q9" s="134"/>
      <c r="R9" s="134"/>
      <c r="S9" s="134"/>
      <c r="T9" s="134"/>
      <c r="U9" s="134"/>
      <c r="V9" s="134"/>
      <c r="W9" s="134"/>
      <c r="X9" s="134"/>
      <c r="Y9" s="134"/>
      <c r="Z9" s="134"/>
      <c r="AA9" s="134"/>
    </row>
    <row r="10" spans="1:27" s="97" customFormat="1" ht="11.85" customHeight="1">
      <c r="A10" s="209"/>
      <c r="B10" s="210"/>
      <c r="C10" s="210"/>
      <c r="D10" s="218"/>
      <c r="E10" s="218"/>
      <c r="F10" s="218"/>
      <c r="G10" s="218"/>
      <c r="H10" s="217"/>
      <c r="I10" s="209"/>
      <c r="J10" s="218"/>
      <c r="K10" s="218"/>
      <c r="L10" s="218"/>
      <c r="M10" s="226"/>
      <c r="N10" s="236"/>
      <c r="O10" s="134"/>
      <c r="P10" s="134"/>
      <c r="Q10" s="134"/>
      <c r="R10" s="134"/>
      <c r="S10" s="134"/>
      <c r="T10" s="134"/>
      <c r="U10" s="134"/>
      <c r="V10" s="134"/>
      <c r="W10" s="134"/>
      <c r="X10" s="134"/>
      <c r="Y10" s="134"/>
      <c r="Z10" s="134"/>
      <c r="AA10" s="134"/>
    </row>
    <row r="11" spans="1:27" ht="11.85" customHeight="1">
      <c r="A11" s="209"/>
      <c r="B11" s="210"/>
      <c r="C11" s="210"/>
      <c r="D11" s="218"/>
      <c r="E11" s="218"/>
      <c r="F11" s="218"/>
      <c r="G11" s="218"/>
      <c r="H11" s="217"/>
      <c r="I11" s="209"/>
      <c r="J11" s="218"/>
      <c r="K11" s="218"/>
      <c r="L11" s="218"/>
      <c r="M11" s="226"/>
      <c r="N11" s="236"/>
    </row>
    <row r="12" spans="1:27" ht="11.85" customHeight="1">
      <c r="A12" s="209"/>
      <c r="B12" s="210"/>
      <c r="C12" s="210"/>
      <c r="D12" s="218"/>
      <c r="E12" s="218"/>
      <c r="F12" s="218"/>
      <c r="G12" s="218"/>
      <c r="H12" s="217"/>
      <c r="I12" s="209"/>
      <c r="J12" s="218"/>
      <c r="K12" s="218"/>
      <c r="L12" s="218"/>
      <c r="M12" s="226"/>
      <c r="N12" s="236"/>
    </row>
    <row r="13" spans="1:27" ht="11.85" customHeight="1">
      <c r="A13" s="209"/>
      <c r="B13" s="210"/>
      <c r="C13" s="210"/>
      <c r="D13" s="218"/>
      <c r="E13" s="218"/>
      <c r="F13" s="218"/>
      <c r="G13" s="218"/>
      <c r="H13" s="217"/>
      <c r="I13" s="209"/>
      <c r="J13" s="218"/>
      <c r="K13" s="218"/>
      <c r="L13" s="218"/>
      <c r="M13" s="226"/>
      <c r="N13" s="236"/>
    </row>
    <row r="14" spans="1:27" ht="11.85" customHeight="1">
      <c r="A14" s="209"/>
      <c r="B14" s="210"/>
      <c r="C14" s="210"/>
      <c r="D14" s="218"/>
      <c r="E14" s="218"/>
      <c r="F14" s="218" t="s">
        <v>1</v>
      </c>
      <c r="G14" s="218"/>
      <c r="H14" s="217"/>
      <c r="I14" s="209" t="s">
        <v>1</v>
      </c>
      <c r="J14" s="218"/>
      <c r="K14" s="218"/>
      <c r="L14" s="218"/>
      <c r="M14" s="226"/>
      <c r="N14" s="236"/>
    </row>
    <row r="15" spans="1:27" ht="11.85" customHeight="1">
      <c r="A15" s="209"/>
      <c r="B15" s="210"/>
      <c r="C15" s="210"/>
      <c r="D15" s="218"/>
      <c r="E15" s="218"/>
      <c r="F15" s="218"/>
      <c r="G15" s="218"/>
      <c r="H15" s="217"/>
      <c r="I15" s="209"/>
      <c r="J15" s="218"/>
      <c r="K15" s="218"/>
      <c r="L15" s="218"/>
      <c r="M15" s="226"/>
      <c r="N15" s="236"/>
    </row>
    <row r="16" spans="1:27" ht="11.85" customHeight="1">
      <c r="A16" s="209"/>
      <c r="B16" s="210"/>
      <c r="C16" s="210"/>
      <c r="D16" s="218"/>
      <c r="E16" s="218"/>
      <c r="F16" s="218"/>
      <c r="G16" s="218"/>
      <c r="H16" s="217"/>
      <c r="I16" s="209"/>
      <c r="J16" s="218"/>
      <c r="K16" s="218"/>
      <c r="L16" s="218"/>
      <c r="M16" s="226"/>
      <c r="N16" s="236"/>
    </row>
    <row r="17" spans="1:27" s="24" customFormat="1" ht="11.85" customHeight="1">
      <c r="A17" s="18">
        <v>1</v>
      </c>
      <c r="B17" s="19">
        <v>2</v>
      </c>
      <c r="C17" s="39">
        <v>3</v>
      </c>
      <c r="D17" s="39">
        <v>4</v>
      </c>
      <c r="E17" s="39">
        <v>5</v>
      </c>
      <c r="F17" s="39">
        <v>6</v>
      </c>
      <c r="G17" s="39">
        <v>7</v>
      </c>
      <c r="H17" s="23">
        <v>8</v>
      </c>
      <c r="I17" s="40">
        <v>9</v>
      </c>
      <c r="J17" s="39">
        <v>10</v>
      </c>
      <c r="K17" s="39">
        <v>11</v>
      </c>
      <c r="L17" s="39">
        <v>12</v>
      </c>
      <c r="M17" s="39">
        <v>13</v>
      </c>
      <c r="N17" s="23">
        <v>14</v>
      </c>
      <c r="O17" s="41"/>
      <c r="P17" s="41"/>
      <c r="Q17" s="41"/>
      <c r="R17" s="41"/>
      <c r="S17" s="41"/>
      <c r="T17" s="41"/>
      <c r="U17" s="41"/>
      <c r="V17" s="41"/>
      <c r="W17" s="41"/>
      <c r="X17" s="41"/>
      <c r="Y17" s="41"/>
      <c r="Z17" s="41"/>
      <c r="AA17" s="41"/>
    </row>
    <row r="18" spans="1:27" s="94" customFormat="1" ht="18" customHeight="1">
      <c r="A18" s="131"/>
      <c r="B18" s="115"/>
      <c r="C18" s="237" t="s">
        <v>111</v>
      </c>
      <c r="D18" s="238"/>
      <c r="E18" s="238"/>
      <c r="F18" s="238"/>
      <c r="G18" s="238"/>
      <c r="H18" s="238"/>
      <c r="I18" s="238" t="s">
        <v>111</v>
      </c>
      <c r="J18" s="238"/>
      <c r="K18" s="238"/>
      <c r="L18" s="238"/>
      <c r="M18" s="238"/>
      <c r="N18" s="238"/>
      <c r="O18" s="136"/>
      <c r="P18" s="136"/>
      <c r="Q18" s="136"/>
      <c r="R18" s="136"/>
      <c r="S18" s="136"/>
      <c r="T18" s="136"/>
      <c r="U18" s="136"/>
      <c r="V18" s="136"/>
      <c r="W18" s="136"/>
      <c r="X18" s="136"/>
      <c r="Y18" s="136"/>
      <c r="Z18" s="136"/>
      <c r="AA18" s="137"/>
    </row>
    <row r="19" spans="1:27" s="94" customFormat="1" ht="11.1" customHeight="1">
      <c r="A19" s="25">
        <f>IF(B19&lt;&gt;"",COUNTA($B$19:B19),"")</f>
        <v>1</v>
      </c>
      <c r="B19" s="103" t="s">
        <v>142</v>
      </c>
      <c r="C19" s="117">
        <v>178326</v>
      </c>
      <c r="D19" s="117">
        <v>50500</v>
      </c>
      <c r="E19" s="117">
        <v>60200</v>
      </c>
      <c r="F19" s="117">
        <v>819</v>
      </c>
      <c r="G19" s="117">
        <v>1344</v>
      </c>
      <c r="H19" s="117">
        <v>1878</v>
      </c>
      <c r="I19" s="117">
        <v>5034</v>
      </c>
      <c r="J19" s="117">
        <v>10333</v>
      </c>
      <c r="K19" s="117">
        <v>8091</v>
      </c>
      <c r="L19" s="117">
        <v>32699</v>
      </c>
      <c r="M19" s="117">
        <v>14296</v>
      </c>
      <c r="N19" s="117">
        <v>53331</v>
      </c>
      <c r="O19" s="136"/>
      <c r="P19" s="136"/>
      <c r="Q19" s="136"/>
      <c r="R19" s="136"/>
      <c r="S19" s="136"/>
      <c r="T19" s="136"/>
      <c r="U19" s="136"/>
      <c r="V19" s="136"/>
      <c r="W19" s="136"/>
      <c r="X19" s="136"/>
      <c r="Y19" s="136"/>
      <c r="Z19" s="136"/>
      <c r="AA19" s="137"/>
    </row>
    <row r="20" spans="1:27" s="94" customFormat="1" ht="11.1" customHeight="1">
      <c r="A20" s="25">
        <f>IF(B20&lt;&gt;"",COUNTA($B$19:B20),"")</f>
        <v>2</v>
      </c>
      <c r="B20" s="103" t="s">
        <v>143</v>
      </c>
      <c r="C20" s="117">
        <v>51423</v>
      </c>
      <c r="D20" s="117">
        <v>9050</v>
      </c>
      <c r="E20" s="117">
        <v>30483</v>
      </c>
      <c r="F20" s="117">
        <v>2516</v>
      </c>
      <c r="G20" s="117">
        <v>4996</v>
      </c>
      <c r="H20" s="117">
        <v>5611</v>
      </c>
      <c r="I20" s="117">
        <v>3496</v>
      </c>
      <c r="J20" s="117">
        <v>4626</v>
      </c>
      <c r="K20" s="117">
        <v>2632</v>
      </c>
      <c r="L20" s="117">
        <v>6606</v>
      </c>
      <c r="M20" s="117">
        <v>2128</v>
      </c>
      <c r="N20" s="117">
        <v>9762</v>
      </c>
      <c r="O20" s="136"/>
      <c r="P20" s="136"/>
      <c r="Q20" s="136"/>
      <c r="R20" s="136"/>
      <c r="S20" s="136"/>
      <c r="T20" s="136"/>
      <c r="U20" s="136"/>
      <c r="V20" s="136"/>
      <c r="W20" s="136"/>
      <c r="X20" s="136"/>
      <c r="Y20" s="136"/>
      <c r="Z20" s="136"/>
      <c r="AA20" s="137"/>
    </row>
    <row r="21" spans="1:27" s="94" customFormat="1" ht="21.6" customHeight="1">
      <c r="A21" s="25">
        <f>IF(B21&lt;&gt;"",COUNTA($B$19:B21),"")</f>
        <v>3</v>
      </c>
      <c r="B21" s="104" t="s">
        <v>144</v>
      </c>
      <c r="C21" s="117" t="s">
        <v>10</v>
      </c>
      <c r="D21" s="117" t="s">
        <v>10</v>
      </c>
      <c r="E21" s="117" t="s">
        <v>10</v>
      </c>
      <c r="F21" s="117" t="s">
        <v>10</v>
      </c>
      <c r="G21" s="117" t="s">
        <v>10</v>
      </c>
      <c r="H21" s="117" t="s">
        <v>10</v>
      </c>
      <c r="I21" s="117" t="s">
        <v>10</v>
      </c>
      <c r="J21" s="117" t="s">
        <v>10</v>
      </c>
      <c r="K21" s="117" t="s">
        <v>10</v>
      </c>
      <c r="L21" s="117" t="s">
        <v>10</v>
      </c>
      <c r="M21" s="117" t="s">
        <v>10</v>
      </c>
      <c r="N21" s="117" t="s">
        <v>10</v>
      </c>
      <c r="O21" s="136"/>
      <c r="P21" s="136"/>
      <c r="Q21" s="136"/>
      <c r="R21" s="136"/>
      <c r="S21" s="136"/>
      <c r="T21" s="136"/>
      <c r="U21" s="136"/>
      <c r="V21" s="136"/>
      <c r="W21" s="136"/>
      <c r="X21" s="136"/>
      <c r="Y21" s="136"/>
      <c r="Z21" s="136"/>
      <c r="AA21" s="137"/>
    </row>
    <row r="22" spans="1:27" s="94" customFormat="1" ht="11.1" customHeight="1">
      <c r="A22" s="25">
        <f>IF(B22&lt;&gt;"",COUNTA($B$19:B22),"")</f>
        <v>4</v>
      </c>
      <c r="B22" s="103" t="s">
        <v>145</v>
      </c>
      <c r="C22" s="117">
        <v>73</v>
      </c>
      <c r="D22" s="117" t="s">
        <v>10</v>
      </c>
      <c r="E22" s="117">
        <v>73</v>
      </c>
      <c r="F22" s="117">
        <v>6</v>
      </c>
      <c r="G22" s="117">
        <v>10</v>
      </c>
      <c r="H22" s="117">
        <v>51</v>
      </c>
      <c r="I22" s="117">
        <v>1</v>
      </c>
      <c r="J22" s="117">
        <v>3</v>
      </c>
      <c r="K22" s="117">
        <v>1</v>
      </c>
      <c r="L22" s="117" t="s">
        <v>10</v>
      </c>
      <c r="M22" s="117" t="s">
        <v>10</v>
      </c>
      <c r="N22" s="117" t="s">
        <v>10</v>
      </c>
      <c r="O22" s="136"/>
      <c r="P22" s="136"/>
      <c r="Q22" s="136"/>
      <c r="R22" s="136"/>
      <c r="S22" s="136"/>
      <c r="T22" s="136"/>
      <c r="U22" s="136"/>
      <c r="V22" s="136"/>
      <c r="W22" s="136"/>
      <c r="X22" s="136"/>
      <c r="Y22" s="136"/>
      <c r="Z22" s="136"/>
      <c r="AA22" s="137"/>
    </row>
    <row r="23" spans="1:27" s="94" customFormat="1" ht="11.1" customHeight="1">
      <c r="A23" s="25">
        <f>IF(B23&lt;&gt;"",COUNTA($B$19:B23),"")</f>
        <v>5</v>
      </c>
      <c r="B23" s="103" t="s">
        <v>146</v>
      </c>
      <c r="C23" s="117">
        <v>42805</v>
      </c>
      <c r="D23" s="117">
        <v>15389</v>
      </c>
      <c r="E23" s="117">
        <v>12097</v>
      </c>
      <c r="F23" s="117">
        <v>853</v>
      </c>
      <c r="G23" s="117">
        <v>1205</v>
      </c>
      <c r="H23" s="117">
        <v>1481</v>
      </c>
      <c r="I23" s="117">
        <v>1437</v>
      </c>
      <c r="J23" s="117">
        <v>1902</v>
      </c>
      <c r="K23" s="117">
        <v>1357</v>
      </c>
      <c r="L23" s="117">
        <v>3863</v>
      </c>
      <c r="M23" s="117">
        <v>3083</v>
      </c>
      <c r="N23" s="117">
        <v>12235</v>
      </c>
      <c r="O23" s="136"/>
      <c r="P23" s="136"/>
      <c r="Q23" s="136"/>
      <c r="R23" s="136"/>
      <c r="S23" s="136"/>
      <c r="T23" s="136"/>
      <c r="U23" s="136"/>
      <c r="V23" s="136"/>
      <c r="W23" s="136"/>
      <c r="X23" s="136"/>
      <c r="Y23" s="136"/>
      <c r="Z23" s="136"/>
      <c r="AA23" s="137"/>
    </row>
    <row r="24" spans="1:27" s="94" customFormat="1" ht="11.1" customHeight="1">
      <c r="A24" s="25">
        <f>IF(B24&lt;&gt;"",COUNTA($B$19:B24),"")</f>
        <v>6</v>
      </c>
      <c r="B24" s="103" t="s">
        <v>147</v>
      </c>
      <c r="C24" s="117">
        <v>7716</v>
      </c>
      <c r="D24" s="117">
        <v>2210</v>
      </c>
      <c r="E24" s="117">
        <v>3978</v>
      </c>
      <c r="F24" s="117">
        <v>142</v>
      </c>
      <c r="G24" s="117">
        <v>177</v>
      </c>
      <c r="H24" s="117">
        <v>190</v>
      </c>
      <c r="I24" s="117">
        <v>296</v>
      </c>
      <c r="J24" s="117">
        <v>343</v>
      </c>
      <c r="K24" s="117">
        <v>354</v>
      </c>
      <c r="L24" s="117">
        <v>2476</v>
      </c>
      <c r="M24" s="117">
        <v>410</v>
      </c>
      <c r="N24" s="117">
        <v>1118</v>
      </c>
      <c r="O24" s="136"/>
      <c r="P24" s="136"/>
      <c r="Q24" s="136"/>
      <c r="R24" s="136"/>
      <c r="S24" s="136"/>
      <c r="T24" s="136"/>
      <c r="U24" s="136"/>
      <c r="V24" s="136"/>
      <c r="W24" s="136"/>
      <c r="X24" s="136"/>
      <c r="Y24" s="136"/>
      <c r="Z24" s="136"/>
      <c r="AA24" s="137"/>
    </row>
    <row r="25" spans="1:27" s="94" customFormat="1" ht="20.100000000000001" customHeight="1">
      <c r="A25" s="26">
        <f>IF(B25&lt;&gt;"",COUNTA($B$19:B25),"")</f>
        <v>7</v>
      </c>
      <c r="B25" s="105" t="s">
        <v>148</v>
      </c>
      <c r="C25" s="119">
        <v>264911</v>
      </c>
      <c r="D25" s="119">
        <v>72729</v>
      </c>
      <c r="E25" s="119">
        <v>98876</v>
      </c>
      <c r="F25" s="119">
        <v>4052</v>
      </c>
      <c r="G25" s="119">
        <v>7378</v>
      </c>
      <c r="H25" s="119">
        <v>8831</v>
      </c>
      <c r="I25" s="119">
        <v>9673</v>
      </c>
      <c r="J25" s="119">
        <v>16521</v>
      </c>
      <c r="K25" s="119">
        <v>11727</v>
      </c>
      <c r="L25" s="119">
        <v>40693</v>
      </c>
      <c r="M25" s="119">
        <v>19096</v>
      </c>
      <c r="N25" s="119">
        <v>74211</v>
      </c>
      <c r="O25" s="136"/>
      <c r="P25" s="136"/>
      <c r="Q25" s="136"/>
      <c r="R25" s="136"/>
      <c r="S25" s="136"/>
      <c r="T25" s="136"/>
      <c r="U25" s="136"/>
      <c r="V25" s="136"/>
      <c r="W25" s="136"/>
      <c r="X25" s="136"/>
      <c r="Y25" s="136"/>
      <c r="Z25" s="136"/>
      <c r="AA25" s="137"/>
    </row>
    <row r="26" spans="1:27" s="94" customFormat="1" ht="21.6" customHeight="1">
      <c r="A26" s="25">
        <f>IF(B26&lt;&gt;"",COUNTA($B$19:B26),"")</f>
        <v>8</v>
      </c>
      <c r="B26" s="104" t="s">
        <v>149</v>
      </c>
      <c r="C26" s="117">
        <v>37483</v>
      </c>
      <c r="D26" s="117">
        <v>5577</v>
      </c>
      <c r="E26" s="117">
        <v>26170</v>
      </c>
      <c r="F26" s="117">
        <v>3206</v>
      </c>
      <c r="G26" s="117">
        <v>4963</v>
      </c>
      <c r="H26" s="117">
        <v>5512</v>
      </c>
      <c r="I26" s="117">
        <v>4237</v>
      </c>
      <c r="J26" s="117">
        <v>5242</v>
      </c>
      <c r="K26" s="117">
        <v>1733</v>
      </c>
      <c r="L26" s="117">
        <v>1276</v>
      </c>
      <c r="M26" s="117">
        <v>394</v>
      </c>
      <c r="N26" s="117">
        <v>5343</v>
      </c>
      <c r="O26" s="136"/>
      <c r="P26" s="136"/>
      <c r="Q26" s="136"/>
      <c r="R26" s="136"/>
      <c r="S26" s="136"/>
      <c r="T26" s="136"/>
      <c r="U26" s="136"/>
      <c r="V26" s="136"/>
      <c r="W26" s="136"/>
      <c r="X26" s="136"/>
      <c r="Y26" s="136"/>
      <c r="Z26" s="136"/>
      <c r="AA26" s="137"/>
    </row>
    <row r="27" spans="1:27" s="94" customFormat="1" ht="11.1" customHeight="1">
      <c r="A27" s="25">
        <f>IF(B27&lt;&gt;"",COUNTA($B$19:B27),"")</f>
        <v>9</v>
      </c>
      <c r="B27" s="103" t="s">
        <v>150</v>
      </c>
      <c r="C27" s="117">
        <v>12820</v>
      </c>
      <c r="D27" s="117">
        <v>68</v>
      </c>
      <c r="E27" s="117">
        <v>10695</v>
      </c>
      <c r="F27" s="117">
        <v>1774</v>
      </c>
      <c r="G27" s="117">
        <v>2868</v>
      </c>
      <c r="H27" s="117">
        <v>2278</v>
      </c>
      <c r="I27" s="117">
        <v>1945</v>
      </c>
      <c r="J27" s="117">
        <v>1684</v>
      </c>
      <c r="K27" s="117">
        <v>146</v>
      </c>
      <c r="L27" s="117" t="s">
        <v>10</v>
      </c>
      <c r="M27" s="117">
        <v>16</v>
      </c>
      <c r="N27" s="117">
        <v>2041</v>
      </c>
      <c r="O27" s="136"/>
      <c r="P27" s="136"/>
      <c r="Q27" s="136"/>
      <c r="R27" s="136"/>
      <c r="S27" s="136"/>
      <c r="T27" s="136"/>
      <c r="U27" s="136"/>
      <c r="V27" s="136"/>
      <c r="W27" s="136"/>
      <c r="X27" s="136"/>
      <c r="Y27" s="136"/>
      <c r="Z27" s="136"/>
      <c r="AA27" s="137"/>
    </row>
    <row r="28" spans="1:27" s="94" customFormat="1" ht="11.1" customHeight="1">
      <c r="A28" s="25">
        <f>IF(B28&lt;&gt;"",COUNTA($B$19:B28),"")</f>
        <v>10</v>
      </c>
      <c r="B28" s="103" t="s">
        <v>151</v>
      </c>
      <c r="C28" s="117" t="s">
        <v>10</v>
      </c>
      <c r="D28" s="117" t="s">
        <v>10</v>
      </c>
      <c r="E28" s="117" t="s">
        <v>10</v>
      </c>
      <c r="F28" s="117" t="s">
        <v>10</v>
      </c>
      <c r="G28" s="117" t="s">
        <v>10</v>
      </c>
      <c r="H28" s="117" t="s">
        <v>10</v>
      </c>
      <c r="I28" s="117" t="s">
        <v>10</v>
      </c>
      <c r="J28" s="117" t="s">
        <v>10</v>
      </c>
      <c r="K28" s="117" t="s">
        <v>10</v>
      </c>
      <c r="L28" s="117" t="s">
        <v>10</v>
      </c>
      <c r="M28" s="117" t="s">
        <v>10</v>
      </c>
      <c r="N28" s="117" t="s">
        <v>10</v>
      </c>
      <c r="O28" s="136"/>
      <c r="P28" s="136"/>
      <c r="Q28" s="136"/>
      <c r="R28" s="136"/>
      <c r="S28" s="136"/>
      <c r="T28" s="136"/>
      <c r="U28" s="136"/>
      <c r="V28" s="136"/>
      <c r="W28" s="136"/>
      <c r="X28" s="136"/>
      <c r="Y28" s="136"/>
      <c r="Z28" s="136"/>
      <c r="AA28" s="137"/>
    </row>
    <row r="29" spans="1:27" s="94" customFormat="1" ht="11.1" customHeight="1">
      <c r="A29" s="25">
        <f>IF(B29&lt;&gt;"",COUNTA($B$19:B29),"")</f>
        <v>11</v>
      </c>
      <c r="B29" s="103" t="s">
        <v>152</v>
      </c>
      <c r="C29" s="117">
        <v>2953</v>
      </c>
      <c r="D29" s="117">
        <v>548</v>
      </c>
      <c r="E29" s="117">
        <v>54</v>
      </c>
      <c r="F29" s="117">
        <v>1</v>
      </c>
      <c r="G29" s="117">
        <v>23</v>
      </c>
      <c r="H29" s="117" t="s">
        <v>10</v>
      </c>
      <c r="I29" s="117" t="s">
        <v>10</v>
      </c>
      <c r="J29" s="117" t="s">
        <v>10</v>
      </c>
      <c r="K29" s="117" t="s">
        <v>10</v>
      </c>
      <c r="L29" s="117">
        <v>30</v>
      </c>
      <c r="M29" s="117" t="s">
        <v>10</v>
      </c>
      <c r="N29" s="117">
        <v>2351</v>
      </c>
      <c r="O29" s="136"/>
      <c r="P29" s="136"/>
      <c r="Q29" s="136"/>
      <c r="R29" s="136"/>
      <c r="S29" s="136"/>
      <c r="T29" s="136"/>
      <c r="U29" s="136"/>
      <c r="V29" s="136"/>
      <c r="W29" s="136"/>
      <c r="X29" s="136"/>
      <c r="Y29" s="136"/>
      <c r="Z29" s="136"/>
      <c r="AA29" s="137"/>
    </row>
    <row r="30" spans="1:27" s="94" customFormat="1" ht="11.1" customHeight="1">
      <c r="A30" s="25">
        <f>IF(B30&lt;&gt;"",COUNTA($B$19:B30),"")</f>
        <v>12</v>
      </c>
      <c r="B30" s="103" t="s">
        <v>147</v>
      </c>
      <c r="C30" s="117">
        <v>1371</v>
      </c>
      <c r="D30" s="117" t="s">
        <v>10</v>
      </c>
      <c r="E30" s="117">
        <v>1251</v>
      </c>
      <c r="F30" s="117">
        <v>119</v>
      </c>
      <c r="G30" s="117">
        <v>131</v>
      </c>
      <c r="H30" s="117">
        <v>219</v>
      </c>
      <c r="I30" s="117">
        <v>14</v>
      </c>
      <c r="J30" s="117">
        <v>736</v>
      </c>
      <c r="K30" s="117">
        <v>15</v>
      </c>
      <c r="L30" s="117">
        <v>17</v>
      </c>
      <c r="M30" s="117">
        <v>120</v>
      </c>
      <c r="N30" s="117" t="s">
        <v>10</v>
      </c>
      <c r="O30" s="136"/>
      <c r="P30" s="136"/>
      <c r="Q30" s="136"/>
      <c r="R30" s="136"/>
      <c r="S30" s="136"/>
      <c r="T30" s="136"/>
      <c r="U30" s="136"/>
      <c r="V30" s="136"/>
      <c r="W30" s="136"/>
      <c r="X30" s="136"/>
      <c r="Y30" s="136"/>
      <c r="Z30" s="136"/>
      <c r="AA30" s="137"/>
    </row>
    <row r="31" spans="1:27" s="94" customFormat="1" ht="20.100000000000001" customHeight="1">
      <c r="A31" s="26">
        <f>IF(B31&lt;&gt;"",COUNTA($B$19:B31),"")</f>
        <v>13</v>
      </c>
      <c r="B31" s="105" t="s">
        <v>153</v>
      </c>
      <c r="C31" s="119">
        <v>39066</v>
      </c>
      <c r="D31" s="119">
        <v>6125</v>
      </c>
      <c r="E31" s="119">
        <v>24973</v>
      </c>
      <c r="F31" s="119">
        <v>3088</v>
      </c>
      <c r="G31" s="119">
        <v>4855</v>
      </c>
      <c r="H31" s="119">
        <v>5293</v>
      </c>
      <c r="I31" s="119">
        <v>4224</v>
      </c>
      <c r="J31" s="119">
        <v>4506</v>
      </c>
      <c r="K31" s="119">
        <v>1718</v>
      </c>
      <c r="L31" s="119">
        <v>1289</v>
      </c>
      <c r="M31" s="119">
        <v>274</v>
      </c>
      <c r="N31" s="119">
        <v>7694</v>
      </c>
      <c r="O31" s="136"/>
      <c r="P31" s="136"/>
      <c r="Q31" s="136"/>
      <c r="R31" s="136"/>
      <c r="S31" s="136"/>
      <c r="T31" s="136"/>
      <c r="U31" s="136"/>
      <c r="V31" s="136"/>
      <c r="W31" s="136"/>
      <c r="X31" s="136"/>
      <c r="Y31" s="136"/>
      <c r="Z31" s="136"/>
      <c r="AA31" s="137"/>
    </row>
    <row r="32" spans="1:27" s="94" customFormat="1" ht="20.100000000000001" customHeight="1">
      <c r="A32" s="26">
        <f>IF(B32&lt;&gt;"",COUNTA($B$19:B32),"")</f>
        <v>14</v>
      </c>
      <c r="B32" s="105" t="s">
        <v>154</v>
      </c>
      <c r="C32" s="119">
        <v>303977</v>
      </c>
      <c r="D32" s="119">
        <v>78854</v>
      </c>
      <c r="E32" s="119">
        <v>123849</v>
      </c>
      <c r="F32" s="119">
        <v>7140</v>
      </c>
      <c r="G32" s="119">
        <v>12233</v>
      </c>
      <c r="H32" s="119">
        <v>14124</v>
      </c>
      <c r="I32" s="119">
        <v>13897</v>
      </c>
      <c r="J32" s="119">
        <v>21027</v>
      </c>
      <c r="K32" s="119">
        <v>13446</v>
      </c>
      <c r="L32" s="119">
        <v>41982</v>
      </c>
      <c r="M32" s="119">
        <v>19369</v>
      </c>
      <c r="N32" s="119">
        <v>81905</v>
      </c>
      <c r="O32" s="136"/>
      <c r="P32" s="136"/>
      <c r="Q32" s="136"/>
      <c r="R32" s="136"/>
      <c r="S32" s="136"/>
      <c r="T32" s="136"/>
      <c r="U32" s="136"/>
      <c r="V32" s="136"/>
      <c r="W32" s="136"/>
      <c r="X32" s="136"/>
      <c r="Y32" s="136"/>
      <c r="Z32" s="136"/>
      <c r="AA32" s="137"/>
    </row>
    <row r="33" spans="1:27" s="94" customFormat="1" ht="11.1" customHeight="1">
      <c r="A33" s="25">
        <f>IF(B33&lt;&gt;"",COUNTA($B$19:B33),"")</f>
        <v>15</v>
      </c>
      <c r="B33" s="103" t="s">
        <v>155</v>
      </c>
      <c r="C33" s="117" t="s">
        <v>10</v>
      </c>
      <c r="D33" s="117" t="s">
        <v>10</v>
      </c>
      <c r="E33" s="117" t="s">
        <v>10</v>
      </c>
      <c r="F33" s="117" t="s">
        <v>10</v>
      </c>
      <c r="G33" s="117" t="s">
        <v>10</v>
      </c>
      <c r="H33" s="117" t="s">
        <v>10</v>
      </c>
      <c r="I33" s="117" t="s">
        <v>10</v>
      </c>
      <c r="J33" s="117" t="s">
        <v>10</v>
      </c>
      <c r="K33" s="117" t="s">
        <v>10</v>
      </c>
      <c r="L33" s="117" t="s">
        <v>10</v>
      </c>
      <c r="M33" s="117" t="s">
        <v>10</v>
      </c>
      <c r="N33" s="117" t="s">
        <v>10</v>
      </c>
      <c r="O33" s="136"/>
      <c r="P33" s="136"/>
      <c r="Q33" s="136"/>
      <c r="R33" s="136"/>
      <c r="S33" s="136"/>
      <c r="T33" s="136"/>
      <c r="U33" s="136"/>
      <c r="V33" s="136"/>
      <c r="W33" s="136"/>
      <c r="X33" s="136"/>
      <c r="Y33" s="136"/>
      <c r="Z33" s="136"/>
      <c r="AA33" s="137"/>
    </row>
    <row r="34" spans="1:27" s="94" customFormat="1" ht="11.1" customHeight="1">
      <c r="A34" s="25">
        <f>IF(B34&lt;&gt;"",COUNTA($B$19:B34),"")</f>
        <v>16</v>
      </c>
      <c r="B34" s="103" t="s">
        <v>156</v>
      </c>
      <c r="C34" s="117" t="s">
        <v>10</v>
      </c>
      <c r="D34" s="117" t="s">
        <v>10</v>
      </c>
      <c r="E34" s="117" t="s">
        <v>10</v>
      </c>
      <c r="F34" s="117" t="s">
        <v>10</v>
      </c>
      <c r="G34" s="117" t="s">
        <v>10</v>
      </c>
      <c r="H34" s="117" t="s">
        <v>10</v>
      </c>
      <c r="I34" s="117" t="s">
        <v>10</v>
      </c>
      <c r="J34" s="117" t="s">
        <v>10</v>
      </c>
      <c r="K34" s="117" t="s">
        <v>10</v>
      </c>
      <c r="L34" s="117" t="s">
        <v>10</v>
      </c>
      <c r="M34" s="117" t="s">
        <v>10</v>
      </c>
      <c r="N34" s="117" t="s">
        <v>10</v>
      </c>
      <c r="O34" s="136"/>
      <c r="P34" s="136"/>
      <c r="Q34" s="136"/>
      <c r="R34" s="136"/>
      <c r="S34" s="136"/>
      <c r="T34" s="136"/>
      <c r="U34" s="136"/>
      <c r="V34" s="136"/>
      <c r="W34" s="136"/>
      <c r="X34" s="136"/>
      <c r="Y34" s="136"/>
      <c r="Z34" s="136"/>
      <c r="AA34" s="137"/>
    </row>
    <row r="35" spans="1:27" s="94" customFormat="1" ht="11.1" customHeight="1">
      <c r="A35" s="25">
        <f>IF(B35&lt;&gt;"",COUNTA($B$19:B35),"")</f>
        <v>17</v>
      </c>
      <c r="B35" s="103" t="s">
        <v>172</v>
      </c>
      <c r="C35" s="117" t="s">
        <v>10</v>
      </c>
      <c r="D35" s="117" t="s">
        <v>10</v>
      </c>
      <c r="E35" s="117" t="s">
        <v>10</v>
      </c>
      <c r="F35" s="117" t="s">
        <v>10</v>
      </c>
      <c r="G35" s="117" t="s">
        <v>10</v>
      </c>
      <c r="H35" s="117" t="s">
        <v>10</v>
      </c>
      <c r="I35" s="117" t="s">
        <v>10</v>
      </c>
      <c r="J35" s="117" t="s">
        <v>10</v>
      </c>
      <c r="K35" s="117" t="s">
        <v>10</v>
      </c>
      <c r="L35" s="117" t="s">
        <v>10</v>
      </c>
      <c r="M35" s="117" t="s">
        <v>10</v>
      </c>
      <c r="N35" s="117" t="s">
        <v>10</v>
      </c>
      <c r="O35" s="136"/>
      <c r="P35" s="136"/>
      <c r="Q35" s="136"/>
      <c r="R35" s="136"/>
      <c r="S35" s="136"/>
      <c r="T35" s="136"/>
      <c r="U35" s="136"/>
      <c r="V35" s="136"/>
      <c r="W35" s="136"/>
      <c r="X35" s="136"/>
      <c r="Y35" s="136"/>
      <c r="Z35" s="136"/>
      <c r="AA35" s="137"/>
    </row>
    <row r="36" spans="1:27" s="94" customFormat="1" ht="11.1" customHeight="1">
      <c r="A36" s="25">
        <f>IF(B36&lt;&gt;"",COUNTA($B$19:B36),"")</f>
        <v>18</v>
      </c>
      <c r="B36" s="103" t="s">
        <v>173</v>
      </c>
      <c r="C36" s="117" t="s">
        <v>10</v>
      </c>
      <c r="D36" s="117" t="s">
        <v>10</v>
      </c>
      <c r="E36" s="117" t="s">
        <v>10</v>
      </c>
      <c r="F36" s="117" t="s">
        <v>10</v>
      </c>
      <c r="G36" s="117" t="s">
        <v>10</v>
      </c>
      <c r="H36" s="117" t="s">
        <v>10</v>
      </c>
      <c r="I36" s="117" t="s">
        <v>10</v>
      </c>
      <c r="J36" s="117" t="s">
        <v>10</v>
      </c>
      <c r="K36" s="117" t="s">
        <v>10</v>
      </c>
      <c r="L36" s="117" t="s">
        <v>10</v>
      </c>
      <c r="M36" s="117" t="s">
        <v>10</v>
      </c>
      <c r="N36" s="117" t="s">
        <v>10</v>
      </c>
      <c r="O36" s="136"/>
      <c r="P36" s="136"/>
      <c r="Q36" s="136"/>
      <c r="R36" s="136"/>
      <c r="S36" s="136"/>
      <c r="T36" s="136"/>
      <c r="U36" s="136"/>
      <c r="V36" s="136"/>
      <c r="W36" s="136"/>
      <c r="X36" s="136"/>
      <c r="Y36" s="136"/>
      <c r="Z36" s="136"/>
      <c r="AA36" s="137"/>
    </row>
    <row r="37" spans="1:27" s="94" customFormat="1" ht="11.1" customHeight="1">
      <c r="A37" s="25">
        <f>IF(B37&lt;&gt;"",COUNTA($B$19:B37),"")</f>
        <v>19</v>
      </c>
      <c r="B37" s="103" t="s">
        <v>61</v>
      </c>
      <c r="C37" s="117" t="s">
        <v>10</v>
      </c>
      <c r="D37" s="117" t="s">
        <v>10</v>
      </c>
      <c r="E37" s="117" t="s">
        <v>10</v>
      </c>
      <c r="F37" s="117" t="s">
        <v>10</v>
      </c>
      <c r="G37" s="117" t="s">
        <v>10</v>
      </c>
      <c r="H37" s="117" t="s">
        <v>10</v>
      </c>
      <c r="I37" s="117" t="s">
        <v>10</v>
      </c>
      <c r="J37" s="117" t="s">
        <v>10</v>
      </c>
      <c r="K37" s="117" t="s">
        <v>10</v>
      </c>
      <c r="L37" s="117" t="s">
        <v>10</v>
      </c>
      <c r="M37" s="117" t="s">
        <v>10</v>
      </c>
      <c r="N37" s="117" t="s">
        <v>10</v>
      </c>
      <c r="O37" s="136"/>
      <c r="P37" s="136"/>
      <c r="Q37" s="136"/>
      <c r="R37" s="136"/>
      <c r="S37" s="136"/>
      <c r="T37" s="136"/>
      <c r="U37" s="136"/>
      <c r="V37" s="136"/>
      <c r="W37" s="136"/>
      <c r="X37" s="136"/>
      <c r="Y37" s="136"/>
      <c r="Z37" s="136"/>
      <c r="AA37" s="137"/>
    </row>
    <row r="38" spans="1:27" s="94" customFormat="1" ht="21.6" customHeight="1">
      <c r="A38" s="25">
        <f>IF(B38&lt;&gt;"",COUNTA($B$19:B38),"")</f>
        <v>20</v>
      </c>
      <c r="B38" s="104" t="s">
        <v>157</v>
      </c>
      <c r="C38" s="117" t="s">
        <v>10</v>
      </c>
      <c r="D38" s="117" t="s">
        <v>10</v>
      </c>
      <c r="E38" s="117" t="s">
        <v>10</v>
      </c>
      <c r="F38" s="117" t="s">
        <v>10</v>
      </c>
      <c r="G38" s="117" t="s">
        <v>10</v>
      </c>
      <c r="H38" s="117" t="s">
        <v>10</v>
      </c>
      <c r="I38" s="117" t="s">
        <v>10</v>
      </c>
      <c r="J38" s="117" t="s">
        <v>10</v>
      </c>
      <c r="K38" s="117" t="s">
        <v>10</v>
      </c>
      <c r="L38" s="117" t="s">
        <v>10</v>
      </c>
      <c r="M38" s="117" t="s">
        <v>10</v>
      </c>
      <c r="N38" s="117" t="s">
        <v>10</v>
      </c>
      <c r="O38" s="136"/>
      <c r="P38" s="136"/>
      <c r="Q38" s="136"/>
      <c r="R38" s="136"/>
      <c r="S38" s="136"/>
      <c r="T38" s="136"/>
      <c r="U38" s="136"/>
      <c r="V38" s="136"/>
      <c r="W38" s="136"/>
      <c r="X38" s="136"/>
      <c r="Y38" s="136"/>
      <c r="Z38" s="136"/>
      <c r="AA38" s="137"/>
    </row>
    <row r="39" spans="1:27" s="94" customFormat="1" ht="21.6" customHeight="1">
      <c r="A39" s="25">
        <f>IF(B39&lt;&gt;"",COUNTA($B$19:B39),"")</f>
        <v>21</v>
      </c>
      <c r="B39" s="104" t="s">
        <v>158</v>
      </c>
      <c r="C39" s="117">
        <v>773</v>
      </c>
      <c r="D39" s="117">
        <v>247</v>
      </c>
      <c r="E39" s="117">
        <v>180</v>
      </c>
      <c r="F39" s="117">
        <v>2</v>
      </c>
      <c r="G39" s="117">
        <v>15</v>
      </c>
      <c r="H39" s="117">
        <v>30</v>
      </c>
      <c r="I39" s="117">
        <v>16</v>
      </c>
      <c r="J39" s="117">
        <v>13</v>
      </c>
      <c r="K39" s="117">
        <v>5</v>
      </c>
      <c r="L39" s="117">
        <v>100</v>
      </c>
      <c r="M39" s="117">
        <v>275</v>
      </c>
      <c r="N39" s="117">
        <v>70</v>
      </c>
      <c r="O39" s="136"/>
      <c r="P39" s="136"/>
      <c r="Q39" s="136"/>
      <c r="R39" s="136"/>
      <c r="S39" s="136"/>
      <c r="T39" s="136"/>
      <c r="U39" s="136"/>
      <c r="V39" s="136"/>
      <c r="W39" s="136"/>
      <c r="X39" s="136"/>
      <c r="Y39" s="136"/>
      <c r="Z39" s="136"/>
      <c r="AA39" s="137"/>
    </row>
    <row r="40" spans="1:27" s="94" customFormat="1" ht="21.6" customHeight="1">
      <c r="A40" s="25">
        <f>IF(B40&lt;&gt;"",COUNTA($B$19:B40),"")</f>
        <v>22</v>
      </c>
      <c r="B40" s="104" t="s">
        <v>159</v>
      </c>
      <c r="C40" s="117">
        <v>124</v>
      </c>
      <c r="D40" s="117">
        <v>95</v>
      </c>
      <c r="E40" s="117">
        <v>10</v>
      </c>
      <c r="F40" s="117" t="s">
        <v>10</v>
      </c>
      <c r="G40" s="117" t="s">
        <v>10</v>
      </c>
      <c r="H40" s="117" t="s">
        <v>10</v>
      </c>
      <c r="I40" s="117">
        <v>4</v>
      </c>
      <c r="J40" s="117">
        <v>1</v>
      </c>
      <c r="K40" s="117">
        <v>5</v>
      </c>
      <c r="L40" s="117" t="s">
        <v>10</v>
      </c>
      <c r="M40" s="117" t="s">
        <v>10</v>
      </c>
      <c r="N40" s="117">
        <v>19</v>
      </c>
      <c r="O40" s="136"/>
      <c r="P40" s="136"/>
      <c r="Q40" s="136"/>
      <c r="R40" s="136"/>
      <c r="S40" s="136"/>
      <c r="T40" s="136"/>
      <c r="U40" s="136"/>
      <c r="V40" s="136"/>
      <c r="W40" s="136"/>
      <c r="X40" s="136"/>
      <c r="Y40" s="136"/>
      <c r="Z40" s="136"/>
      <c r="AA40" s="137"/>
    </row>
    <row r="41" spans="1:27" s="94" customFormat="1" ht="11.1" customHeight="1">
      <c r="A41" s="25">
        <f>IF(B41&lt;&gt;"",COUNTA($B$19:B41),"")</f>
        <v>23</v>
      </c>
      <c r="B41" s="103" t="s">
        <v>160</v>
      </c>
      <c r="C41" s="117">
        <v>58340</v>
      </c>
      <c r="D41" s="117">
        <v>21403</v>
      </c>
      <c r="E41" s="117">
        <v>12393</v>
      </c>
      <c r="F41" s="117">
        <v>19</v>
      </c>
      <c r="G41" s="117">
        <v>70</v>
      </c>
      <c r="H41" s="117">
        <v>177</v>
      </c>
      <c r="I41" s="117">
        <v>1091</v>
      </c>
      <c r="J41" s="117">
        <v>2619</v>
      </c>
      <c r="K41" s="117">
        <v>1999</v>
      </c>
      <c r="L41" s="117">
        <v>6419</v>
      </c>
      <c r="M41" s="117">
        <v>3280</v>
      </c>
      <c r="N41" s="117">
        <v>21264</v>
      </c>
      <c r="O41" s="136"/>
      <c r="P41" s="136"/>
      <c r="Q41" s="136"/>
      <c r="R41" s="136"/>
      <c r="S41" s="136"/>
      <c r="T41" s="136"/>
      <c r="U41" s="136"/>
      <c r="V41" s="136"/>
      <c r="W41" s="136"/>
      <c r="X41" s="136"/>
      <c r="Y41" s="136"/>
      <c r="Z41" s="136"/>
      <c r="AA41" s="137"/>
    </row>
    <row r="42" spans="1:27" s="94" customFormat="1" ht="11.1" customHeight="1">
      <c r="A42" s="25">
        <f>IF(B42&lt;&gt;"",COUNTA($B$19:B42),"")</f>
        <v>24</v>
      </c>
      <c r="B42" s="103" t="s">
        <v>161</v>
      </c>
      <c r="C42" s="117">
        <v>65334</v>
      </c>
      <c r="D42" s="117">
        <v>16524</v>
      </c>
      <c r="E42" s="117">
        <v>13803</v>
      </c>
      <c r="F42" s="117">
        <v>316</v>
      </c>
      <c r="G42" s="117">
        <v>481</v>
      </c>
      <c r="H42" s="117">
        <v>851</v>
      </c>
      <c r="I42" s="117">
        <v>832</v>
      </c>
      <c r="J42" s="117">
        <v>1875</v>
      </c>
      <c r="K42" s="117">
        <v>1483</v>
      </c>
      <c r="L42" s="117">
        <v>7964</v>
      </c>
      <c r="M42" s="117">
        <v>1905</v>
      </c>
      <c r="N42" s="117">
        <v>33102</v>
      </c>
      <c r="O42" s="136"/>
      <c r="P42" s="136"/>
      <c r="Q42" s="136"/>
      <c r="R42" s="136"/>
      <c r="S42" s="136"/>
      <c r="T42" s="136"/>
      <c r="U42" s="136"/>
      <c r="V42" s="136"/>
      <c r="W42" s="136"/>
      <c r="X42" s="136"/>
      <c r="Y42" s="136"/>
      <c r="Z42" s="136"/>
      <c r="AA42" s="137"/>
    </row>
    <row r="43" spans="1:27" s="94" customFormat="1" ht="11.1" customHeight="1">
      <c r="A43" s="25">
        <f>IF(B43&lt;&gt;"",COUNTA($B$19:B43),"")</f>
        <v>25</v>
      </c>
      <c r="B43" s="103" t="s">
        <v>147</v>
      </c>
      <c r="C43" s="117">
        <v>7716</v>
      </c>
      <c r="D43" s="117">
        <v>2210</v>
      </c>
      <c r="E43" s="117">
        <v>3978</v>
      </c>
      <c r="F43" s="117">
        <v>142</v>
      </c>
      <c r="G43" s="117">
        <v>177</v>
      </c>
      <c r="H43" s="117">
        <v>190</v>
      </c>
      <c r="I43" s="117">
        <v>296</v>
      </c>
      <c r="J43" s="117">
        <v>343</v>
      </c>
      <c r="K43" s="117">
        <v>354</v>
      </c>
      <c r="L43" s="117">
        <v>2476</v>
      </c>
      <c r="M43" s="117">
        <v>410</v>
      </c>
      <c r="N43" s="117">
        <v>1118</v>
      </c>
      <c r="O43" s="136"/>
      <c r="P43" s="136"/>
      <c r="Q43" s="136"/>
      <c r="R43" s="136"/>
      <c r="S43" s="136"/>
      <c r="T43" s="136"/>
      <c r="U43" s="136"/>
      <c r="V43" s="136"/>
      <c r="W43" s="136"/>
      <c r="X43" s="136"/>
      <c r="Y43" s="136"/>
      <c r="Z43" s="136"/>
      <c r="AA43" s="137"/>
    </row>
    <row r="44" spans="1:27" s="94" customFormat="1" ht="20.100000000000001" customHeight="1">
      <c r="A44" s="26">
        <f>IF(B44&lt;&gt;"",COUNTA($B$19:B44),"")</f>
        <v>26</v>
      </c>
      <c r="B44" s="105" t="s">
        <v>162</v>
      </c>
      <c r="C44" s="119">
        <v>116856</v>
      </c>
      <c r="D44" s="119">
        <v>36060</v>
      </c>
      <c r="E44" s="119">
        <v>22409</v>
      </c>
      <c r="F44" s="119">
        <v>195</v>
      </c>
      <c r="G44" s="119">
        <v>389</v>
      </c>
      <c r="H44" s="119">
        <v>867</v>
      </c>
      <c r="I44" s="119">
        <v>1647</v>
      </c>
      <c r="J44" s="119">
        <v>4165</v>
      </c>
      <c r="K44" s="119">
        <v>3139</v>
      </c>
      <c r="L44" s="119">
        <v>12007</v>
      </c>
      <c r="M44" s="119">
        <v>5050</v>
      </c>
      <c r="N44" s="119">
        <v>53337</v>
      </c>
      <c r="O44" s="136"/>
      <c r="P44" s="136"/>
      <c r="Q44" s="136"/>
      <c r="R44" s="136"/>
      <c r="S44" s="136"/>
      <c r="T44" s="136"/>
      <c r="U44" s="136"/>
      <c r="V44" s="136"/>
      <c r="W44" s="136"/>
      <c r="X44" s="136"/>
      <c r="Y44" s="136"/>
      <c r="Z44" s="136"/>
      <c r="AA44" s="137"/>
    </row>
    <row r="45" spans="1:27" s="122" customFormat="1" ht="11.1" customHeight="1">
      <c r="A45" s="25">
        <f>IF(B45&lt;&gt;"",COUNTA($B$19:B45),"")</f>
        <v>27</v>
      </c>
      <c r="B45" s="103" t="s">
        <v>163</v>
      </c>
      <c r="C45" s="117">
        <v>11270</v>
      </c>
      <c r="D45" s="117">
        <v>1098</v>
      </c>
      <c r="E45" s="117">
        <v>5931</v>
      </c>
      <c r="F45" s="117">
        <v>96</v>
      </c>
      <c r="G45" s="117">
        <v>1421</v>
      </c>
      <c r="H45" s="117">
        <v>1097</v>
      </c>
      <c r="I45" s="117">
        <v>654</v>
      </c>
      <c r="J45" s="117">
        <v>754</v>
      </c>
      <c r="K45" s="117">
        <v>827</v>
      </c>
      <c r="L45" s="117">
        <v>1082</v>
      </c>
      <c r="M45" s="117" t="s">
        <v>10</v>
      </c>
      <c r="N45" s="117">
        <v>4241</v>
      </c>
      <c r="O45" s="138"/>
      <c r="P45" s="138"/>
      <c r="Q45" s="138"/>
      <c r="R45" s="138"/>
      <c r="S45" s="138"/>
      <c r="T45" s="138"/>
      <c r="U45" s="138"/>
      <c r="V45" s="138"/>
      <c r="W45" s="138"/>
      <c r="X45" s="138"/>
      <c r="Y45" s="138"/>
      <c r="Z45" s="138"/>
      <c r="AA45" s="139"/>
    </row>
    <row r="46" spans="1:27" s="122" customFormat="1" ht="11.1" customHeight="1">
      <c r="A46" s="25">
        <f>IF(B46&lt;&gt;"",COUNTA($B$19:B46),"")</f>
        <v>28</v>
      </c>
      <c r="B46" s="103" t="s">
        <v>164</v>
      </c>
      <c r="C46" s="117" t="s">
        <v>10</v>
      </c>
      <c r="D46" s="117" t="s">
        <v>10</v>
      </c>
      <c r="E46" s="117" t="s">
        <v>10</v>
      </c>
      <c r="F46" s="117" t="s">
        <v>10</v>
      </c>
      <c r="G46" s="117" t="s">
        <v>10</v>
      </c>
      <c r="H46" s="117" t="s">
        <v>10</v>
      </c>
      <c r="I46" s="117" t="s">
        <v>10</v>
      </c>
      <c r="J46" s="117" t="s">
        <v>10</v>
      </c>
      <c r="K46" s="117" t="s">
        <v>10</v>
      </c>
      <c r="L46" s="117" t="s">
        <v>10</v>
      </c>
      <c r="M46" s="117" t="s">
        <v>10</v>
      </c>
      <c r="N46" s="117" t="s">
        <v>10</v>
      </c>
      <c r="O46" s="138"/>
      <c r="P46" s="138"/>
      <c r="Q46" s="138"/>
      <c r="R46" s="138"/>
      <c r="S46" s="138"/>
      <c r="T46" s="138"/>
      <c r="U46" s="138"/>
      <c r="V46" s="138"/>
      <c r="W46" s="138"/>
      <c r="X46" s="138"/>
      <c r="Y46" s="138"/>
      <c r="Z46" s="138"/>
      <c r="AA46" s="139"/>
    </row>
    <row r="47" spans="1:27" s="122" customFormat="1" ht="11.1" customHeight="1">
      <c r="A47" s="25">
        <f>IF(B47&lt;&gt;"",COUNTA($B$19:B47),"")</f>
        <v>29</v>
      </c>
      <c r="B47" s="103" t="s">
        <v>165</v>
      </c>
      <c r="C47" s="117">
        <v>2409</v>
      </c>
      <c r="D47" s="117">
        <v>122</v>
      </c>
      <c r="E47" s="117">
        <v>2108</v>
      </c>
      <c r="F47" s="117">
        <v>209</v>
      </c>
      <c r="G47" s="117">
        <v>191</v>
      </c>
      <c r="H47" s="117">
        <v>401</v>
      </c>
      <c r="I47" s="117">
        <v>321</v>
      </c>
      <c r="J47" s="117">
        <v>907</v>
      </c>
      <c r="K47" s="117">
        <v>28</v>
      </c>
      <c r="L47" s="117">
        <v>52</v>
      </c>
      <c r="M47" s="117">
        <v>147</v>
      </c>
      <c r="N47" s="117">
        <v>32</v>
      </c>
      <c r="O47" s="138"/>
      <c r="P47" s="138"/>
      <c r="Q47" s="138"/>
      <c r="R47" s="138"/>
      <c r="S47" s="138"/>
      <c r="T47" s="138"/>
      <c r="U47" s="138"/>
      <c r="V47" s="138"/>
      <c r="W47" s="138"/>
      <c r="X47" s="138"/>
      <c r="Y47" s="138"/>
      <c r="Z47" s="138"/>
      <c r="AA47" s="139"/>
    </row>
    <row r="48" spans="1:27" s="122" customFormat="1" ht="11.1" customHeight="1">
      <c r="A48" s="25">
        <f>IF(B48&lt;&gt;"",COUNTA($B$19:B48),"")</f>
        <v>30</v>
      </c>
      <c r="B48" s="103" t="s">
        <v>147</v>
      </c>
      <c r="C48" s="117">
        <v>1371</v>
      </c>
      <c r="D48" s="117" t="s">
        <v>10</v>
      </c>
      <c r="E48" s="117">
        <v>1251</v>
      </c>
      <c r="F48" s="117">
        <v>119</v>
      </c>
      <c r="G48" s="117">
        <v>131</v>
      </c>
      <c r="H48" s="117">
        <v>219</v>
      </c>
      <c r="I48" s="117">
        <v>14</v>
      </c>
      <c r="J48" s="117">
        <v>736</v>
      </c>
      <c r="K48" s="117">
        <v>15</v>
      </c>
      <c r="L48" s="117">
        <v>17</v>
      </c>
      <c r="M48" s="117">
        <v>120</v>
      </c>
      <c r="N48" s="117" t="s">
        <v>10</v>
      </c>
      <c r="O48" s="138"/>
      <c r="P48" s="138"/>
      <c r="Q48" s="138"/>
      <c r="R48" s="138"/>
      <c r="S48" s="138"/>
      <c r="T48" s="138"/>
      <c r="U48" s="138"/>
      <c r="V48" s="138"/>
      <c r="W48" s="138"/>
      <c r="X48" s="138"/>
      <c r="Y48" s="138"/>
      <c r="Z48" s="138"/>
      <c r="AA48" s="139"/>
    </row>
    <row r="49" spans="1:27" s="94" customFormat="1" ht="20.100000000000001" customHeight="1">
      <c r="A49" s="26">
        <f>IF(B49&lt;&gt;"",COUNTA($B$19:B49),"")</f>
        <v>31</v>
      </c>
      <c r="B49" s="105" t="s">
        <v>166</v>
      </c>
      <c r="C49" s="119">
        <v>12308</v>
      </c>
      <c r="D49" s="119">
        <v>1220</v>
      </c>
      <c r="E49" s="119">
        <v>6789</v>
      </c>
      <c r="F49" s="119">
        <v>185</v>
      </c>
      <c r="G49" s="119">
        <v>1482</v>
      </c>
      <c r="H49" s="119">
        <v>1278</v>
      </c>
      <c r="I49" s="119">
        <v>961</v>
      </c>
      <c r="J49" s="119">
        <v>925</v>
      </c>
      <c r="K49" s="119">
        <v>840</v>
      </c>
      <c r="L49" s="119">
        <v>1117</v>
      </c>
      <c r="M49" s="119">
        <v>27</v>
      </c>
      <c r="N49" s="119">
        <v>4273</v>
      </c>
      <c r="O49" s="136"/>
      <c r="P49" s="136"/>
      <c r="Q49" s="136"/>
      <c r="R49" s="136"/>
      <c r="S49" s="136"/>
      <c r="T49" s="136"/>
      <c r="U49" s="136"/>
      <c r="V49" s="136"/>
      <c r="W49" s="136"/>
      <c r="X49" s="136"/>
      <c r="Y49" s="136"/>
      <c r="Z49" s="136"/>
      <c r="AA49" s="137"/>
    </row>
    <row r="50" spans="1:27" s="94" customFormat="1" ht="20.100000000000001" customHeight="1">
      <c r="A50" s="26">
        <f>IF(B50&lt;&gt;"",COUNTA($B$19:B50),"")</f>
        <v>32</v>
      </c>
      <c r="B50" s="105" t="s">
        <v>167</v>
      </c>
      <c r="C50" s="119">
        <v>129163</v>
      </c>
      <c r="D50" s="119">
        <v>37280</v>
      </c>
      <c r="E50" s="119">
        <v>29198</v>
      </c>
      <c r="F50" s="119">
        <v>381</v>
      </c>
      <c r="G50" s="119">
        <v>1871</v>
      </c>
      <c r="H50" s="119">
        <v>2145</v>
      </c>
      <c r="I50" s="119">
        <v>2608</v>
      </c>
      <c r="J50" s="119">
        <v>5090</v>
      </c>
      <c r="K50" s="119">
        <v>3979</v>
      </c>
      <c r="L50" s="119">
        <v>13124</v>
      </c>
      <c r="M50" s="119">
        <v>5076</v>
      </c>
      <c r="N50" s="119">
        <v>57610</v>
      </c>
      <c r="O50" s="136"/>
      <c r="P50" s="136"/>
      <c r="Q50" s="136"/>
      <c r="R50" s="136"/>
      <c r="S50" s="136"/>
      <c r="T50" s="136"/>
      <c r="U50" s="136"/>
      <c r="V50" s="136"/>
      <c r="W50" s="136"/>
      <c r="X50" s="136"/>
      <c r="Y50" s="136"/>
      <c r="Z50" s="136"/>
      <c r="AA50" s="137"/>
    </row>
    <row r="51" spans="1:27" s="94" customFormat="1" ht="20.100000000000001" customHeight="1">
      <c r="A51" s="26">
        <f>IF(B51&lt;&gt;"",COUNTA($B$19:B51),"")</f>
        <v>33</v>
      </c>
      <c r="B51" s="105" t="s">
        <v>168</v>
      </c>
      <c r="C51" s="119">
        <v>-174814</v>
      </c>
      <c r="D51" s="119">
        <v>-41574</v>
      </c>
      <c r="E51" s="119">
        <v>-94652</v>
      </c>
      <c r="F51" s="119">
        <v>-6760</v>
      </c>
      <c r="G51" s="119">
        <v>-10363</v>
      </c>
      <c r="H51" s="119">
        <v>-11979</v>
      </c>
      <c r="I51" s="119">
        <v>-11289</v>
      </c>
      <c r="J51" s="119">
        <v>-15937</v>
      </c>
      <c r="K51" s="119">
        <v>-9467</v>
      </c>
      <c r="L51" s="119">
        <v>-28858</v>
      </c>
      <c r="M51" s="119">
        <v>-14293</v>
      </c>
      <c r="N51" s="119">
        <v>-24295</v>
      </c>
      <c r="O51" s="136"/>
      <c r="P51" s="136"/>
      <c r="Q51" s="136"/>
      <c r="R51" s="136"/>
      <c r="S51" s="136"/>
      <c r="T51" s="136"/>
      <c r="U51" s="136"/>
      <c r="V51" s="136"/>
      <c r="W51" s="136"/>
      <c r="X51" s="136"/>
      <c r="Y51" s="136"/>
      <c r="Z51" s="136"/>
      <c r="AA51" s="137"/>
    </row>
    <row r="52" spans="1:27" s="122" customFormat="1" ht="25.15" customHeight="1">
      <c r="A52" s="25">
        <f>IF(B52&lt;&gt;"",COUNTA($B$19:B52),"")</f>
        <v>34</v>
      </c>
      <c r="B52" s="108" t="s">
        <v>169</v>
      </c>
      <c r="C52" s="123">
        <v>-148056</v>
      </c>
      <c r="D52" s="123">
        <v>-36669</v>
      </c>
      <c r="E52" s="123">
        <v>-76467</v>
      </c>
      <c r="F52" s="123">
        <v>-3857</v>
      </c>
      <c r="G52" s="123">
        <v>-6989</v>
      </c>
      <c r="H52" s="123">
        <v>-7964</v>
      </c>
      <c r="I52" s="123">
        <v>-8026</v>
      </c>
      <c r="J52" s="123">
        <v>-12356</v>
      </c>
      <c r="K52" s="123">
        <v>-8589</v>
      </c>
      <c r="L52" s="123">
        <v>-28686</v>
      </c>
      <c r="M52" s="123">
        <v>-14046</v>
      </c>
      <c r="N52" s="123">
        <v>-20873</v>
      </c>
      <c r="O52" s="138"/>
      <c r="P52" s="138"/>
      <c r="Q52" s="138"/>
      <c r="R52" s="138"/>
      <c r="S52" s="138"/>
      <c r="T52" s="138"/>
      <c r="U52" s="138"/>
      <c r="V52" s="138"/>
      <c r="W52" s="138"/>
      <c r="X52" s="138"/>
      <c r="Y52" s="138"/>
      <c r="Z52" s="138"/>
      <c r="AA52" s="139"/>
    </row>
    <row r="53" spans="1:27" s="122" customFormat="1" ht="18" customHeight="1">
      <c r="A53" s="25">
        <f>IF(B53&lt;&gt;"",COUNTA($B$19:B53),"")</f>
        <v>35</v>
      </c>
      <c r="B53" s="103" t="s">
        <v>170</v>
      </c>
      <c r="C53" s="117">
        <v>332</v>
      </c>
      <c r="D53" s="117" t="s">
        <v>10</v>
      </c>
      <c r="E53" s="117">
        <v>332</v>
      </c>
      <c r="F53" s="117">
        <v>90</v>
      </c>
      <c r="G53" s="117">
        <v>13</v>
      </c>
      <c r="H53" s="117">
        <v>229</v>
      </c>
      <c r="I53" s="117" t="s">
        <v>10</v>
      </c>
      <c r="J53" s="117" t="s">
        <v>10</v>
      </c>
      <c r="K53" s="117" t="s">
        <v>10</v>
      </c>
      <c r="L53" s="117" t="s">
        <v>10</v>
      </c>
      <c r="M53" s="117" t="s">
        <v>10</v>
      </c>
      <c r="N53" s="117" t="s">
        <v>10</v>
      </c>
      <c r="O53" s="138"/>
      <c r="P53" s="138"/>
      <c r="Q53" s="138"/>
      <c r="R53" s="138"/>
      <c r="S53" s="138"/>
      <c r="T53" s="138"/>
      <c r="U53" s="138"/>
      <c r="V53" s="138"/>
      <c r="W53" s="138"/>
      <c r="X53" s="138"/>
      <c r="Y53" s="138"/>
      <c r="Z53" s="138"/>
      <c r="AA53" s="139"/>
    </row>
    <row r="54" spans="1:27" ht="11.1" customHeight="1">
      <c r="A54" s="25">
        <f>IF(B54&lt;&gt;"",COUNTA($B$19:B54),"")</f>
        <v>36</v>
      </c>
      <c r="B54" s="103" t="s">
        <v>171</v>
      </c>
      <c r="C54" s="117">
        <v>862</v>
      </c>
      <c r="D54" s="117" t="s">
        <v>10</v>
      </c>
      <c r="E54" s="117">
        <v>862</v>
      </c>
      <c r="F54" s="117">
        <v>37</v>
      </c>
      <c r="G54" s="117">
        <v>58</v>
      </c>
      <c r="H54" s="117">
        <v>166</v>
      </c>
      <c r="I54" s="117">
        <v>159</v>
      </c>
      <c r="J54" s="117">
        <v>39</v>
      </c>
      <c r="K54" s="117">
        <v>403</v>
      </c>
      <c r="L54" s="117" t="s">
        <v>10</v>
      </c>
      <c r="M54" s="117" t="s">
        <v>10</v>
      </c>
      <c r="N54" s="117" t="s">
        <v>10</v>
      </c>
    </row>
    <row r="55" spans="1:27" s="97" customFormat="1" ht="18" customHeight="1">
      <c r="A55" s="25" t="str">
        <f>IF(B55&lt;&gt;"",COUNTA($B$19:B55),"")</f>
        <v/>
      </c>
      <c r="B55" s="103"/>
      <c r="C55" s="239" t="s">
        <v>112</v>
      </c>
      <c r="D55" s="240"/>
      <c r="E55" s="240"/>
      <c r="F55" s="240"/>
      <c r="G55" s="240"/>
      <c r="H55" s="240"/>
      <c r="I55" s="240" t="s">
        <v>112</v>
      </c>
      <c r="J55" s="240"/>
      <c r="K55" s="240"/>
      <c r="L55" s="240"/>
      <c r="M55" s="240"/>
      <c r="N55" s="240"/>
      <c r="O55" s="134"/>
      <c r="P55" s="134"/>
      <c r="Q55" s="134"/>
      <c r="R55" s="134"/>
      <c r="S55" s="134"/>
      <c r="T55" s="134"/>
      <c r="U55" s="134"/>
      <c r="V55" s="134"/>
      <c r="W55" s="134"/>
      <c r="X55" s="134"/>
      <c r="Y55" s="134"/>
      <c r="Z55" s="134"/>
      <c r="AA55" s="134"/>
    </row>
    <row r="56" spans="1:27" s="94" customFormat="1" ht="11.1" customHeight="1">
      <c r="A56" s="25">
        <f>IF(B56&lt;&gt;"",COUNTA($B$19:B56),"")</f>
        <v>37</v>
      </c>
      <c r="B56" s="103" t="s">
        <v>142</v>
      </c>
      <c r="C56" s="125">
        <v>110.83</v>
      </c>
      <c r="D56" s="125">
        <v>165.81</v>
      </c>
      <c r="E56" s="125">
        <v>46.15</v>
      </c>
      <c r="F56" s="125">
        <v>10.06</v>
      </c>
      <c r="G56" s="125">
        <v>7.84</v>
      </c>
      <c r="H56" s="125">
        <v>7.86</v>
      </c>
      <c r="I56" s="125">
        <v>30.61</v>
      </c>
      <c r="J56" s="125">
        <v>50.82</v>
      </c>
      <c r="K56" s="125">
        <v>54.08</v>
      </c>
      <c r="L56" s="125">
        <v>110.75</v>
      </c>
      <c r="M56" s="125">
        <v>18.48</v>
      </c>
      <c r="N56" s="125">
        <v>40.880000000000003</v>
      </c>
      <c r="O56" s="136"/>
      <c r="P56" s="136"/>
      <c r="Q56" s="136"/>
      <c r="R56" s="136"/>
      <c r="S56" s="136"/>
      <c r="T56" s="136"/>
      <c r="U56" s="136"/>
      <c r="V56" s="136"/>
      <c r="W56" s="136"/>
      <c r="X56" s="136"/>
      <c r="Y56" s="136"/>
      <c r="Z56" s="136"/>
      <c r="AA56" s="137"/>
    </row>
    <row r="57" spans="1:27" s="94" customFormat="1" ht="11.1" customHeight="1">
      <c r="A57" s="25">
        <f>IF(B57&lt;&gt;"",COUNTA($B$19:B57),"")</f>
        <v>38</v>
      </c>
      <c r="B57" s="103" t="s">
        <v>143</v>
      </c>
      <c r="C57" s="125">
        <v>31.96</v>
      </c>
      <c r="D57" s="125">
        <v>29.71</v>
      </c>
      <c r="E57" s="125">
        <v>23.37</v>
      </c>
      <c r="F57" s="125">
        <v>30.87</v>
      </c>
      <c r="G57" s="125">
        <v>29.13</v>
      </c>
      <c r="H57" s="125">
        <v>23.49</v>
      </c>
      <c r="I57" s="125">
        <v>21.26</v>
      </c>
      <c r="J57" s="125">
        <v>22.75</v>
      </c>
      <c r="K57" s="125">
        <v>17.59</v>
      </c>
      <c r="L57" s="125">
        <v>22.37</v>
      </c>
      <c r="M57" s="125">
        <v>2.75</v>
      </c>
      <c r="N57" s="125">
        <v>7.48</v>
      </c>
      <c r="O57" s="136"/>
      <c r="P57" s="136"/>
      <c r="Q57" s="136"/>
      <c r="R57" s="136"/>
      <c r="S57" s="136"/>
      <c r="T57" s="136"/>
      <c r="U57" s="136"/>
      <c r="V57" s="136"/>
      <c r="W57" s="136"/>
      <c r="X57" s="136"/>
      <c r="Y57" s="136"/>
      <c r="Z57" s="136"/>
      <c r="AA57" s="137"/>
    </row>
    <row r="58" spans="1:27" s="94" customFormat="1" ht="21.6" customHeight="1">
      <c r="A58" s="25">
        <f>IF(B58&lt;&gt;"",COUNTA($B$19:B58),"")</f>
        <v>39</v>
      </c>
      <c r="B58" s="104" t="s">
        <v>144</v>
      </c>
      <c r="C58" s="125" t="s">
        <v>10</v>
      </c>
      <c r="D58" s="125" t="s">
        <v>10</v>
      </c>
      <c r="E58" s="125" t="s">
        <v>10</v>
      </c>
      <c r="F58" s="125" t="s">
        <v>10</v>
      </c>
      <c r="G58" s="125" t="s">
        <v>10</v>
      </c>
      <c r="H58" s="125" t="s">
        <v>10</v>
      </c>
      <c r="I58" s="125" t="s">
        <v>10</v>
      </c>
      <c r="J58" s="125" t="s">
        <v>10</v>
      </c>
      <c r="K58" s="125" t="s">
        <v>10</v>
      </c>
      <c r="L58" s="125" t="s">
        <v>10</v>
      </c>
      <c r="M58" s="125" t="s">
        <v>10</v>
      </c>
      <c r="N58" s="125" t="s">
        <v>10</v>
      </c>
      <c r="O58" s="136"/>
      <c r="P58" s="136"/>
      <c r="Q58" s="136"/>
      <c r="R58" s="136"/>
      <c r="S58" s="136"/>
      <c r="T58" s="136"/>
      <c r="U58" s="136"/>
      <c r="V58" s="136"/>
      <c r="W58" s="136"/>
      <c r="X58" s="136"/>
      <c r="Y58" s="136"/>
      <c r="Z58" s="136"/>
      <c r="AA58" s="137"/>
    </row>
    <row r="59" spans="1:27" s="94" customFormat="1" ht="11.1" customHeight="1">
      <c r="A59" s="25">
        <f>IF(B59&lt;&gt;"",COUNTA($B$19:B59),"")</f>
        <v>40</v>
      </c>
      <c r="B59" s="103" t="s">
        <v>145</v>
      </c>
      <c r="C59" s="125">
        <v>0.05</v>
      </c>
      <c r="D59" s="125" t="s">
        <v>10</v>
      </c>
      <c r="E59" s="125">
        <v>0.06</v>
      </c>
      <c r="F59" s="125">
        <v>7.0000000000000007E-2</v>
      </c>
      <c r="G59" s="125">
        <v>0.06</v>
      </c>
      <c r="H59" s="125">
        <v>0.21</v>
      </c>
      <c r="I59" s="125">
        <v>0.01</v>
      </c>
      <c r="J59" s="125">
        <v>0.01</v>
      </c>
      <c r="K59" s="125">
        <v>0.01</v>
      </c>
      <c r="L59" s="125" t="s">
        <v>10</v>
      </c>
      <c r="M59" s="125" t="s">
        <v>10</v>
      </c>
      <c r="N59" s="125" t="s">
        <v>10</v>
      </c>
      <c r="O59" s="136"/>
      <c r="P59" s="136"/>
      <c r="Q59" s="136"/>
      <c r="R59" s="136"/>
      <c r="S59" s="136"/>
      <c r="T59" s="136"/>
      <c r="U59" s="136"/>
      <c r="V59" s="136"/>
      <c r="W59" s="136"/>
      <c r="X59" s="136"/>
      <c r="Y59" s="136"/>
      <c r="Z59" s="136"/>
      <c r="AA59" s="137"/>
    </row>
    <row r="60" spans="1:27" s="94" customFormat="1" ht="11.1" customHeight="1">
      <c r="A60" s="25">
        <f>IF(B60&lt;&gt;"",COUNTA($B$19:B60),"")</f>
        <v>41</v>
      </c>
      <c r="B60" s="103" t="s">
        <v>146</v>
      </c>
      <c r="C60" s="125">
        <v>26.6</v>
      </c>
      <c r="D60" s="125">
        <v>50.53</v>
      </c>
      <c r="E60" s="125">
        <v>9.27</v>
      </c>
      <c r="F60" s="125">
        <v>10.47</v>
      </c>
      <c r="G60" s="125">
        <v>7.03</v>
      </c>
      <c r="H60" s="125">
        <v>6.2</v>
      </c>
      <c r="I60" s="125">
        <v>8.74</v>
      </c>
      <c r="J60" s="125">
        <v>9.35</v>
      </c>
      <c r="K60" s="125">
        <v>9.07</v>
      </c>
      <c r="L60" s="125">
        <v>13.08</v>
      </c>
      <c r="M60" s="125">
        <v>3.98</v>
      </c>
      <c r="N60" s="125">
        <v>9.3800000000000008</v>
      </c>
      <c r="O60" s="136"/>
      <c r="P60" s="136"/>
      <c r="Q60" s="136"/>
      <c r="R60" s="136"/>
      <c r="S60" s="136"/>
      <c r="T60" s="136"/>
      <c r="U60" s="136"/>
      <c r="V60" s="136"/>
      <c r="W60" s="136"/>
      <c r="X60" s="136"/>
      <c r="Y60" s="136"/>
      <c r="Z60" s="136"/>
      <c r="AA60" s="137"/>
    </row>
    <row r="61" spans="1:27" s="94" customFormat="1" ht="11.1" customHeight="1">
      <c r="A61" s="25">
        <f>IF(B61&lt;&gt;"",COUNTA($B$19:B61),"")</f>
        <v>42</v>
      </c>
      <c r="B61" s="103" t="s">
        <v>147</v>
      </c>
      <c r="C61" s="125">
        <v>4.8</v>
      </c>
      <c r="D61" s="125">
        <v>7.25</v>
      </c>
      <c r="E61" s="125">
        <v>3.05</v>
      </c>
      <c r="F61" s="125">
        <v>1.74</v>
      </c>
      <c r="G61" s="125">
        <v>1.03</v>
      </c>
      <c r="H61" s="125">
        <v>0.8</v>
      </c>
      <c r="I61" s="125">
        <v>1.8</v>
      </c>
      <c r="J61" s="125">
        <v>1.69</v>
      </c>
      <c r="K61" s="125">
        <v>2.36</v>
      </c>
      <c r="L61" s="125">
        <v>8.39</v>
      </c>
      <c r="M61" s="125">
        <v>0.53</v>
      </c>
      <c r="N61" s="125">
        <v>0.86</v>
      </c>
      <c r="O61" s="136"/>
      <c r="P61" s="136"/>
      <c r="Q61" s="136"/>
      <c r="R61" s="136"/>
      <c r="S61" s="136"/>
      <c r="T61" s="136"/>
      <c r="U61" s="136"/>
      <c r="V61" s="136"/>
      <c r="W61" s="136"/>
      <c r="X61" s="136"/>
      <c r="Y61" s="136"/>
      <c r="Z61" s="136"/>
      <c r="AA61" s="137"/>
    </row>
    <row r="62" spans="1:27" s="94" customFormat="1" ht="20.100000000000001" customHeight="1">
      <c r="A62" s="26">
        <f>IF(B62&lt;&gt;"",COUNTA($B$19:B62),"")</f>
        <v>43</v>
      </c>
      <c r="B62" s="105" t="s">
        <v>148</v>
      </c>
      <c r="C62" s="127">
        <v>164.64</v>
      </c>
      <c r="D62" s="127">
        <v>238.8</v>
      </c>
      <c r="E62" s="127">
        <v>75.8</v>
      </c>
      <c r="F62" s="127">
        <v>49.72</v>
      </c>
      <c r="G62" s="127">
        <v>43.02</v>
      </c>
      <c r="H62" s="127">
        <v>36.97</v>
      </c>
      <c r="I62" s="127">
        <v>58.82</v>
      </c>
      <c r="J62" s="127">
        <v>81.260000000000005</v>
      </c>
      <c r="K62" s="127">
        <v>78.38</v>
      </c>
      <c r="L62" s="127">
        <v>137.82</v>
      </c>
      <c r="M62" s="127">
        <v>24.68</v>
      </c>
      <c r="N62" s="127">
        <v>56.89</v>
      </c>
      <c r="O62" s="136"/>
      <c r="P62" s="136"/>
      <c r="Q62" s="136"/>
      <c r="R62" s="136"/>
      <c r="S62" s="136"/>
      <c r="T62" s="136"/>
      <c r="U62" s="136"/>
      <c r="V62" s="136"/>
      <c r="W62" s="136"/>
      <c r="X62" s="136"/>
      <c r="Y62" s="136"/>
      <c r="Z62" s="136"/>
      <c r="AA62" s="137"/>
    </row>
    <row r="63" spans="1:27" s="94" customFormat="1" ht="21.6" customHeight="1">
      <c r="A63" s="25">
        <f>IF(B63&lt;&gt;"",COUNTA($B$19:B63),"")</f>
        <v>44</v>
      </c>
      <c r="B63" s="104" t="s">
        <v>149</v>
      </c>
      <c r="C63" s="125">
        <v>23.3</v>
      </c>
      <c r="D63" s="125">
        <v>18.309999999999999</v>
      </c>
      <c r="E63" s="125">
        <v>20.059999999999999</v>
      </c>
      <c r="F63" s="125">
        <v>39.340000000000003</v>
      </c>
      <c r="G63" s="125">
        <v>28.94</v>
      </c>
      <c r="H63" s="125">
        <v>23.08</v>
      </c>
      <c r="I63" s="125">
        <v>25.77</v>
      </c>
      <c r="J63" s="125">
        <v>25.78</v>
      </c>
      <c r="K63" s="125">
        <v>11.59</v>
      </c>
      <c r="L63" s="125">
        <v>4.32</v>
      </c>
      <c r="M63" s="125">
        <v>0.51</v>
      </c>
      <c r="N63" s="125">
        <v>4.0999999999999996</v>
      </c>
      <c r="O63" s="136"/>
      <c r="P63" s="136"/>
      <c r="Q63" s="136"/>
      <c r="R63" s="136"/>
      <c r="S63" s="136"/>
      <c r="T63" s="136"/>
      <c r="U63" s="136"/>
      <c r="V63" s="136"/>
      <c r="W63" s="136"/>
      <c r="X63" s="136"/>
      <c r="Y63" s="136"/>
      <c r="Z63" s="136"/>
      <c r="AA63" s="137"/>
    </row>
    <row r="64" spans="1:27" s="94" customFormat="1" ht="11.1" customHeight="1">
      <c r="A64" s="25">
        <f>IF(B64&lt;&gt;"",COUNTA($B$19:B64),"")</f>
        <v>45</v>
      </c>
      <c r="B64" s="103" t="s">
        <v>150</v>
      </c>
      <c r="C64" s="125">
        <v>7.97</v>
      </c>
      <c r="D64" s="125">
        <v>0.22</v>
      </c>
      <c r="E64" s="125">
        <v>8.1999999999999993</v>
      </c>
      <c r="F64" s="125">
        <v>21.77</v>
      </c>
      <c r="G64" s="125">
        <v>16.72</v>
      </c>
      <c r="H64" s="125">
        <v>9.5399999999999991</v>
      </c>
      <c r="I64" s="125">
        <v>11.83</v>
      </c>
      <c r="J64" s="125">
        <v>8.2799999999999994</v>
      </c>
      <c r="K64" s="125">
        <v>0.98</v>
      </c>
      <c r="L64" s="125" t="s">
        <v>10</v>
      </c>
      <c r="M64" s="125">
        <v>0.02</v>
      </c>
      <c r="N64" s="125">
        <v>1.56</v>
      </c>
      <c r="O64" s="136"/>
      <c r="P64" s="136"/>
      <c r="Q64" s="136"/>
      <c r="R64" s="136"/>
      <c r="S64" s="136"/>
      <c r="T64" s="136"/>
      <c r="U64" s="136"/>
      <c r="V64" s="136"/>
      <c r="W64" s="136"/>
      <c r="X64" s="136"/>
      <c r="Y64" s="136"/>
      <c r="Z64" s="136"/>
      <c r="AA64" s="137"/>
    </row>
    <row r="65" spans="1:27" s="94" customFormat="1" ht="11.1" customHeight="1">
      <c r="A65" s="25">
        <f>IF(B65&lt;&gt;"",COUNTA($B$19:B65),"")</f>
        <v>46</v>
      </c>
      <c r="B65" s="103" t="s">
        <v>151</v>
      </c>
      <c r="C65" s="125" t="s">
        <v>10</v>
      </c>
      <c r="D65" s="125" t="s">
        <v>10</v>
      </c>
      <c r="E65" s="125" t="s">
        <v>10</v>
      </c>
      <c r="F65" s="125" t="s">
        <v>10</v>
      </c>
      <c r="G65" s="125" t="s">
        <v>10</v>
      </c>
      <c r="H65" s="125" t="s">
        <v>10</v>
      </c>
      <c r="I65" s="125" t="s">
        <v>10</v>
      </c>
      <c r="J65" s="125" t="s">
        <v>10</v>
      </c>
      <c r="K65" s="125" t="s">
        <v>10</v>
      </c>
      <c r="L65" s="125" t="s">
        <v>10</v>
      </c>
      <c r="M65" s="125" t="s">
        <v>10</v>
      </c>
      <c r="N65" s="125" t="s">
        <v>10</v>
      </c>
      <c r="O65" s="136"/>
      <c r="P65" s="136"/>
      <c r="Q65" s="136"/>
      <c r="R65" s="136"/>
      <c r="S65" s="136"/>
      <c r="T65" s="136"/>
      <c r="U65" s="136"/>
      <c r="V65" s="136"/>
      <c r="W65" s="136"/>
      <c r="X65" s="136"/>
      <c r="Y65" s="136"/>
      <c r="Z65" s="136"/>
      <c r="AA65" s="137"/>
    </row>
    <row r="66" spans="1:27" s="94" customFormat="1" ht="11.1" customHeight="1">
      <c r="A66" s="25">
        <f>IF(B66&lt;&gt;"",COUNTA($B$19:B66),"")</f>
        <v>47</v>
      </c>
      <c r="B66" s="103" t="s">
        <v>152</v>
      </c>
      <c r="C66" s="125">
        <v>1.84</v>
      </c>
      <c r="D66" s="125">
        <v>1.8</v>
      </c>
      <c r="E66" s="125">
        <v>0.04</v>
      </c>
      <c r="F66" s="125">
        <v>0.01</v>
      </c>
      <c r="G66" s="125">
        <v>0.14000000000000001</v>
      </c>
      <c r="H66" s="125" t="s">
        <v>10</v>
      </c>
      <c r="I66" s="125" t="s">
        <v>10</v>
      </c>
      <c r="J66" s="125" t="s">
        <v>10</v>
      </c>
      <c r="K66" s="125" t="s">
        <v>10</v>
      </c>
      <c r="L66" s="125">
        <v>0.1</v>
      </c>
      <c r="M66" s="125" t="s">
        <v>10</v>
      </c>
      <c r="N66" s="125">
        <v>1.8</v>
      </c>
      <c r="O66" s="136"/>
      <c r="P66" s="136"/>
      <c r="Q66" s="136"/>
      <c r="R66" s="136"/>
      <c r="S66" s="136"/>
      <c r="T66" s="136"/>
      <c r="U66" s="136"/>
      <c r="V66" s="136"/>
      <c r="W66" s="136"/>
      <c r="X66" s="136"/>
      <c r="Y66" s="136"/>
      <c r="Z66" s="136"/>
      <c r="AA66" s="137"/>
    </row>
    <row r="67" spans="1:27" s="94" customFormat="1" ht="11.1" customHeight="1">
      <c r="A67" s="25">
        <f>IF(B67&lt;&gt;"",COUNTA($B$19:B67),"")</f>
        <v>48</v>
      </c>
      <c r="B67" s="103" t="s">
        <v>147</v>
      </c>
      <c r="C67" s="125">
        <v>0.85</v>
      </c>
      <c r="D67" s="125" t="s">
        <v>10</v>
      </c>
      <c r="E67" s="125">
        <v>0.96</v>
      </c>
      <c r="F67" s="125">
        <v>1.46</v>
      </c>
      <c r="G67" s="125">
        <v>0.76</v>
      </c>
      <c r="H67" s="125">
        <v>0.92</v>
      </c>
      <c r="I67" s="125">
        <v>0.08</v>
      </c>
      <c r="J67" s="125">
        <v>3.62</v>
      </c>
      <c r="K67" s="125">
        <v>0.1</v>
      </c>
      <c r="L67" s="125">
        <v>0.06</v>
      </c>
      <c r="M67" s="125">
        <v>0.16</v>
      </c>
      <c r="N67" s="125" t="s">
        <v>10</v>
      </c>
      <c r="O67" s="136"/>
      <c r="P67" s="136"/>
      <c r="Q67" s="136"/>
      <c r="R67" s="136"/>
      <c r="S67" s="136"/>
      <c r="T67" s="136"/>
      <c r="U67" s="136"/>
      <c r="V67" s="136"/>
      <c r="W67" s="136"/>
      <c r="X67" s="136"/>
      <c r="Y67" s="136"/>
      <c r="Z67" s="136"/>
      <c r="AA67" s="137"/>
    </row>
    <row r="68" spans="1:27" s="94" customFormat="1" ht="20.100000000000001" customHeight="1">
      <c r="A68" s="26">
        <f>IF(B68&lt;&gt;"",COUNTA($B$19:B68),"")</f>
        <v>49</v>
      </c>
      <c r="B68" s="105" t="s">
        <v>153</v>
      </c>
      <c r="C68" s="125">
        <v>24.28</v>
      </c>
      <c r="D68" s="125">
        <v>20.11</v>
      </c>
      <c r="E68" s="125">
        <v>19.14</v>
      </c>
      <c r="F68" s="125">
        <v>37.89</v>
      </c>
      <c r="G68" s="125">
        <v>28.31</v>
      </c>
      <c r="H68" s="125">
        <v>22.16</v>
      </c>
      <c r="I68" s="125">
        <v>25.69</v>
      </c>
      <c r="J68" s="125">
        <v>22.16</v>
      </c>
      <c r="K68" s="125">
        <v>11.48</v>
      </c>
      <c r="L68" s="125">
        <v>4.37</v>
      </c>
      <c r="M68" s="125">
        <v>0.35</v>
      </c>
      <c r="N68" s="125">
        <v>5.9</v>
      </c>
      <c r="O68" s="136"/>
      <c r="P68" s="136"/>
      <c r="Q68" s="136"/>
      <c r="R68" s="136"/>
      <c r="S68" s="136"/>
      <c r="T68" s="136"/>
      <c r="U68" s="136"/>
      <c r="V68" s="136"/>
      <c r="W68" s="136"/>
      <c r="X68" s="136"/>
      <c r="Y68" s="136"/>
      <c r="Z68" s="136"/>
      <c r="AA68" s="137"/>
    </row>
    <row r="69" spans="1:27" s="94" customFormat="1" ht="20.100000000000001" customHeight="1">
      <c r="A69" s="26">
        <f>IF(B69&lt;&gt;"",COUNTA($B$19:B69),"")</f>
        <v>50</v>
      </c>
      <c r="B69" s="105" t="s">
        <v>154</v>
      </c>
      <c r="C69" s="127">
        <v>188.92</v>
      </c>
      <c r="D69" s="127">
        <v>258.91000000000003</v>
      </c>
      <c r="E69" s="127">
        <v>94.94</v>
      </c>
      <c r="F69" s="127">
        <v>87.62</v>
      </c>
      <c r="G69" s="127">
        <v>71.33</v>
      </c>
      <c r="H69" s="127">
        <v>59.13</v>
      </c>
      <c r="I69" s="127">
        <v>84.51</v>
      </c>
      <c r="J69" s="127">
        <v>103.42</v>
      </c>
      <c r="K69" s="127">
        <v>89.86</v>
      </c>
      <c r="L69" s="127">
        <v>142.19</v>
      </c>
      <c r="M69" s="127">
        <v>25.03</v>
      </c>
      <c r="N69" s="127">
        <v>62.79</v>
      </c>
      <c r="O69" s="136"/>
      <c r="P69" s="136"/>
      <c r="Q69" s="136"/>
      <c r="R69" s="136"/>
      <c r="S69" s="136"/>
      <c r="T69" s="136"/>
      <c r="U69" s="136"/>
      <c r="V69" s="136"/>
      <c r="W69" s="136"/>
      <c r="X69" s="136"/>
      <c r="Y69" s="136"/>
      <c r="Z69" s="136"/>
      <c r="AA69" s="137"/>
    </row>
    <row r="70" spans="1:27" s="94" customFormat="1" ht="11.1" customHeight="1">
      <c r="A70" s="25">
        <f>IF(B70&lt;&gt;"",COUNTA($B$19:B70),"")</f>
        <v>51</v>
      </c>
      <c r="B70" s="103" t="s">
        <v>155</v>
      </c>
      <c r="C70" s="125" t="s">
        <v>10</v>
      </c>
      <c r="D70" s="125" t="s">
        <v>10</v>
      </c>
      <c r="E70" s="125" t="s">
        <v>10</v>
      </c>
      <c r="F70" s="125" t="s">
        <v>10</v>
      </c>
      <c r="G70" s="125" t="s">
        <v>10</v>
      </c>
      <c r="H70" s="125" t="s">
        <v>10</v>
      </c>
      <c r="I70" s="125" t="s">
        <v>10</v>
      </c>
      <c r="J70" s="125" t="s">
        <v>10</v>
      </c>
      <c r="K70" s="125" t="s">
        <v>10</v>
      </c>
      <c r="L70" s="125" t="s">
        <v>10</v>
      </c>
      <c r="M70" s="125" t="s">
        <v>10</v>
      </c>
      <c r="N70" s="125" t="s">
        <v>10</v>
      </c>
      <c r="O70" s="136"/>
      <c r="P70" s="136"/>
      <c r="Q70" s="136"/>
      <c r="R70" s="136"/>
      <c r="S70" s="136"/>
      <c r="T70" s="136"/>
      <c r="U70" s="136"/>
      <c r="V70" s="136"/>
      <c r="W70" s="136"/>
      <c r="X70" s="136"/>
      <c r="Y70" s="136"/>
      <c r="Z70" s="136"/>
      <c r="AA70" s="137"/>
    </row>
    <row r="71" spans="1:27" s="94" customFormat="1" ht="11.1" customHeight="1">
      <c r="A71" s="25">
        <f>IF(B71&lt;&gt;"",COUNTA($B$19:B71),"")</f>
        <v>52</v>
      </c>
      <c r="B71" s="103" t="s">
        <v>156</v>
      </c>
      <c r="C71" s="125" t="s">
        <v>10</v>
      </c>
      <c r="D71" s="125" t="s">
        <v>10</v>
      </c>
      <c r="E71" s="125" t="s">
        <v>10</v>
      </c>
      <c r="F71" s="125" t="s">
        <v>10</v>
      </c>
      <c r="G71" s="125" t="s">
        <v>10</v>
      </c>
      <c r="H71" s="125" t="s">
        <v>10</v>
      </c>
      <c r="I71" s="125" t="s">
        <v>10</v>
      </c>
      <c r="J71" s="125" t="s">
        <v>10</v>
      </c>
      <c r="K71" s="125" t="s">
        <v>10</v>
      </c>
      <c r="L71" s="125" t="s">
        <v>10</v>
      </c>
      <c r="M71" s="125" t="s">
        <v>10</v>
      </c>
      <c r="N71" s="125" t="s">
        <v>10</v>
      </c>
      <c r="O71" s="136"/>
      <c r="P71" s="136"/>
      <c r="Q71" s="136"/>
      <c r="R71" s="136"/>
      <c r="S71" s="136"/>
      <c r="T71" s="136"/>
      <c r="U71" s="136"/>
      <c r="V71" s="136"/>
      <c r="W71" s="136"/>
      <c r="X71" s="136"/>
      <c r="Y71" s="136"/>
      <c r="Z71" s="136"/>
      <c r="AA71" s="137"/>
    </row>
    <row r="72" spans="1:27" s="94" customFormat="1" ht="11.1" customHeight="1">
      <c r="A72" s="25">
        <f>IF(B72&lt;&gt;"",COUNTA($B$19:B72),"")</f>
        <v>53</v>
      </c>
      <c r="B72" s="103" t="s">
        <v>172</v>
      </c>
      <c r="C72" s="125" t="s">
        <v>10</v>
      </c>
      <c r="D72" s="125" t="s">
        <v>10</v>
      </c>
      <c r="E72" s="125" t="s">
        <v>10</v>
      </c>
      <c r="F72" s="125" t="s">
        <v>10</v>
      </c>
      <c r="G72" s="125" t="s">
        <v>10</v>
      </c>
      <c r="H72" s="125" t="s">
        <v>10</v>
      </c>
      <c r="I72" s="125" t="s">
        <v>10</v>
      </c>
      <c r="J72" s="125" t="s">
        <v>10</v>
      </c>
      <c r="K72" s="125" t="s">
        <v>10</v>
      </c>
      <c r="L72" s="125" t="s">
        <v>10</v>
      </c>
      <c r="M72" s="125" t="s">
        <v>10</v>
      </c>
      <c r="N72" s="125" t="s">
        <v>10</v>
      </c>
      <c r="O72" s="136"/>
      <c r="P72" s="136"/>
      <c r="Q72" s="136"/>
      <c r="R72" s="136"/>
      <c r="S72" s="136"/>
      <c r="T72" s="136"/>
      <c r="U72" s="136"/>
      <c r="V72" s="136"/>
      <c r="W72" s="136"/>
      <c r="X72" s="136"/>
      <c r="Y72" s="136"/>
      <c r="Z72" s="136"/>
      <c r="AA72" s="137"/>
    </row>
    <row r="73" spans="1:27" s="94" customFormat="1" ht="11.1" customHeight="1">
      <c r="A73" s="25">
        <f>IF(B73&lt;&gt;"",COUNTA($B$19:B73),"")</f>
        <v>54</v>
      </c>
      <c r="B73" s="103" t="s">
        <v>173</v>
      </c>
      <c r="C73" s="125" t="s">
        <v>10</v>
      </c>
      <c r="D73" s="125" t="s">
        <v>10</v>
      </c>
      <c r="E73" s="125" t="s">
        <v>10</v>
      </c>
      <c r="F73" s="125" t="s">
        <v>10</v>
      </c>
      <c r="G73" s="125" t="s">
        <v>10</v>
      </c>
      <c r="H73" s="125" t="s">
        <v>10</v>
      </c>
      <c r="I73" s="125" t="s">
        <v>10</v>
      </c>
      <c r="J73" s="125" t="s">
        <v>10</v>
      </c>
      <c r="K73" s="125" t="s">
        <v>10</v>
      </c>
      <c r="L73" s="125" t="s">
        <v>10</v>
      </c>
      <c r="M73" s="125" t="s">
        <v>10</v>
      </c>
      <c r="N73" s="125" t="s">
        <v>10</v>
      </c>
      <c r="O73" s="136"/>
      <c r="P73" s="136"/>
      <c r="Q73" s="136"/>
      <c r="R73" s="136"/>
      <c r="S73" s="136"/>
      <c r="T73" s="136"/>
      <c r="U73" s="136"/>
      <c r="V73" s="136"/>
      <c r="W73" s="136"/>
      <c r="X73" s="136"/>
      <c r="Y73" s="136"/>
      <c r="Z73" s="136"/>
      <c r="AA73" s="137"/>
    </row>
    <row r="74" spans="1:27" s="94" customFormat="1" ht="11.1" customHeight="1">
      <c r="A74" s="25">
        <f>IF(B74&lt;&gt;"",COUNTA($B$19:B74),"")</f>
        <v>55</v>
      </c>
      <c r="B74" s="103" t="s">
        <v>61</v>
      </c>
      <c r="C74" s="125" t="s">
        <v>10</v>
      </c>
      <c r="D74" s="125" t="s">
        <v>10</v>
      </c>
      <c r="E74" s="125" t="s">
        <v>10</v>
      </c>
      <c r="F74" s="125" t="s">
        <v>10</v>
      </c>
      <c r="G74" s="125" t="s">
        <v>10</v>
      </c>
      <c r="H74" s="125" t="s">
        <v>10</v>
      </c>
      <c r="I74" s="125" t="s">
        <v>10</v>
      </c>
      <c r="J74" s="125" t="s">
        <v>10</v>
      </c>
      <c r="K74" s="125" t="s">
        <v>10</v>
      </c>
      <c r="L74" s="125" t="s">
        <v>10</v>
      </c>
      <c r="M74" s="125" t="s">
        <v>10</v>
      </c>
      <c r="N74" s="125" t="s">
        <v>10</v>
      </c>
      <c r="O74" s="136"/>
      <c r="P74" s="136"/>
      <c r="Q74" s="136"/>
      <c r="R74" s="136"/>
      <c r="S74" s="136"/>
      <c r="T74" s="136"/>
      <c r="U74" s="136"/>
      <c r="V74" s="136"/>
      <c r="W74" s="136"/>
      <c r="X74" s="136"/>
      <c r="Y74" s="136"/>
      <c r="Z74" s="136"/>
      <c r="AA74" s="137"/>
    </row>
    <row r="75" spans="1:27" s="94" customFormat="1" ht="21.6" customHeight="1">
      <c r="A75" s="25">
        <f>IF(B75&lt;&gt;"",COUNTA($B$19:B75),"")</f>
        <v>56</v>
      </c>
      <c r="B75" s="104" t="s">
        <v>157</v>
      </c>
      <c r="C75" s="125" t="s">
        <v>10</v>
      </c>
      <c r="D75" s="125" t="s">
        <v>10</v>
      </c>
      <c r="E75" s="125" t="s">
        <v>10</v>
      </c>
      <c r="F75" s="125" t="s">
        <v>10</v>
      </c>
      <c r="G75" s="125" t="s">
        <v>10</v>
      </c>
      <c r="H75" s="125" t="s">
        <v>10</v>
      </c>
      <c r="I75" s="125" t="s">
        <v>10</v>
      </c>
      <c r="J75" s="125" t="s">
        <v>10</v>
      </c>
      <c r="K75" s="125" t="s">
        <v>10</v>
      </c>
      <c r="L75" s="125" t="s">
        <v>10</v>
      </c>
      <c r="M75" s="125" t="s">
        <v>10</v>
      </c>
      <c r="N75" s="125" t="s">
        <v>10</v>
      </c>
      <c r="O75" s="136"/>
      <c r="P75" s="136"/>
      <c r="Q75" s="136"/>
      <c r="R75" s="136"/>
      <c r="S75" s="136"/>
      <c r="T75" s="136"/>
      <c r="U75" s="136"/>
      <c r="V75" s="136"/>
      <c r="W75" s="136"/>
      <c r="X75" s="136"/>
      <c r="Y75" s="136"/>
      <c r="Z75" s="136"/>
      <c r="AA75" s="137"/>
    </row>
    <row r="76" spans="1:27" s="94" customFormat="1" ht="21.6" customHeight="1">
      <c r="A76" s="25">
        <f>IF(B76&lt;&gt;"",COUNTA($B$19:B76),"")</f>
        <v>57</v>
      </c>
      <c r="B76" s="104" t="s">
        <v>158</v>
      </c>
      <c r="C76" s="125">
        <v>0.48</v>
      </c>
      <c r="D76" s="125">
        <v>0.81</v>
      </c>
      <c r="E76" s="125">
        <v>0.14000000000000001</v>
      </c>
      <c r="F76" s="125">
        <v>0.02</v>
      </c>
      <c r="G76" s="125">
        <v>0.09</v>
      </c>
      <c r="H76" s="125">
        <v>0.12</v>
      </c>
      <c r="I76" s="125">
        <v>0.1</v>
      </c>
      <c r="J76" s="125">
        <v>0.06</v>
      </c>
      <c r="K76" s="125">
        <v>0.03</v>
      </c>
      <c r="L76" s="125">
        <v>0.34</v>
      </c>
      <c r="M76" s="125">
        <v>0.36</v>
      </c>
      <c r="N76" s="125">
        <v>0.05</v>
      </c>
      <c r="O76" s="136"/>
      <c r="P76" s="136"/>
      <c r="Q76" s="136"/>
      <c r="R76" s="136"/>
      <c r="S76" s="136"/>
      <c r="T76" s="136"/>
      <c r="U76" s="136"/>
      <c r="V76" s="136"/>
      <c r="W76" s="136"/>
      <c r="X76" s="136"/>
      <c r="Y76" s="136"/>
      <c r="Z76" s="136"/>
      <c r="AA76" s="137"/>
    </row>
    <row r="77" spans="1:27" s="94" customFormat="1" ht="21.6" customHeight="1">
      <c r="A77" s="25">
        <f>IF(B77&lt;&gt;"",COUNTA($B$19:B77),"")</f>
        <v>58</v>
      </c>
      <c r="B77" s="104" t="s">
        <v>159</v>
      </c>
      <c r="C77" s="125">
        <v>0.08</v>
      </c>
      <c r="D77" s="125">
        <v>0.31</v>
      </c>
      <c r="E77" s="125">
        <v>0.01</v>
      </c>
      <c r="F77" s="125" t="s">
        <v>10</v>
      </c>
      <c r="G77" s="125" t="s">
        <v>10</v>
      </c>
      <c r="H77" s="125" t="s">
        <v>10</v>
      </c>
      <c r="I77" s="125">
        <v>0.02</v>
      </c>
      <c r="J77" s="125">
        <v>0.01</v>
      </c>
      <c r="K77" s="125">
        <v>0.03</v>
      </c>
      <c r="L77" s="125" t="s">
        <v>10</v>
      </c>
      <c r="M77" s="125" t="s">
        <v>10</v>
      </c>
      <c r="N77" s="125">
        <v>0.01</v>
      </c>
      <c r="O77" s="136"/>
      <c r="P77" s="136"/>
      <c r="Q77" s="136"/>
      <c r="R77" s="136"/>
      <c r="S77" s="136"/>
      <c r="T77" s="136"/>
      <c r="U77" s="136"/>
      <c r="V77" s="136"/>
      <c r="W77" s="136"/>
      <c r="X77" s="136"/>
      <c r="Y77" s="136"/>
      <c r="Z77" s="136"/>
      <c r="AA77" s="137"/>
    </row>
    <row r="78" spans="1:27" s="94" customFormat="1" ht="11.1" customHeight="1">
      <c r="A78" s="25">
        <f>IF(B78&lt;&gt;"",COUNTA($B$19:B78),"")</f>
        <v>59</v>
      </c>
      <c r="B78" s="103" t="s">
        <v>160</v>
      </c>
      <c r="C78" s="125">
        <v>36.26</v>
      </c>
      <c r="D78" s="125">
        <v>70.28</v>
      </c>
      <c r="E78" s="125">
        <v>9.5</v>
      </c>
      <c r="F78" s="125">
        <v>0.23</v>
      </c>
      <c r="G78" s="125">
        <v>0.41</v>
      </c>
      <c r="H78" s="125">
        <v>0.74</v>
      </c>
      <c r="I78" s="125">
        <v>6.63</v>
      </c>
      <c r="J78" s="125">
        <v>12.88</v>
      </c>
      <c r="K78" s="125">
        <v>13.36</v>
      </c>
      <c r="L78" s="125">
        <v>21.74</v>
      </c>
      <c r="M78" s="125">
        <v>4.24</v>
      </c>
      <c r="N78" s="125">
        <v>16.3</v>
      </c>
      <c r="O78" s="136"/>
      <c r="P78" s="136"/>
      <c r="Q78" s="136"/>
      <c r="R78" s="136"/>
      <c r="S78" s="136"/>
      <c r="T78" s="136"/>
      <c r="U78" s="136"/>
      <c r="V78" s="136"/>
      <c r="W78" s="136"/>
      <c r="X78" s="136"/>
      <c r="Y78" s="136"/>
      <c r="Z78" s="136"/>
      <c r="AA78" s="137"/>
    </row>
    <row r="79" spans="1:27" s="94" customFormat="1" ht="11.1" customHeight="1">
      <c r="A79" s="25">
        <f>IF(B79&lt;&gt;"",COUNTA($B$19:B79),"")</f>
        <v>60</v>
      </c>
      <c r="B79" s="103" t="s">
        <v>161</v>
      </c>
      <c r="C79" s="125">
        <v>40.6</v>
      </c>
      <c r="D79" s="125">
        <v>54.26</v>
      </c>
      <c r="E79" s="125">
        <v>10.58</v>
      </c>
      <c r="F79" s="125">
        <v>3.88</v>
      </c>
      <c r="G79" s="125">
        <v>2.81</v>
      </c>
      <c r="H79" s="125">
        <v>3.56</v>
      </c>
      <c r="I79" s="125">
        <v>5.0599999999999996</v>
      </c>
      <c r="J79" s="125">
        <v>9.2200000000000006</v>
      </c>
      <c r="K79" s="125">
        <v>9.91</v>
      </c>
      <c r="L79" s="125">
        <v>26.97</v>
      </c>
      <c r="M79" s="125">
        <v>2.46</v>
      </c>
      <c r="N79" s="125">
        <v>25.38</v>
      </c>
      <c r="O79" s="136"/>
      <c r="P79" s="136"/>
      <c r="Q79" s="136"/>
      <c r="R79" s="136"/>
      <c r="S79" s="136"/>
      <c r="T79" s="136"/>
      <c r="U79" s="136"/>
      <c r="V79" s="136"/>
      <c r="W79" s="136"/>
      <c r="X79" s="136"/>
      <c r="Y79" s="136"/>
      <c r="Z79" s="136"/>
      <c r="AA79" s="137"/>
    </row>
    <row r="80" spans="1:27" s="94" customFormat="1" ht="11.1" customHeight="1">
      <c r="A80" s="25">
        <f>IF(B80&lt;&gt;"",COUNTA($B$19:B80),"")</f>
        <v>61</v>
      </c>
      <c r="B80" s="103" t="s">
        <v>147</v>
      </c>
      <c r="C80" s="125">
        <v>4.8</v>
      </c>
      <c r="D80" s="125">
        <v>7.25</v>
      </c>
      <c r="E80" s="125">
        <v>3.05</v>
      </c>
      <c r="F80" s="125">
        <v>1.74</v>
      </c>
      <c r="G80" s="125">
        <v>1.03</v>
      </c>
      <c r="H80" s="125">
        <v>0.8</v>
      </c>
      <c r="I80" s="125">
        <v>1.8</v>
      </c>
      <c r="J80" s="125">
        <v>1.69</v>
      </c>
      <c r="K80" s="125">
        <v>2.36</v>
      </c>
      <c r="L80" s="125">
        <v>8.39</v>
      </c>
      <c r="M80" s="125">
        <v>0.53</v>
      </c>
      <c r="N80" s="125">
        <v>0.86</v>
      </c>
      <c r="O80" s="136"/>
      <c r="P80" s="136"/>
      <c r="Q80" s="136"/>
      <c r="R80" s="136"/>
      <c r="S80" s="136"/>
      <c r="T80" s="136"/>
      <c r="U80" s="136"/>
      <c r="V80" s="136"/>
      <c r="W80" s="136"/>
      <c r="X80" s="136"/>
      <c r="Y80" s="136"/>
      <c r="Z80" s="136"/>
      <c r="AA80" s="137"/>
    </row>
    <row r="81" spans="1:27" s="94" customFormat="1" ht="20.100000000000001" customHeight="1">
      <c r="A81" s="26">
        <f>IF(B81&lt;&gt;"",COUNTA($B$19:B81),"")</f>
        <v>62</v>
      </c>
      <c r="B81" s="105" t="s">
        <v>162</v>
      </c>
      <c r="C81" s="127">
        <v>72.62</v>
      </c>
      <c r="D81" s="127">
        <v>118.4</v>
      </c>
      <c r="E81" s="127">
        <v>17.18</v>
      </c>
      <c r="F81" s="127">
        <v>2.4</v>
      </c>
      <c r="G81" s="127">
        <v>2.27</v>
      </c>
      <c r="H81" s="127">
        <v>3.63</v>
      </c>
      <c r="I81" s="127">
        <v>10.01</v>
      </c>
      <c r="J81" s="127">
        <v>20.48</v>
      </c>
      <c r="K81" s="127">
        <v>20.98</v>
      </c>
      <c r="L81" s="127">
        <v>40.67</v>
      </c>
      <c r="M81" s="127">
        <v>6.53</v>
      </c>
      <c r="N81" s="127">
        <v>40.89</v>
      </c>
      <c r="O81" s="136"/>
      <c r="P81" s="136"/>
      <c r="Q81" s="136"/>
      <c r="R81" s="136"/>
      <c r="S81" s="136"/>
      <c r="T81" s="136"/>
      <c r="U81" s="136"/>
      <c r="V81" s="136"/>
      <c r="W81" s="136"/>
      <c r="X81" s="136"/>
      <c r="Y81" s="136"/>
      <c r="Z81" s="136"/>
      <c r="AA81" s="137"/>
    </row>
    <row r="82" spans="1:27" s="122" customFormat="1" ht="11.1" customHeight="1">
      <c r="A82" s="25">
        <f>IF(B82&lt;&gt;"",COUNTA($B$19:B82),"")</f>
        <v>63</v>
      </c>
      <c r="B82" s="103" t="s">
        <v>163</v>
      </c>
      <c r="C82" s="125">
        <v>7</v>
      </c>
      <c r="D82" s="125">
        <v>3.61</v>
      </c>
      <c r="E82" s="125">
        <v>4.55</v>
      </c>
      <c r="F82" s="125">
        <v>1.17</v>
      </c>
      <c r="G82" s="125">
        <v>8.2899999999999991</v>
      </c>
      <c r="H82" s="125">
        <v>4.59</v>
      </c>
      <c r="I82" s="125">
        <v>3.98</v>
      </c>
      <c r="J82" s="125">
        <v>3.71</v>
      </c>
      <c r="K82" s="125">
        <v>5.53</v>
      </c>
      <c r="L82" s="125">
        <v>3.66</v>
      </c>
      <c r="M82" s="125" t="s">
        <v>10</v>
      </c>
      <c r="N82" s="125">
        <v>3.25</v>
      </c>
      <c r="O82" s="138"/>
      <c r="P82" s="138"/>
      <c r="Q82" s="138"/>
      <c r="R82" s="138"/>
      <c r="S82" s="138"/>
      <c r="T82" s="138"/>
      <c r="U82" s="138"/>
      <c r="V82" s="138"/>
      <c r="W82" s="138"/>
      <c r="X82" s="138"/>
      <c r="Y82" s="138"/>
      <c r="Z82" s="138"/>
      <c r="AA82" s="139"/>
    </row>
    <row r="83" spans="1:27" s="122" customFormat="1" ht="11.1" customHeight="1">
      <c r="A83" s="25">
        <f>IF(B83&lt;&gt;"",COUNTA($B$19:B83),"")</f>
        <v>64</v>
      </c>
      <c r="B83" s="103" t="s">
        <v>164</v>
      </c>
      <c r="C83" s="125" t="s">
        <v>10</v>
      </c>
      <c r="D83" s="125" t="s">
        <v>10</v>
      </c>
      <c r="E83" s="125" t="s">
        <v>10</v>
      </c>
      <c r="F83" s="125" t="s">
        <v>10</v>
      </c>
      <c r="G83" s="125" t="s">
        <v>10</v>
      </c>
      <c r="H83" s="125" t="s">
        <v>10</v>
      </c>
      <c r="I83" s="125" t="s">
        <v>10</v>
      </c>
      <c r="J83" s="125" t="s">
        <v>10</v>
      </c>
      <c r="K83" s="125" t="s">
        <v>10</v>
      </c>
      <c r="L83" s="125" t="s">
        <v>10</v>
      </c>
      <c r="M83" s="125" t="s">
        <v>10</v>
      </c>
      <c r="N83" s="125" t="s">
        <v>10</v>
      </c>
      <c r="O83" s="138"/>
      <c r="P83" s="138"/>
      <c r="Q83" s="138"/>
      <c r="R83" s="138"/>
      <c r="S83" s="138"/>
      <c r="T83" s="138"/>
      <c r="U83" s="138"/>
      <c r="V83" s="138"/>
      <c r="W83" s="138"/>
      <c r="X83" s="138"/>
      <c r="Y83" s="138"/>
      <c r="Z83" s="138"/>
      <c r="AA83" s="139"/>
    </row>
    <row r="84" spans="1:27" s="122" customFormat="1" ht="11.1" customHeight="1">
      <c r="A84" s="25">
        <f>IF(B84&lt;&gt;"",COUNTA($B$19:B84),"")</f>
        <v>65</v>
      </c>
      <c r="B84" s="103" t="s">
        <v>165</v>
      </c>
      <c r="C84" s="125">
        <v>1.5</v>
      </c>
      <c r="D84" s="125">
        <v>0.4</v>
      </c>
      <c r="E84" s="125">
        <v>1.62</v>
      </c>
      <c r="F84" s="125">
        <v>2.56</v>
      </c>
      <c r="G84" s="125">
        <v>1.1200000000000001</v>
      </c>
      <c r="H84" s="125">
        <v>1.68</v>
      </c>
      <c r="I84" s="125">
        <v>1.95</v>
      </c>
      <c r="J84" s="125">
        <v>4.46</v>
      </c>
      <c r="K84" s="125">
        <v>0.18</v>
      </c>
      <c r="L84" s="125">
        <v>0.18</v>
      </c>
      <c r="M84" s="125">
        <v>0.19</v>
      </c>
      <c r="N84" s="125">
        <v>0.02</v>
      </c>
      <c r="O84" s="138"/>
      <c r="P84" s="138"/>
      <c r="Q84" s="138"/>
      <c r="R84" s="138"/>
      <c r="S84" s="138"/>
      <c r="T84" s="138"/>
      <c r="U84" s="138"/>
      <c r="V84" s="138"/>
      <c r="W84" s="138"/>
      <c r="X84" s="138"/>
      <c r="Y84" s="138"/>
      <c r="Z84" s="138"/>
      <c r="AA84" s="139"/>
    </row>
    <row r="85" spans="1:27" s="122" customFormat="1" ht="11.1" customHeight="1">
      <c r="A85" s="25">
        <f>IF(B85&lt;&gt;"",COUNTA($B$19:B85),"")</f>
        <v>66</v>
      </c>
      <c r="B85" s="103" t="s">
        <v>147</v>
      </c>
      <c r="C85" s="125">
        <v>0.85</v>
      </c>
      <c r="D85" s="125" t="s">
        <v>10</v>
      </c>
      <c r="E85" s="125">
        <v>0.96</v>
      </c>
      <c r="F85" s="125">
        <v>1.46</v>
      </c>
      <c r="G85" s="125">
        <v>0.76</v>
      </c>
      <c r="H85" s="125">
        <v>0.92</v>
      </c>
      <c r="I85" s="125">
        <v>0.08</v>
      </c>
      <c r="J85" s="125">
        <v>3.62</v>
      </c>
      <c r="K85" s="125">
        <v>0.1</v>
      </c>
      <c r="L85" s="125">
        <v>0.06</v>
      </c>
      <c r="M85" s="125">
        <v>0.16</v>
      </c>
      <c r="N85" s="125" t="s">
        <v>10</v>
      </c>
      <c r="O85" s="138"/>
      <c r="P85" s="138"/>
      <c r="Q85" s="138"/>
      <c r="R85" s="138"/>
      <c r="S85" s="138"/>
      <c r="T85" s="138"/>
      <c r="U85" s="138"/>
      <c r="V85" s="138"/>
      <c r="W85" s="138"/>
      <c r="X85" s="138"/>
      <c r="Y85" s="138"/>
      <c r="Z85" s="138"/>
      <c r="AA85" s="139"/>
    </row>
    <row r="86" spans="1:27" s="94" customFormat="1" ht="20.100000000000001" customHeight="1">
      <c r="A86" s="26">
        <f>IF(B86&lt;&gt;"",COUNTA($B$19:B86),"")</f>
        <v>67</v>
      </c>
      <c r="B86" s="105" t="s">
        <v>166</v>
      </c>
      <c r="C86" s="127">
        <v>7.65</v>
      </c>
      <c r="D86" s="127">
        <v>4.01</v>
      </c>
      <c r="E86" s="127">
        <v>5.2</v>
      </c>
      <c r="F86" s="127">
        <v>2.27</v>
      </c>
      <c r="G86" s="127">
        <v>8.64</v>
      </c>
      <c r="H86" s="127">
        <v>5.35</v>
      </c>
      <c r="I86" s="127">
        <v>5.85</v>
      </c>
      <c r="J86" s="127">
        <v>4.55</v>
      </c>
      <c r="K86" s="127">
        <v>5.62</v>
      </c>
      <c r="L86" s="127">
        <v>3.78</v>
      </c>
      <c r="M86" s="127">
        <v>0.03</v>
      </c>
      <c r="N86" s="127">
        <v>3.28</v>
      </c>
      <c r="O86" s="136"/>
      <c r="P86" s="136"/>
      <c r="Q86" s="136"/>
      <c r="R86" s="136"/>
      <c r="S86" s="136"/>
      <c r="T86" s="136"/>
      <c r="U86" s="136"/>
      <c r="V86" s="136"/>
      <c r="W86" s="136"/>
      <c r="X86" s="136"/>
      <c r="Y86" s="136"/>
      <c r="Z86" s="136"/>
      <c r="AA86" s="137"/>
    </row>
    <row r="87" spans="1:27" s="94" customFormat="1" ht="20.100000000000001" customHeight="1">
      <c r="A87" s="26">
        <f>IF(B87&lt;&gt;"",COUNTA($B$19:B87),"")</f>
        <v>68</v>
      </c>
      <c r="B87" s="105" t="s">
        <v>167</v>
      </c>
      <c r="C87" s="127">
        <v>80.27</v>
      </c>
      <c r="D87" s="127">
        <v>122.41</v>
      </c>
      <c r="E87" s="127">
        <v>22.38</v>
      </c>
      <c r="F87" s="127">
        <v>4.67</v>
      </c>
      <c r="G87" s="127">
        <v>10.91</v>
      </c>
      <c r="H87" s="127">
        <v>8.98</v>
      </c>
      <c r="I87" s="127">
        <v>15.86</v>
      </c>
      <c r="J87" s="127">
        <v>25.04</v>
      </c>
      <c r="K87" s="127">
        <v>26.59</v>
      </c>
      <c r="L87" s="127">
        <v>44.45</v>
      </c>
      <c r="M87" s="127">
        <v>6.56</v>
      </c>
      <c r="N87" s="127">
        <v>44.16</v>
      </c>
      <c r="O87" s="136"/>
      <c r="P87" s="136"/>
      <c r="Q87" s="136"/>
      <c r="R87" s="136"/>
      <c r="S87" s="136"/>
      <c r="T87" s="136"/>
      <c r="U87" s="136"/>
      <c r="V87" s="136"/>
      <c r="W87" s="136"/>
      <c r="X87" s="136"/>
      <c r="Y87" s="136"/>
      <c r="Z87" s="136"/>
      <c r="AA87" s="137"/>
    </row>
    <row r="88" spans="1:27" s="94" customFormat="1" ht="20.100000000000001" customHeight="1">
      <c r="A88" s="26">
        <f>IF(B88&lt;&gt;"",COUNTA($B$19:B88),"")</f>
        <v>69</v>
      </c>
      <c r="B88" s="105" t="s">
        <v>168</v>
      </c>
      <c r="C88" s="127">
        <v>-108.64</v>
      </c>
      <c r="D88" s="127">
        <v>-136.51</v>
      </c>
      <c r="E88" s="127">
        <v>-72.56</v>
      </c>
      <c r="F88" s="127">
        <v>-82.94</v>
      </c>
      <c r="G88" s="127">
        <v>-60.42</v>
      </c>
      <c r="H88" s="127">
        <v>-50.15</v>
      </c>
      <c r="I88" s="127">
        <v>-68.650000000000006</v>
      </c>
      <c r="J88" s="127">
        <v>-78.38</v>
      </c>
      <c r="K88" s="127">
        <v>-63.27</v>
      </c>
      <c r="L88" s="127">
        <v>-97.74</v>
      </c>
      <c r="M88" s="127">
        <v>-18.47</v>
      </c>
      <c r="N88" s="127">
        <v>-18.62</v>
      </c>
      <c r="O88" s="136"/>
      <c r="P88" s="136"/>
      <c r="Q88" s="136"/>
      <c r="R88" s="136"/>
      <c r="S88" s="136"/>
      <c r="T88" s="136"/>
      <c r="U88" s="136"/>
      <c r="V88" s="136"/>
      <c r="W88" s="136"/>
      <c r="X88" s="136"/>
      <c r="Y88" s="136"/>
      <c r="Z88" s="136"/>
      <c r="AA88" s="137"/>
    </row>
    <row r="89" spans="1:27" s="122" customFormat="1" ht="25.15" customHeight="1">
      <c r="A89" s="25">
        <f>IF(B89&lt;&gt;"",COUNTA($B$19:B89),"")</f>
        <v>70</v>
      </c>
      <c r="B89" s="108" t="s">
        <v>169</v>
      </c>
      <c r="C89" s="129">
        <v>-92.01</v>
      </c>
      <c r="D89" s="129">
        <v>-120.4</v>
      </c>
      <c r="E89" s="129">
        <v>-58.62</v>
      </c>
      <c r="F89" s="129">
        <v>-47.33</v>
      </c>
      <c r="G89" s="129">
        <v>-40.75</v>
      </c>
      <c r="H89" s="129">
        <v>-33.340000000000003</v>
      </c>
      <c r="I89" s="129">
        <v>-48.81</v>
      </c>
      <c r="J89" s="129">
        <v>-60.77</v>
      </c>
      <c r="K89" s="129">
        <v>-57.4</v>
      </c>
      <c r="L89" s="129">
        <v>-97.15</v>
      </c>
      <c r="M89" s="129">
        <v>-18.149999999999999</v>
      </c>
      <c r="N89" s="129">
        <v>-16</v>
      </c>
      <c r="O89" s="138"/>
      <c r="P89" s="138"/>
      <c r="Q89" s="138"/>
      <c r="R89" s="138"/>
      <c r="S89" s="138"/>
      <c r="T89" s="138"/>
      <c r="U89" s="138"/>
      <c r="V89" s="138"/>
      <c r="W89" s="138"/>
      <c r="X89" s="138"/>
      <c r="Y89" s="138"/>
      <c r="Z89" s="138"/>
      <c r="AA89" s="139"/>
    </row>
    <row r="90" spans="1:27" s="122" customFormat="1" ht="18" customHeight="1">
      <c r="A90" s="25">
        <f>IF(B90&lt;&gt;"",COUNTA($B$19:B90),"")</f>
        <v>71</v>
      </c>
      <c r="B90" s="103" t="s">
        <v>170</v>
      </c>
      <c r="C90" s="125">
        <v>0.21</v>
      </c>
      <c r="D90" s="125" t="s">
        <v>10</v>
      </c>
      <c r="E90" s="125">
        <v>0.25</v>
      </c>
      <c r="F90" s="125">
        <v>1.1000000000000001</v>
      </c>
      <c r="G90" s="125">
        <v>0.08</v>
      </c>
      <c r="H90" s="125">
        <v>0.96</v>
      </c>
      <c r="I90" s="125" t="s">
        <v>10</v>
      </c>
      <c r="J90" s="125" t="s">
        <v>10</v>
      </c>
      <c r="K90" s="125" t="s">
        <v>10</v>
      </c>
      <c r="L90" s="125" t="s">
        <v>10</v>
      </c>
      <c r="M90" s="125" t="s">
        <v>10</v>
      </c>
      <c r="N90" s="125" t="s">
        <v>10</v>
      </c>
      <c r="O90" s="138"/>
      <c r="P90" s="138"/>
      <c r="Q90" s="138"/>
      <c r="R90" s="138"/>
      <c r="S90" s="138"/>
      <c r="T90" s="138"/>
      <c r="U90" s="138"/>
      <c r="V90" s="138"/>
      <c r="W90" s="138"/>
      <c r="X90" s="138"/>
      <c r="Y90" s="138"/>
      <c r="Z90" s="138"/>
      <c r="AA90" s="139"/>
    </row>
    <row r="91" spans="1:27" ht="11.1" customHeight="1">
      <c r="A91" s="25">
        <f>IF(B91&lt;&gt;"",COUNTA($B$19:B91),"")</f>
        <v>72</v>
      </c>
      <c r="B91" s="103" t="s">
        <v>171</v>
      </c>
      <c r="C91" s="125">
        <v>0.54</v>
      </c>
      <c r="D91" s="125" t="s">
        <v>10</v>
      </c>
      <c r="E91" s="125">
        <v>0.66</v>
      </c>
      <c r="F91" s="125">
        <v>0.46</v>
      </c>
      <c r="G91" s="125">
        <v>0.34</v>
      </c>
      <c r="H91" s="125">
        <v>0.69</v>
      </c>
      <c r="I91" s="125">
        <v>0.96</v>
      </c>
      <c r="J91" s="125">
        <v>0.19</v>
      </c>
      <c r="K91" s="125">
        <v>2.69</v>
      </c>
      <c r="L91" s="125" t="s">
        <v>10</v>
      </c>
      <c r="M91" s="125" t="s">
        <v>10</v>
      </c>
      <c r="N91" s="125" t="s">
        <v>10</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1:B1"/>
    <mergeCell ref="C1:H1"/>
    <mergeCell ref="I1:N1"/>
    <mergeCell ref="I2:N3"/>
    <mergeCell ref="C2:H3"/>
    <mergeCell ref="A2:B3"/>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7109375" style="24" customWidth="1"/>
    <col min="2" max="2" width="36.7109375" style="102" customWidth="1"/>
    <col min="3" max="3" width="9.28515625" style="102" customWidth="1"/>
    <col min="4" max="12" width="8.28515625" style="102" customWidth="1"/>
    <col min="13" max="14" width="8.7109375" style="102" customWidth="1"/>
    <col min="15" max="27" width="11.42578125" style="135"/>
    <col min="28" max="16384" width="11.42578125" style="102"/>
  </cols>
  <sheetData>
    <row r="1" spans="1:27" s="97" customFormat="1" ht="35.1" customHeight="1">
      <c r="A1" s="241" t="s">
        <v>113</v>
      </c>
      <c r="B1" s="242"/>
      <c r="C1" s="221" t="str">
        <f>"Auszahlungen und Einzahlungen 
der Gemeinden und Gemeindeverbände "&amp;Deckblatt!A7&amp;"  
nach Gebietskörperschaften und Produktbereichen"</f>
        <v>Auszahlungen und Einzahlungen 
der Gemeinden und Gemeindeverbände 2019  
nach Gebietskörperschaften und Produktbereichen</v>
      </c>
      <c r="D1" s="221"/>
      <c r="E1" s="221"/>
      <c r="F1" s="221"/>
      <c r="G1" s="221"/>
      <c r="H1" s="222"/>
      <c r="I1" s="223" t="str">
        <f>"Auszahlungen und Einzahlungen 
der Gemeinden und Gemeindeverbände "&amp;Deckblatt!A7&amp;" 
nach Gebietskörperschaften und Produktbereichen"</f>
        <v>Auszahlungen und Einzahlungen 
der Gemeinden und Gemeindeverbände 2019 
nach Gebietskörperschaften und Produktbereichen</v>
      </c>
      <c r="J1" s="221"/>
      <c r="K1" s="221"/>
      <c r="L1" s="221"/>
      <c r="M1" s="221"/>
      <c r="N1" s="222"/>
      <c r="O1" s="134"/>
      <c r="P1" s="134"/>
      <c r="Q1" s="134"/>
      <c r="R1" s="134"/>
      <c r="S1" s="134"/>
      <c r="T1" s="134"/>
      <c r="U1" s="134"/>
      <c r="V1" s="134"/>
      <c r="W1" s="134"/>
      <c r="X1" s="134"/>
      <c r="Y1" s="134"/>
      <c r="Z1" s="134"/>
      <c r="AA1" s="134"/>
    </row>
    <row r="2" spans="1:27" s="97" customFormat="1" ht="11.85" customHeight="1">
      <c r="A2" s="241" t="s">
        <v>98</v>
      </c>
      <c r="B2" s="242"/>
      <c r="C2" s="221" t="s">
        <v>202</v>
      </c>
      <c r="D2" s="221"/>
      <c r="E2" s="221"/>
      <c r="F2" s="221"/>
      <c r="G2" s="221"/>
      <c r="H2" s="222"/>
      <c r="I2" s="227" t="s">
        <v>202</v>
      </c>
      <c r="J2" s="227"/>
      <c r="K2" s="227"/>
      <c r="L2" s="227"/>
      <c r="M2" s="227"/>
      <c r="N2" s="227"/>
      <c r="O2" s="134"/>
      <c r="P2" s="134"/>
      <c r="Q2" s="134"/>
      <c r="R2" s="134"/>
      <c r="S2" s="134"/>
      <c r="T2" s="134"/>
      <c r="U2" s="134"/>
      <c r="V2" s="134"/>
      <c r="W2" s="134"/>
      <c r="X2" s="134"/>
      <c r="Y2" s="134"/>
      <c r="Z2" s="134"/>
      <c r="AA2" s="134"/>
    </row>
    <row r="3" spans="1:27" s="97" customFormat="1" ht="11.85" customHeight="1">
      <c r="A3" s="241"/>
      <c r="B3" s="242"/>
      <c r="C3" s="221"/>
      <c r="D3" s="221"/>
      <c r="E3" s="221"/>
      <c r="F3" s="221"/>
      <c r="G3" s="221"/>
      <c r="H3" s="222"/>
      <c r="I3" s="227"/>
      <c r="J3" s="227"/>
      <c r="K3" s="227"/>
      <c r="L3" s="227"/>
      <c r="M3" s="227"/>
      <c r="N3" s="227"/>
      <c r="O3" s="134"/>
      <c r="P3" s="134"/>
      <c r="Q3" s="134"/>
      <c r="R3" s="134"/>
      <c r="S3" s="134"/>
      <c r="T3" s="134"/>
      <c r="U3" s="134"/>
      <c r="V3" s="134"/>
      <c r="W3" s="134"/>
      <c r="X3" s="134"/>
      <c r="Y3" s="134"/>
      <c r="Z3" s="134"/>
      <c r="AA3" s="134"/>
    </row>
    <row r="4" spans="1:27" s="97" customFormat="1" ht="11.85" customHeight="1">
      <c r="A4" s="209" t="s">
        <v>80</v>
      </c>
      <c r="B4" s="210" t="s">
        <v>189</v>
      </c>
      <c r="C4" s="210" t="s">
        <v>2</v>
      </c>
      <c r="D4" s="218" t="s">
        <v>85</v>
      </c>
      <c r="E4" s="218" t="s">
        <v>86</v>
      </c>
      <c r="F4" s="226" t="s">
        <v>3</v>
      </c>
      <c r="G4" s="226"/>
      <c r="H4" s="236"/>
      <c r="I4" s="219" t="s">
        <v>3</v>
      </c>
      <c r="J4" s="226"/>
      <c r="K4" s="226"/>
      <c r="L4" s="226"/>
      <c r="M4" s="226" t="s">
        <v>93</v>
      </c>
      <c r="N4" s="236" t="s">
        <v>94</v>
      </c>
      <c r="O4" s="134"/>
      <c r="P4" s="134"/>
      <c r="Q4" s="134"/>
      <c r="R4" s="134"/>
      <c r="S4" s="134"/>
      <c r="T4" s="134"/>
      <c r="U4" s="134"/>
      <c r="V4" s="134"/>
      <c r="W4" s="134"/>
      <c r="X4" s="134"/>
      <c r="Y4" s="134"/>
      <c r="Z4" s="134"/>
      <c r="AA4" s="134"/>
    </row>
    <row r="5" spans="1:27" s="97" customFormat="1" ht="11.85" customHeight="1">
      <c r="A5" s="209"/>
      <c r="B5" s="210"/>
      <c r="C5" s="210"/>
      <c r="D5" s="218"/>
      <c r="E5" s="218"/>
      <c r="F5" s="226"/>
      <c r="G5" s="226"/>
      <c r="H5" s="236"/>
      <c r="I5" s="219"/>
      <c r="J5" s="226"/>
      <c r="K5" s="226"/>
      <c r="L5" s="226"/>
      <c r="M5" s="226"/>
      <c r="N5" s="236"/>
      <c r="O5" s="134"/>
      <c r="P5" s="134"/>
      <c r="Q5" s="134"/>
      <c r="R5" s="134"/>
      <c r="S5" s="134"/>
      <c r="T5" s="134"/>
      <c r="U5" s="134"/>
      <c r="V5" s="134"/>
      <c r="W5" s="134"/>
      <c r="X5" s="134"/>
      <c r="Y5" s="134"/>
      <c r="Z5" s="134"/>
      <c r="AA5" s="134"/>
    </row>
    <row r="6" spans="1:27" s="97" customFormat="1" ht="11.85" customHeight="1">
      <c r="A6" s="209"/>
      <c r="B6" s="210"/>
      <c r="C6" s="210"/>
      <c r="D6" s="218"/>
      <c r="E6" s="218"/>
      <c r="F6" s="218" t="s">
        <v>5</v>
      </c>
      <c r="G6" s="218" t="s">
        <v>87</v>
      </c>
      <c r="H6" s="217" t="s">
        <v>88</v>
      </c>
      <c r="I6" s="209" t="s">
        <v>89</v>
      </c>
      <c r="J6" s="218" t="s">
        <v>90</v>
      </c>
      <c r="K6" s="218" t="s">
        <v>91</v>
      </c>
      <c r="L6" s="218" t="s">
        <v>92</v>
      </c>
      <c r="M6" s="226"/>
      <c r="N6" s="236"/>
      <c r="O6" s="134"/>
      <c r="P6" s="134"/>
      <c r="Q6" s="134"/>
      <c r="R6" s="134"/>
      <c r="S6" s="134"/>
      <c r="T6" s="134"/>
      <c r="U6" s="134"/>
      <c r="V6" s="134"/>
      <c r="W6" s="134"/>
      <c r="X6" s="134"/>
      <c r="Y6" s="134"/>
      <c r="Z6" s="134"/>
      <c r="AA6" s="134"/>
    </row>
    <row r="7" spans="1:27" s="97" customFormat="1" ht="11.85" customHeight="1">
      <c r="A7" s="209"/>
      <c r="B7" s="210"/>
      <c r="C7" s="210"/>
      <c r="D7" s="218"/>
      <c r="E7" s="218"/>
      <c r="F7" s="218"/>
      <c r="G7" s="218"/>
      <c r="H7" s="217"/>
      <c r="I7" s="209"/>
      <c r="J7" s="218"/>
      <c r="K7" s="218"/>
      <c r="L7" s="218"/>
      <c r="M7" s="226"/>
      <c r="N7" s="236"/>
      <c r="O7" s="134"/>
      <c r="P7" s="134"/>
      <c r="Q7" s="134"/>
      <c r="R7" s="134"/>
      <c r="S7" s="134"/>
      <c r="T7" s="134"/>
      <c r="U7" s="134"/>
      <c r="V7" s="134"/>
      <c r="W7" s="134"/>
      <c r="X7" s="134"/>
      <c r="Y7" s="134"/>
      <c r="Z7" s="134"/>
      <c r="AA7" s="134"/>
    </row>
    <row r="8" spans="1:27" s="97" customFormat="1" ht="11.85" customHeight="1">
      <c r="A8" s="209"/>
      <c r="B8" s="210"/>
      <c r="C8" s="210"/>
      <c r="D8" s="218"/>
      <c r="E8" s="218"/>
      <c r="F8" s="218"/>
      <c r="G8" s="218"/>
      <c r="H8" s="217"/>
      <c r="I8" s="209"/>
      <c r="J8" s="218"/>
      <c r="K8" s="218"/>
      <c r="L8" s="218"/>
      <c r="M8" s="226"/>
      <c r="N8" s="236"/>
      <c r="O8" s="134"/>
      <c r="P8" s="134"/>
      <c r="Q8" s="134"/>
      <c r="R8" s="134"/>
      <c r="S8" s="134"/>
      <c r="T8" s="134"/>
      <c r="U8" s="134"/>
      <c r="V8" s="134"/>
      <c r="W8" s="134"/>
      <c r="X8" s="134"/>
      <c r="Y8" s="134"/>
      <c r="Z8" s="134"/>
      <c r="AA8" s="134"/>
    </row>
    <row r="9" spans="1:27" s="97" customFormat="1" ht="11.85" customHeight="1">
      <c r="A9" s="209"/>
      <c r="B9" s="210"/>
      <c r="C9" s="210"/>
      <c r="D9" s="218"/>
      <c r="E9" s="218"/>
      <c r="F9" s="218"/>
      <c r="G9" s="218"/>
      <c r="H9" s="217"/>
      <c r="I9" s="209"/>
      <c r="J9" s="218"/>
      <c r="K9" s="218"/>
      <c r="L9" s="218"/>
      <c r="M9" s="226"/>
      <c r="N9" s="236"/>
      <c r="O9" s="134"/>
      <c r="P9" s="134"/>
      <c r="Q9" s="134"/>
      <c r="R9" s="134"/>
      <c r="S9" s="134"/>
      <c r="T9" s="134"/>
      <c r="U9" s="134"/>
      <c r="V9" s="134"/>
      <c r="W9" s="134"/>
      <c r="X9" s="134"/>
      <c r="Y9" s="134"/>
      <c r="Z9" s="134"/>
      <c r="AA9" s="134"/>
    </row>
    <row r="10" spans="1:27" s="97" customFormat="1" ht="11.85" customHeight="1">
      <c r="A10" s="209"/>
      <c r="B10" s="210"/>
      <c r="C10" s="210"/>
      <c r="D10" s="218"/>
      <c r="E10" s="218"/>
      <c r="F10" s="218"/>
      <c r="G10" s="218"/>
      <c r="H10" s="217"/>
      <c r="I10" s="209"/>
      <c r="J10" s="218"/>
      <c r="K10" s="218"/>
      <c r="L10" s="218"/>
      <c r="M10" s="226"/>
      <c r="N10" s="236"/>
      <c r="O10" s="134"/>
      <c r="P10" s="134"/>
      <c r="Q10" s="134"/>
      <c r="R10" s="134"/>
      <c r="S10" s="134"/>
      <c r="T10" s="134"/>
      <c r="U10" s="134"/>
      <c r="V10" s="134"/>
      <c r="W10" s="134"/>
      <c r="X10" s="134"/>
      <c r="Y10" s="134"/>
      <c r="Z10" s="134"/>
      <c r="AA10" s="134"/>
    </row>
    <row r="11" spans="1:27" ht="11.85" customHeight="1">
      <c r="A11" s="209"/>
      <c r="B11" s="210"/>
      <c r="C11" s="210"/>
      <c r="D11" s="218"/>
      <c r="E11" s="218"/>
      <c r="F11" s="218"/>
      <c r="G11" s="218"/>
      <c r="H11" s="217"/>
      <c r="I11" s="209"/>
      <c r="J11" s="218"/>
      <c r="K11" s="218"/>
      <c r="L11" s="218"/>
      <c r="M11" s="226"/>
      <c r="N11" s="236"/>
    </row>
    <row r="12" spans="1:27" ht="11.85" customHeight="1">
      <c r="A12" s="209"/>
      <c r="B12" s="210"/>
      <c r="C12" s="210"/>
      <c r="D12" s="218"/>
      <c r="E12" s="218"/>
      <c r="F12" s="218"/>
      <c r="G12" s="218"/>
      <c r="H12" s="217"/>
      <c r="I12" s="209"/>
      <c r="J12" s="218"/>
      <c r="K12" s="218"/>
      <c r="L12" s="218"/>
      <c r="M12" s="226"/>
      <c r="N12" s="236"/>
    </row>
    <row r="13" spans="1:27" ht="11.85" customHeight="1">
      <c r="A13" s="209"/>
      <c r="B13" s="210"/>
      <c r="C13" s="210"/>
      <c r="D13" s="218"/>
      <c r="E13" s="218"/>
      <c r="F13" s="218"/>
      <c r="G13" s="218"/>
      <c r="H13" s="217"/>
      <c r="I13" s="209"/>
      <c r="J13" s="218"/>
      <c r="K13" s="218"/>
      <c r="L13" s="218"/>
      <c r="M13" s="226"/>
      <c r="N13" s="236"/>
    </row>
    <row r="14" spans="1:27" ht="11.85" customHeight="1">
      <c r="A14" s="209"/>
      <c r="B14" s="210"/>
      <c r="C14" s="210"/>
      <c r="D14" s="218"/>
      <c r="E14" s="218"/>
      <c r="F14" s="218" t="s">
        <v>1</v>
      </c>
      <c r="G14" s="218"/>
      <c r="H14" s="217"/>
      <c r="I14" s="209" t="s">
        <v>1</v>
      </c>
      <c r="J14" s="218"/>
      <c r="K14" s="218"/>
      <c r="L14" s="218"/>
      <c r="M14" s="226"/>
      <c r="N14" s="236"/>
    </row>
    <row r="15" spans="1:27" ht="11.85" customHeight="1">
      <c r="A15" s="209"/>
      <c r="B15" s="210"/>
      <c r="C15" s="210"/>
      <c r="D15" s="218"/>
      <c r="E15" s="218"/>
      <c r="F15" s="218"/>
      <c r="G15" s="218"/>
      <c r="H15" s="217"/>
      <c r="I15" s="209"/>
      <c r="J15" s="218"/>
      <c r="K15" s="218"/>
      <c r="L15" s="218"/>
      <c r="M15" s="226"/>
      <c r="N15" s="236"/>
    </row>
    <row r="16" spans="1:27" ht="11.85" customHeight="1">
      <c r="A16" s="209"/>
      <c r="B16" s="210"/>
      <c r="C16" s="210"/>
      <c r="D16" s="218"/>
      <c r="E16" s="218"/>
      <c r="F16" s="218"/>
      <c r="G16" s="218"/>
      <c r="H16" s="217"/>
      <c r="I16" s="209"/>
      <c r="J16" s="218"/>
      <c r="K16" s="218"/>
      <c r="L16" s="218"/>
      <c r="M16" s="226"/>
      <c r="N16" s="236"/>
    </row>
    <row r="17" spans="1:27" s="24" customFormat="1" ht="11.85" customHeight="1">
      <c r="A17" s="18">
        <v>1</v>
      </c>
      <c r="B17" s="19">
        <v>2</v>
      </c>
      <c r="C17" s="39">
        <v>3</v>
      </c>
      <c r="D17" s="39">
        <v>4</v>
      </c>
      <c r="E17" s="39">
        <v>5</v>
      </c>
      <c r="F17" s="39">
        <v>6</v>
      </c>
      <c r="G17" s="39">
        <v>7</v>
      </c>
      <c r="H17" s="23">
        <v>8</v>
      </c>
      <c r="I17" s="40">
        <v>9</v>
      </c>
      <c r="J17" s="39">
        <v>10</v>
      </c>
      <c r="K17" s="39">
        <v>11</v>
      </c>
      <c r="L17" s="39">
        <v>12</v>
      </c>
      <c r="M17" s="39">
        <v>13</v>
      </c>
      <c r="N17" s="23">
        <v>14</v>
      </c>
      <c r="O17" s="41"/>
      <c r="P17" s="41"/>
      <c r="Q17" s="41"/>
      <c r="R17" s="41"/>
      <c r="S17" s="41"/>
      <c r="T17" s="41"/>
      <c r="U17" s="41"/>
      <c r="V17" s="41"/>
      <c r="W17" s="41"/>
      <c r="X17" s="41"/>
      <c r="Y17" s="41"/>
      <c r="Z17" s="41"/>
      <c r="AA17" s="41"/>
    </row>
    <row r="18" spans="1:27" s="94" customFormat="1" ht="18" customHeight="1">
      <c r="A18" s="131"/>
      <c r="B18" s="115"/>
      <c r="C18" s="237" t="s">
        <v>111</v>
      </c>
      <c r="D18" s="238"/>
      <c r="E18" s="238"/>
      <c r="F18" s="238"/>
      <c r="G18" s="238"/>
      <c r="H18" s="238"/>
      <c r="I18" s="238" t="s">
        <v>111</v>
      </c>
      <c r="J18" s="238"/>
      <c r="K18" s="238"/>
      <c r="L18" s="238"/>
      <c r="M18" s="238"/>
      <c r="N18" s="238"/>
      <c r="O18" s="136"/>
      <c r="P18" s="136"/>
      <c r="Q18" s="136"/>
      <c r="R18" s="136"/>
      <c r="S18" s="136"/>
      <c r="T18" s="136"/>
      <c r="U18" s="136"/>
      <c r="V18" s="136"/>
      <c r="W18" s="136"/>
      <c r="X18" s="136"/>
      <c r="Y18" s="136"/>
      <c r="Z18" s="136"/>
      <c r="AA18" s="137"/>
    </row>
    <row r="19" spans="1:27" s="94" customFormat="1" ht="11.1" customHeight="1">
      <c r="A19" s="25">
        <f>IF(B19&lt;&gt;"",COUNTA($B$19:B19),"")</f>
        <v>1</v>
      </c>
      <c r="B19" s="103" t="s">
        <v>142</v>
      </c>
      <c r="C19" s="117">
        <v>55550</v>
      </c>
      <c r="D19" s="117">
        <v>7614</v>
      </c>
      <c r="E19" s="117">
        <v>23098</v>
      </c>
      <c r="F19" s="117">
        <v>209</v>
      </c>
      <c r="G19" s="117">
        <v>923</v>
      </c>
      <c r="H19" s="117">
        <v>3699</v>
      </c>
      <c r="I19" s="117">
        <v>3880</v>
      </c>
      <c r="J19" s="117">
        <v>5162</v>
      </c>
      <c r="K19" s="117">
        <v>3900</v>
      </c>
      <c r="L19" s="117">
        <v>5326</v>
      </c>
      <c r="M19" s="117">
        <v>3020</v>
      </c>
      <c r="N19" s="117">
        <v>21818</v>
      </c>
      <c r="O19" s="136"/>
      <c r="P19" s="136"/>
      <c r="Q19" s="136"/>
      <c r="R19" s="136"/>
      <c r="S19" s="136"/>
      <c r="T19" s="136"/>
      <c r="U19" s="136"/>
      <c r="V19" s="136"/>
      <c r="W19" s="136"/>
      <c r="X19" s="136"/>
      <c r="Y19" s="136"/>
      <c r="Z19" s="136"/>
      <c r="AA19" s="137"/>
    </row>
    <row r="20" spans="1:27" s="94" customFormat="1" ht="11.1" customHeight="1">
      <c r="A20" s="25">
        <f>IF(B20&lt;&gt;"",COUNTA($B$19:B20),"")</f>
        <v>2</v>
      </c>
      <c r="B20" s="103" t="s">
        <v>143</v>
      </c>
      <c r="C20" s="117">
        <v>192901</v>
      </c>
      <c r="D20" s="117">
        <v>26074</v>
      </c>
      <c r="E20" s="117">
        <v>55370</v>
      </c>
      <c r="F20" s="117">
        <v>253</v>
      </c>
      <c r="G20" s="117">
        <v>1269</v>
      </c>
      <c r="H20" s="117">
        <v>7708</v>
      </c>
      <c r="I20" s="117">
        <v>8186</v>
      </c>
      <c r="J20" s="117">
        <v>12276</v>
      </c>
      <c r="K20" s="117">
        <v>8312</v>
      </c>
      <c r="L20" s="117">
        <v>17367</v>
      </c>
      <c r="M20" s="117">
        <v>6363</v>
      </c>
      <c r="N20" s="117">
        <v>105094</v>
      </c>
      <c r="O20" s="136"/>
      <c r="P20" s="136"/>
      <c r="Q20" s="136"/>
      <c r="R20" s="136"/>
      <c r="S20" s="136"/>
      <c r="T20" s="136"/>
      <c r="U20" s="136"/>
      <c r="V20" s="136"/>
      <c r="W20" s="136"/>
      <c r="X20" s="136"/>
      <c r="Y20" s="136"/>
      <c r="Z20" s="136"/>
      <c r="AA20" s="137"/>
    </row>
    <row r="21" spans="1:27" s="94" customFormat="1" ht="21.6" customHeight="1">
      <c r="A21" s="25">
        <f>IF(B21&lt;&gt;"",COUNTA($B$19:B21),"")</f>
        <v>3</v>
      </c>
      <c r="B21" s="104" t="s">
        <v>144</v>
      </c>
      <c r="C21" s="117" t="s">
        <v>10</v>
      </c>
      <c r="D21" s="117" t="s">
        <v>10</v>
      </c>
      <c r="E21" s="117" t="s">
        <v>10</v>
      </c>
      <c r="F21" s="117" t="s">
        <v>10</v>
      </c>
      <c r="G21" s="117" t="s">
        <v>10</v>
      </c>
      <c r="H21" s="117" t="s">
        <v>10</v>
      </c>
      <c r="I21" s="117" t="s">
        <v>10</v>
      </c>
      <c r="J21" s="117" t="s">
        <v>10</v>
      </c>
      <c r="K21" s="117" t="s">
        <v>10</v>
      </c>
      <c r="L21" s="117" t="s">
        <v>10</v>
      </c>
      <c r="M21" s="117" t="s">
        <v>10</v>
      </c>
      <c r="N21" s="117" t="s">
        <v>10</v>
      </c>
      <c r="O21" s="136"/>
      <c r="P21" s="136"/>
      <c r="Q21" s="136"/>
      <c r="R21" s="136"/>
      <c r="S21" s="136"/>
      <c r="T21" s="136"/>
      <c r="U21" s="136"/>
      <c r="V21" s="136"/>
      <c r="W21" s="136"/>
      <c r="X21" s="136"/>
      <c r="Y21" s="136"/>
      <c r="Z21" s="136"/>
      <c r="AA21" s="137"/>
    </row>
    <row r="22" spans="1:27" s="94" customFormat="1" ht="11.1" customHeight="1">
      <c r="A22" s="25">
        <f>IF(B22&lt;&gt;"",COUNTA($B$19:B22),"")</f>
        <v>4</v>
      </c>
      <c r="B22" s="103" t="s">
        <v>145</v>
      </c>
      <c r="C22" s="117">
        <v>159</v>
      </c>
      <c r="D22" s="117" t="s">
        <v>10</v>
      </c>
      <c r="E22" s="117">
        <v>114</v>
      </c>
      <c r="F22" s="117" t="s">
        <v>10</v>
      </c>
      <c r="G22" s="117">
        <v>3</v>
      </c>
      <c r="H22" s="117">
        <v>6</v>
      </c>
      <c r="I22" s="117">
        <v>70</v>
      </c>
      <c r="J22" s="117">
        <v>25</v>
      </c>
      <c r="K22" s="117">
        <v>5</v>
      </c>
      <c r="L22" s="117">
        <v>4</v>
      </c>
      <c r="M22" s="117">
        <v>45</v>
      </c>
      <c r="N22" s="117" t="s">
        <v>10</v>
      </c>
      <c r="O22" s="136"/>
      <c r="P22" s="136"/>
      <c r="Q22" s="136"/>
      <c r="R22" s="136"/>
      <c r="S22" s="136"/>
      <c r="T22" s="136"/>
      <c r="U22" s="136"/>
      <c r="V22" s="136"/>
      <c r="W22" s="136"/>
      <c r="X22" s="136"/>
      <c r="Y22" s="136"/>
      <c r="Z22" s="136"/>
      <c r="AA22" s="137"/>
    </row>
    <row r="23" spans="1:27" s="94" customFormat="1" ht="11.1" customHeight="1">
      <c r="A23" s="25">
        <f>IF(B23&lt;&gt;"",COUNTA($B$19:B23),"")</f>
        <v>5</v>
      </c>
      <c r="B23" s="103" t="s">
        <v>146</v>
      </c>
      <c r="C23" s="117">
        <v>132924</v>
      </c>
      <c r="D23" s="117">
        <v>25134</v>
      </c>
      <c r="E23" s="117">
        <v>61545</v>
      </c>
      <c r="F23" s="117">
        <v>7483</v>
      </c>
      <c r="G23" s="117">
        <v>15488</v>
      </c>
      <c r="H23" s="117">
        <v>17391</v>
      </c>
      <c r="I23" s="117">
        <v>7768</v>
      </c>
      <c r="J23" s="117">
        <v>5334</v>
      </c>
      <c r="K23" s="117">
        <v>2679</v>
      </c>
      <c r="L23" s="117">
        <v>5401</v>
      </c>
      <c r="M23" s="117">
        <v>1914</v>
      </c>
      <c r="N23" s="117">
        <v>44332</v>
      </c>
      <c r="O23" s="136"/>
      <c r="P23" s="136"/>
      <c r="Q23" s="136"/>
      <c r="R23" s="136"/>
      <c r="S23" s="136"/>
      <c r="T23" s="136"/>
      <c r="U23" s="136"/>
      <c r="V23" s="136"/>
      <c r="W23" s="136"/>
      <c r="X23" s="136"/>
      <c r="Y23" s="136"/>
      <c r="Z23" s="136"/>
      <c r="AA23" s="137"/>
    </row>
    <row r="24" spans="1:27" s="94" customFormat="1" ht="11.1" customHeight="1">
      <c r="A24" s="25">
        <f>IF(B24&lt;&gt;"",COUNTA($B$19:B24),"")</f>
        <v>6</v>
      </c>
      <c r="B24" s="103" t="s">
        <v>147</v>
      </c>
      <c r="C24" s="117">
        <v>66473</v>
      </c>
      <c r="D24" s="117">
        <v>10494</v>
      </c>
      <c r="E24" s="117">
        <v>33729</v>
      </c>
      <c r="F24" s="117">
        <v>423</v>
      </c>
      <c r="G24" s="117">
        <v>1478</v>
      </c>
      <c r="H24" s="117">
        <v>7400</v>
      </c>
      <c r="I24" s="117">
        <v>5425</v>
      </c>
      <c r="J24" s="117">
        <v>8318</v>
      </c>
      <c r="K24" s="117">
        <v>4082</v>
      </c>
      <c r="L24" s="117">
        <v>6604</v>
      </c>
      <c r="M24" s="117">
        <v>12054</v>
      </c>
      <c r="N24" s="117">
        <v>10196</v>
      </c>
      <c r="O24" s="136"/>
      <c r="P24" s="136"/>
      <c r="Q24" s="136"/>
      <c r="R24" s="136"/>
      <c r="S24" s="136"/>
      <c r="T24" s="136"/>
      <c r="U24" s="136"/>
      <c r="V24" s="136"/>
      <c r="W24" s="136"/>
      <c r="X24" s="136"/>
      <c r="Y24" s="136"/>
      <c r="Z24" s="136"/>
      <c r="AA24" s="137"/>
    </row>
    <row r="25" spans="1:27" s="94" customFormat="1" ht="20.100000000000001" customHeight="1">
      <c r="A25" s="26">
        <f>IF(B25&lt;&gt;"",COUNTA($B$19:B25),"")</f>
        <v>7</v>
      </c>
      <c r="B25" s="105" t="s">
        <v>148</v>
      </c>
      <c r="C25" s="119">
        <v>315060</v>
      </c>
      <c r="D25" s="119">
        <v>48329</v>
      </c>
      <c r="E25" s="119">
        <v>106397</v>
      </c>
      <c r="F25" s="119">
        <v>7523</v>
      </c>
      <c r="G25" s="119">
        <v>16206</v>
      </c>
      <c r="H25" s="119">
        <v>21405</v>
      </c>
      <c r="I25" s="119">
        <v>14479</v>
      </c>
      <c r="J25" s="119">
        <v>14479</v>
      </c>
      <c r="K25" s="119">
        <v>10814</v>
      </c>
      <c r="L25" s="119">
        <v>21493</v>
      </c>
      <c r="M25" s="119">
        <v>-713</v>
      </c>
      <c r="N25" s="119">
        <v>161047</v>
      </c>
      <c r="O25" s="136"/>
      <c r="P25" s="136"/>
      <c r="Q25" s="136"/>
      <c r="R25" s="136"/>
      <c r="S25" s="136"/>
      <c r="T25" s="136"/>
      <c r="U25" s="136"/>
      <c r="V25" s="136"/>
      <c r="W25" s="136"/>
      <c r="X25" s="136"/>
      <c r="Y25" s="136"/>
      <c r="Z25" s="136"/>
      <c r="AA25" s="137"/>
    </row>
    <row r="26" spans="1:27" s="94" customFormat="1" ht="21.6" customHeight="1">
      <c r="A26" s="25">
        <f>IF(B26&lt;&gt;"",COUNTA($B$19:B26),"")</f>
        <v>8</v>
      </c>
      <c r="B26" s="104" t="s">
        <v>149</v>
      </c>
      <c r="C26" s="117">
        <v>94736</v>
      </c>
      <c r="D26" s="117">
        <v>33585</v>
      </c>
      <c r="E26" s="117">
        <v>41630</v>
      </c>
      <c r="F26" s="117">
        <v>7</v>
      </c>
      <c r="G26" s="117">
        <v>1373</v>
      </c>
      <c r="H26" s="117">
        <v>4203</v>
      </c>
      <c r="I26" s="117">
        <v>6392</v>
      </c>
      <c r="J26" s="117">
        <v>10288</v>
      </c>
      <c r="K26" s="117">
        <v>2027</v>
      </c>
      <c r="L26" s="117">
        <v>17339</v>
      </c>
      <c r="M26" s="117">
        <v>2255</v>
      </c>
      <c r="N26" s="117">
        <v>17267</v>
      </c>
      <c r="O26" s="136"/>
      <c r="P26" s="136"/>
      <c r="Q26" s="136"/>
      <c r="R26" s="136"/>
      <c r="S26" s="136"/>
      <c r="T26" s="136"/>
      <c r="U26" s="136"/>
      <c r="V26" s="136"/>
      <c r="W26" s="136"/>
      <c r="X26" s="136"/>
      <c r="Y26" s="136"/>
      <c r="Z26" s="136"/>
      <c r="AA26" s="137"/>
    </row>
    <row r="27" spans="1:27" s="94" customFormat="1" ht="11.1" customHeight="1">
      <c r="A27" s="25">
        <f>IF(B27&lt;&gt;"",COUNTA($B$19:B27),"")</f>
        <v>9</v>
      </c>
      <c r="B27" s="103" t="s">
        <v>150</v>
      </c>
      <c r="C27" s="117">
        <v>80760</v>
      </c>
      <c r="D27" s="117">
        <v>31995</v>
      </c>
      <c r="E27" s="117">
        <v>34506</v>
      </c>
      <c r="F27" s="117">
        <v>2</v>
      </c>
      <c r="G27" s="117">
        <v>1330</v>
      </c>
      <c r="H27" s="117">
        <v>3612</v>
      </c>
      <c r="I27" s="117">
        <v>5681</v>
      </c>
      <c r="J27" s="117">
        <v>8536</v>
      </c>
      <c r="K27" s="117">
        <v>1625</v>
      </c>
      <c r="L27" s="117">
        <v>13719</v>
      </c>
      <c r="M27" s="117">
        <v>1987</v>
      </c>
      <c r="N27" s="117">
        <v>12272</v>
      </c>
      <c r="O27" s="136"/>
      <c r="P27" s="136"/>
      <c r="Q27" s="136"/>
      <c r="R27" s="136"/>
      <c r="S27" s="136"/>
      <c r="T27" s="136"/>
      <c r="U27" s="136"/>
      <c r="V27" s="136"/>
      <c r="W27" s="136"/>
      <c r="X27" s="136"/>
      <c r="Y27" s="136"/>
      <c r="Z27" s="136"/>
      <c r="AA27" s="137"/>
    </row>
    <row r="28" spans="1:27" s="94" customFormat="1" ht="11.1" customHeight="1">
      <c r="A28" s="25">
        <f>IF(B28&lt;&gt;"",COUNTA($B$19:B28),"")</f>
        <v>10</v>
      </c>
      <c r="B28" s="103" t="s">
        <v>151</v>
      </c>
      <c r="C28" s="117" t="s">
        <v>10</v>
      </c>
      <c r="D28" s="117" t="s">
        <v>10</v>
      </c>
      <c r="E28" s="117" t="s">
        <v>10</v>
      </c>
      <c r="F28" s="117" t="s">
        <v>10</v>
      </c>
      <c r="G28" s="117" t="s">
        <v>10</v>
      </c>
      <c r="H28" s="117" t="s">
        <v>10</v>
      </c>
      <c r="I28" s="117" t="s">
        <v>10</v>
      </c>
      <c r="J28" s="117" t="s">
        <v>10</v>
      </c>
      <c r="K28" s="117" t="s">
        <v>10</v>
      </c>
      <c r="L28" s="117" t="s">
        <v>10</v>
      </c>
      <c r="M28" s="117" t="s">
        <v>10</v>
      </c>
      <c r="N28" s="117" t="s">
        <v>10</v>
      </c>
      <c r="O28" s="136"/>
      <c r="P28" s="136"/>
      <c r="Q28" s="136"/>
      <c r="R28" s="136"/>
      <c r="S28" s="136"/>
      <c r="T28" s="136"/>
      <c r="U28" s="136"/>
      <c r="V28" s="136"/>
      <c r="W28" s="136"/>
      <c r="X28" s="136"/>
      <c r="Y28" s="136"/>
      <c r="Z28" s="136"/>
      <c r="AA28" s="137"/>
    </row>
    <row r="29" spans="1:27" s="94" customFormat="1" ht="11.1" customHeight="1">
      <c r="A29" s="25">
        <f>IF(B29&lt;&gt;"",COUNTA($B$19:B29),"")</f>
        <v>11</v>
      </c>
      <c r="B29" s="103" t="s">
        <v>152</v>
      </c>
      <c r="C29" s="117">
        <v>1180</v>
      </c>
      <c r="D29" s="117">
        <v>333</v>
      </c>
      <c r="E29" s="117">
        <v>454</v>
      </c>
      <c r="F29" s="117" t="s">
        <v>10</v>
      </c>
      <c r="G29" s="117" t="s">
        <v>10</v>
      </c>
      <c r="H29" s="117">
        <v>44</v>
      </c>
      <c r="I29" s="117">
        <v>173</v>
      </c>
      <c r="J29" s="117">
        <v>237</v>
      </c>
      <c r="K29" s="117" t="s">
        <v>10</v>
      </c>
      <c r="L29" s="117" t="s">
        <v>10</v>
      </c>
      <c r="M29" s="117">
        <v>71</v>
      </c>
      <c r="N29" s="117">
        <v>322</v>
      </c>
      <c r="O29" s="136"/>
      <c r="P29" s="136"/>
      <c r="Q29" s="136"/>
      <c r="R29" s="136"/>
      <c r="S29" s="136"/>
      <c r="T29" s="136"/>
      <c r="U29" s="136"/>
      <c r="V29" s="136"/>
      <c r="W29" s="136"/>
      <c r="X29" s="136"/>
      <c r="Y29" s="136"/>
      <c r="Z29" s="136"/>
      <c r="AA29" s="137"/>
    </row>
    <row r="30" spans="1:27" s="94" customFormat="1" ht="11.1" customHeight="1">
      <c r="A30" s="25">
        <f>IF(B30&lt;&gt;"",COUNTA($B$19:B30),"")</f>
        <v>12</v>
      </c>
      <c r="B30" s="103" t="s">
        <v>147</v>
      </c>
      <c r="C30" s="117">
        <v>1538</v>
      </c>
      <c r="D30" s="117" t="s">
        <v>10</v>
      </c>
      <c r="E30" s="117">
        <v>920</v>
      </c>
      <c r="F30" s="117" t="s">
        <v>10</v>
      </c>
      <c r="G30" s="117" t="s">
        <v>10</v>
      </c>
      <c r="H30" s="117">
        <v>153</v>
      </c>
      <c r="I30" s="117">
        <v>767</v>
      </c>
      <c r="J30" s="117" t="s">
        <v>10</v>
      </c>
      <c r="K30" s="117" t="s">
        <v>10</v>
      </c>
      <c r="L30" s="117" t="s">
        <v>10</v>
      </c>
      <c r="M30" s="117">
        <v>618</v>
      </c>
      <c r="N30" s="117" t="s">
        <v>10</v>
      </c>
      <c r="O30" s="136"/>
      <c r="P30" s="136"/>
      <c r="Q30" s="136"/>
      <c r="R30" s="136"/>
      <c r="S30" s="136"/>
      <c r="T30" s="136"/>
      <c r="U30" s="136"/>
      <c r="V30" s="136"/>
      <c r="W30" s="136"/>
      <c r="X30" s="136"/>
      <c r="Y30" s="136"/>
      <c r="Z30" s="136"/>
      <c r="AA30" s="137"/>
    </row>
    <row r="31" spans="1:27" s="94" customFormat="1" ht="20.100000000000001" customHeight="1">
      <c r="A31" s="26">
        <f>IF(B31&lt;&gt;"",COUNTA($B$19:B31),"")</f>
        <v>13</v>
      </c>
      <c r="B31" s="105" t="s">
        <v>153</v>
      </c>
      <c r="C31" s="119">
        <v>94378</v>
      </c>
      <c r="D31" s="119">
        <v>33918</v>
      </c>
      <c r="E31" s="119">
        <v>41164</v>
      </c>
      <c r="F31" s="119">
        <v>7</v>
      </c>
      <c r="G31" s="119">
        <v>1373</v>
      </c>
      <c r="H31" s="119">
        <v>4094</v>
      </c>
      <c r="I31" s="119">
        <v>5798</v>
      </c>
      <c r="J31" s="119">
        <v>10526</v>
      </c>
      <c r="K31" s="119">
        <v>2027</v>
      </c>
      <c r="L31" s="119">
        <v>17339</v>
      </c>
      <c r="M31" s="119">
        <v>1707</v>
      </c>
      <c r="N31" s="119">
        <v>17589</v>
      </c>
      <c r="O31" s="136"/>
      <c r="P31" s="136"/>
      <c r="Q31" s="136"/>
      <c r="R31" s="136"/>
      <c r="S31" s="136"/>
      <c r="T31" s="136"/>
      <c r="U31" s="136"/>
      <c r="V31" s="136"/>
      <c r="W31" s="136"/>
      <c r="X31" s="136"/>
      <c r="Y31" s="136"/>
      <c r="Z31" s="136"/>
      <c r="AA31" s="137"/>
    </row>
    <row r="32" spans="1:27" s="94" customFormat="1" ht="20.100000000000001" customHeight="1">
      <c r="A32" s="26">
        <f>IF(B32&lt;&gt;"",COUNTA($B$19:B32),"")</f>
        <v>14</v>
      </c>
      <c r="B32" s="105" t="s">
        <v>154</v>
      </c>
      <c r="C32" s="119">
        <v>409438</v>
      </c>
      <c r="D32" s="119">
        <v>82246</v>
      </c>
      <c r="E32" s="119">
        <v>147561</v>
      </c>
      <c r="F32" s="119">
        <v>7529</v>
      </c>
      <c r="G32" s="119">
        <v>17579</v>
      </c>
      <c r="H32" s="119">
        <v>25499</v>
      </c>
      <c r="I32" s="119">
        <v>20276</v>
      </c>
      <c r="J32" s="119">
        <v>25004</v>
      </c>
      <c r="K32" s="119">
        <v>12841</v>
      </c>
      <c r="L32" s="119">
        <v>38832</v>
      </c>
      <c r="M32" s="119">
        <v>995</v>
      </c>
      <c r="N32" s="119">
        <v>178636</v>
      </c>
      <c r="O32" s="136"/>
      <c r="P32" s="136"/>
      <c r="Q32" s="136"/>
      <c r="R32" s="136"/>
      <c r="S32" s="136"/>
      <c r="T32" s="136"/>
      <c r="U32" s="136"/>
      <c r="V32" s="136"/>
      <c r="W32" s="136"/>
      <c r="X32" s="136"/>
      <c r="Y32" s="136"/>
      <c r="Z32" s="136"/>
      <c r="AA32" s="137"/>
    </row>
    <row r="33" spans="1:27" s="94" customFormat="1" ht="11.1" customHeight="1">
      <c r="A33" s="25">
        <f>IF(B33&lt;&gt;"",COUNTA($B$19:B33),"")</f>
        <v>15</v>
      </c>
      <c r="B33" s="103" t="s">
        <v>155</v>
      </c>
      <c r="C33" s="117" t="s">
        <v>10</v>
      </c>
      <c r="D33" s="117" t="s">
        <v>10</v>
      </c>
      <c r="E33" s="117" t="s">
        <v>10</v>
      </c>
      <c r="F33" s="117" t="s">
        <v>10</v>
      </c>
      <c r="G33" s="117" t="s">
        <v>10</v>
      </c>
      <c r="H33" s="117" t="s">
        <v>10</v>
      </c>
      <c r="I33" s="117" t="s">
        <v>10</v>
      </c>
      <c r="J33" s="117" t="s">
        <v>10</v>
      </c>
      <c r="K33" s="117" t="s">
        <v>10</v>
      </c>
      <c r="L33" s="117" t="s">
        <v>10</v>
      </c>
      <c r="M33" s="117" t="s">
        <v>10</v>
      </c>
      <c r="N33" s="117" t="s">
        <v>10</v>
      </c>
      <c r="O33" s="136"/>
      <c r="P33" s="136"/>
      <c r="Q33" s="136"/>
      <c r="R33" s="136"/>
      <c r="S33" s="136"/>
      <c r="T33" s="136"/>
      <c r="U33" s="136"/>
      <c r="V33" s="136"/>
      <c r="W33" s="136"/>
      <c r="X33" s="136"/>
      <c r="Y33" s="136"/>
      <c r="Z33" s="136"/>
      <c r="AA33" s="137"/>
    </row>
    <row r="34" spans="1:27" s="94" customFormat="1" ht="11.1" customHeight="1">
      <c r="A34" s="25">
        <f>IF(B34&lt;&gt;"",COUNTA($B$19:B34),"")</f>
        <v>16</v>
      </c>
      <c r="B34" s="103" t="s">
        <v>156</v>
      </c>
      <c r="C34" s="117" t="s">
        <v>10</v>
      </c>
      <c r="D34" s="117" t="s">
        <v>10</v>
      </c>
      <c r="E34" s="117" t="s">
        <v>10</v>
      </c>
      <c r="F34" s="117" t="s">
        <v>10</v>
      </c>
      <c r="G34" s="117" t="s">
        <v>10</v>
      </c>
      <c r="H34" s="117" t="s">
        <v>10</v>
      </c>
      <c r="I34" s="117" t="s">
        <v>10</v>
      </c>
      <c r="J34" s="117" t="s">
        <v>10</v>
      </c>
      <c r="K34" s="117" t="s">
        <v>10</v>
      </c>
      <c r="L34" s="117" t="s">
        <v>10</v>
      </c>
      <c r="M34" s="117" t="s">
        <v>10</v>
      </c>
      <c r="N34" s="117" t="s">
        <v>10</v>
      </c>
      <c r="O34" s="136"/>
      <c r="P34" s="136"/>
      <c r="Q34" s="136"/>
      <c r="R34" s="136"/>
      <c r="S34" s="136"/>
      <c r="T34" s="136"/>
      <c r="U34" s="136"/>
      <c r="V34" s="136"/>
      <c r="W34" s="136"/>
      <c r="X34" s="136"/>
      <c r="Y34" s="136"/>
      <c r="Z34" s="136"/>
      <c r="AA34" s="137"/>
    </row>
    <row r="35" spans="1:27" s="94" customFormat="1" ht="11.1" customHeight="1">
      <c r="A35" s="25">
        <f>IF(B35&lt;&gt;"",COUNTA($B$19:B35),"")</f>
        <v>17</v>
      </c>
      <c r="B35" s="103" t="s">
        <v>172</v>
      </c>
      <c r="C35" s="117" t="s">
        <v>10</v>
      </c>
      <c r="D35" s="117" t="s">
        <v>10</v>
      </c>
      <c r="E35" s="117" t="s">
        <v>10</v>
      </c>
      <c r="F35" s="117" t="s">
        <v>10</v>
      </c>
      <c r="G35" s="117" t="s">
        <v>10</v>
      </c>
      <c r="H35" s="117" t="s">
        <v>10</v>
      </c>
      <c r="I35" s="117" t="s">
        <v>10</v>
      </c>
      <c r="J35" s="117" t="s">
        <v>10</v>
      </c>
      <c r="K35" s="117" t="s">
        <v>10</v>
      </c>
      <c r="L35" s="117" t="s">
        <v>10</v>
      </c>
      <c r="M35" s="117" t="s">
        <v>10</v>
      </c>
      <c r="N35" s="117" t="s">
        <v>10</v>
      </c>
      <c r="O35" s="136"/>
      <c r="P35" s="136"/>
      <c r="Q35" s="136"/>
      <c r="R35" s="136"/>
      <c r="S35" s="136"/>
      <c r="T35" s="136"/>
      <c r="U35" s="136"/>
      <c r="V35" s="136"/>
      <c r="W35" s="136"/>
      <c r="X35" s="136"/>
      <c r="Y35" s="136"/>
      <c r="Z35" s="136"/>
      <c r="AA35" s="137"/>
    </row>
    <row r="36" spans="1:27" s="94" customFormat="1" ht="11.1" customHeight="1">
      <c r="A36" s="25">
        <f>IF(B36&lt;&gt;"",COUNTA($B$19:B36),"")</f>
        <v>18</v>
      </c>
      <c r="B36" s="103" t="s">
        <v>173</v>
      </c>
      <c r="C36" s="117" t="s">
        <v>10</v>
      </c>
      <c r="D36" s="117" t="s">
        <v>10</v>
      </c>
      <c r="E36" s="117" t="s">
        <v>10</v>
      </c>
      <c r="F36" s="117" t="s">
        <v>10</v>
      </c>
      <c r="G36" s="117" t="s">
        <v>10</v>
      </c>
      <c r="H36" s="117" t="s">
        <v>10</v>
      </c>
      <c r="I36" s="117" t="s">
        <v>10</v>
      </c>
      <c r="J36" s="117" t="s">
        <v>10</v>
      </c>
      <c r="K36" s="117" t="s">
        <v>10</v>
      </c>
      <c r="L36" s="117" t="s">
        <v>10</v>
      </c>
      <c r="M36" s="117" t="s">
        <v>10</v>
      </c>
      <c r="N36" s="117" t="s">
        <v>10</v>
      </c>
      <c r="O36" s="136"/>
      <c r="P36" s="136"/>
      <c r="Q36" s="136"/>
      <c r="R36" s="136"/>
      <c r="S36" s="136"/>
      <c r="T36" s="136"/>
      <c r="U36" s="136"/>
      <c r="V36" s="136"/>
      <c r="W36" s="136"/>
      <c r="X36" s="136"/>
      <c r="Y36" s="136"/>
      <c r="Z36" s="136"/>
      <c r="AA36" s="137"/>
    </row>
    <row r="37" spans="1:27" s="94" customFormat="1" ht="11.1" customHeight="1">
      <c r="A37" s="25">
        <f>IF(B37&lt;&gt;"",COUNTA($B$19:B37),"")</f>
        <v>19</v>
      </c>
      <c r="B37" s="103" t="s">
        <v>61</v>
      </c>
      <c r="C37" s="117" t="s">
        <v>10</v>
      </c>
      <c r="D37" s="117" t="s">
        <v>10</v>
      </c>
      <c r="E37" s="117" t="s">
        <v>10</v>
      </c>
      <c r="F37" s="117" t="s">
        <v>10</v>
      </c>
      <c r="G37" s="117" t="s">
        <v>10</v>
      </c>
      <c r="H37" s="117" t="s">
        <v>10</v>
      </c>
      <c r="I37" s="117" t="s">
        <v>10</v>
      </c>
      <c r="J37" s="117" t="s">
        <v>10</v>
      </c>
      <c r="K37" s="117" t="s">
        <v>10</v>
      </c>
      <c r="L37" s="117" t="s">
        <v>10</v>
      </c>
      <c r="M37" s="117" t="s">
        <v>10</v>
      </c>
      <c r="N37" s="117" t="s">
        <v>10</v>
      </c>
      <c r="O37" s="136"/>
      <c r="P37" s="136"/>
      <c r="Q37" s="136"/>
      <c r="R37" s="136"/>
      <c r="S37" s="136"/>
      <c r="T37" s="136"/>
      <c r="U37" s="136"/>
      <c r="V37" s="136"/>
      <c r="W37" s="136"/>
      <c r="X37" s="136"/>
      <c r="Y37" s="136"/>
      <c r="Z37" s="136"/>
      <c r="AA37" s="137"/>
    </row>
    <row r="38" spans="1:27" s="94" customFormat="1" ht="21.6" customHeight="1">
      <c r="A38" s="25">
        <f>IF(B38&lt;&gt;"",COUNTA($B$19:B38),"")</f>
        <v>20</v>
      </c>
      <c r="B38" s="104" t="s">
        <v>157</v>
      </c>
      <c r="C38" s="117" t="s">
        <v>10</v>
      </c>
      <c r="D38" s="117" t="s">
        <v>10</v>
      </c>
      <c r="E38" s="117" t="s">
        <v>10</v>
      </c>
      <c r="F38" s="117" t="s">
        <v>10</v>
      </c>
      <c r="G38" s="117" t="s">
        <v>10</v>
      </c>
      <c r="H38" s="117" t="s">
        <v>10</v>
      </c>
      <c r="I38" s="117" t="s">
        <v>10</v>
      </c>
      <c r="J38" s="117" t="s">
        <v>10</v>
      </c>
      <c r="K38" s="117" t="s">
        <v>10</v>
      </c>
      <c r="L38" s="117" t="s">
        <v>10</v>
      </c>
      <c r="M38" s="117" t="s">
        <v>10</v>
      </c>
      <c r="N38" s="117" t="s">
        <v>10</v>
      </c>
      <c r="O38" s="136"/>
      <c r="P38" s="136"/>
      <c r="Q38" s="136"/>
      <c r="R38" s="136"/>
      <c r="S38" s="136"/>
      <c r="T38" s="136"/>
      <c r="U38" s="136"/>
      <c r="V38" s="136"/>
      <c r="W38" s="136"/>
      <c r="X38" s="136"/>
      <c r="Y38" s="136"/>
      <c r="Z38" s="136"/>
      <c r="AA38" s="137"/>
    </row>
    <row r="39" spans="1:27" s="94" customFormat="1" ht="21.6" customHeight="1">
      <c r="A39" s="25">
        <f>IF(B39&lt;&gt;"",COUNTA($B$19:B39),"")</f>
        <v>21</v>
      </c>
      <c r="B39" s="104" t="s">
        <v>158</v>
      </c>
      <c r="C39" s="117">
        <v>14859</v>
      </c>
      <c r="D39" s="117">
        <v>8</v>
      </c>
      <c r="E39" s="117">
        <v>901</v>
      </c>
      <c r="F39" s="117">
        <v>5</v>
      </c>
      <c r="G39" s="117">
        <v>7</v>
      </c>
      <c r="H39" s="117">
        <v>277</v>
      </c>
      <c r="I39" s="117">
        <v>64</v>
      </c>
      <c r="J39" s="117">
        <v>310</v>
      </c>
      <c r="K39" s="117">
        <v>236</v>
      </c>
      <c r="L39" s="117">
        <v>2</v>
      </c>
      <c r="M39" s="117">
        <v>73</v>
      </c>
      <c r="N39" s="117">
        <v>13877</v>
      </c>
      <c r="O39" s="136"/>
      <c r="P39" s="136"/>
      <c r="Q39" s="136"/>
      <c r="R39" s="136"/>
      <c r="S39" s="136"/>
      <c r="T39" s="136"/>
      <c r="U39" s="136"/>
      <c r="V39" s="136"/>
      <c r="W39" s="136"/>
      <c r="X39" s="136"/>
      <c r="Y39" s="136"/>
      <c r="Z39" s="136"/>
      <c r="AA39" s="137"/>
    </row>
    <row r="40" spans="1:27" s="94" customFormat="1" ht="21.6" customHeight="1">
      <c r="A40" s="25">
        <f>IF(B40&lt;&gt;"",COUNTA($B$19:B40),"")</f>
        <v>22</v>
      </c>
      <c r="B40" s="104" t="s">
        <v>159</v>
      </c>
      <c r="C40" s="117">
        <v>579</v>
      </c>
      <c r="D40" s="117">
        <v>51</v>
      </c>
      <c r="E40" s="117">
        <v>57</v>
      </c>
      <c r="F40" s="117" t="s">
        <v>10</v>
      </c>
      <c r="G40" s="117" t="s">
        <v>10</v>
      </c>
      <c r="H40" s="117">
        <v>45</v>
      </c>
      <c r="I40" s="117">
        <v>3</v>
      </c>
      <c r="J40" s="117">
        <v>9</v>
      </c>
      <c r="K40" s="117" t="s">
        <v>10</v>
      </c>
      <c r="L40" s="117" t="s">
        <v>10</v>
      </c>
      <c r="M40" s="117">
        <v>6</v>
      </c>
      <c r="N40" s="117">
        <v>465</v>
      </c>
      <c r="O40" s="136"/>
      <c r="P40" s="136"/>
      <c r="Q40" s="136"/>
      <c r="R40" s="136"/>
      <c r="S40" s="136"/>
      <c r="T40" s="136"/>
      <c r="U40" s="136"/>
      <c r="V40" s="136"/>
      <c r="W40" s="136"/>
      <c r="X40" s="136"/>
      <c r="Y40" s="136"/>
      <c r="Z40" s="136"/>
      <c r="AA40" s="137"/>
    </row>
    <row r="41" spans="1:27" s="94" customFormat="1" ht="11.1" customHeight="1">
      <c r="A41" s="25">
        <f>IF(B41&lt;&gt;"",COUNTA($B$19:B41),"")</f>
        <v>23</v>
      </c>
      <c r="B41" s="103" t="s">
        <v>160</v>
      </c>
      <c r="C41" s="117">
        <v>3804</v>
      </c>
      <c r="D41" s="117">
        <v>431</v>
      </c>
      <c r="E41" s="117">
        <v>1609</v>
      </c>
      <c r="F41" s="117">
        <v>3</v>
      </c>
      <c r="G41" s="117">
        <v>55</v>
      </c>
      <c r="H41" s="117">
        <v>299</v>
      </c>
      <c r="I41" s="117">
        <v>221</v>
      </c>
      <c r="J41" s="117">
        <v>397</v>
      </c>
      <c r="K41" s="117">
        <v>182</v>
      </c>
      <c r="L41" s="117">
        <v>452</v>
      </c>
      <c r="M41" s="117">
        <v>325</v>
      </c>
      <c r="N41" s="117">
        <v>1439</v>
      </c>
      <c r="O41" s="136"/>
      <c r="P41" s="136"/>
      <c r="Q41" s="136"/>
      <c r="R41" s="136"/>
      <c r="S41" s="136"/>
      <c r="T41" s="136"/>
      <c r="U41" s="136"/>
      <c r="V41" s="136"/>
      <c r="W41" s="136"/>
      <c r="X41" s="136"/>
      <c r="Y41" s="136"/>
      <c r="Z41" s="136"/>
      <c r="AA41" s="137"/>
    </row>
    <row r="42" spans="1:27" s="94" customFormat="1" ht="11.1" customHeight="1">
      <c r="A42" s="25">
        <f>IF(B42&lt;&gt;"",COUNTA($B$19:B42),"")</f>
        <v>24</v>
      </c>
      <c r="B42" s="103" t="s">
        <v>161</v>
      </c>
      <c r="C42" s="117">
        <v>75463</v>
      </c>
      <c r="D42" s="117">
        <v>11494</v>
      </c>
      <c r="E42" s="117">
        <v>38438</v>
      </c>
      <c r="F42" s="117">
        <v>458</v>
      </c>
      <c r="G42" s="117">
        <v>1601</v>
      </c>
      <c r="H42" s="117">
        <v>8289</v>
      </c>
      <c r="I42" s="117">
        <v>6321</v>
      </c>
      <c r="J42" s="117">
        <v>9130</v>
      </c>
      <c r="K42" s="117">
        <v>4808</v>
      </c>
      <c r="L42" s="117">
        <v>7832</v>
      </c>
      <c r="M42" s="117">
        <v>12696</v>
      </c>
      <c r="N42" s="117">
        <v>12835</v>
      </c>
      <c r="O42" s="136"/>
      <c r="P42" s="136"/>
      <c r="Q42" s="136"/>
      <c r="R42" s="136"/>
      <c r="S42" s="136"/>
      <c r="T42" s="136"/>
      <c r="U42" s="136"/>
      <c r="V42" s="136"/>
      <c r="W42" s="136"/>
      <c r="X42" s="136"/>
      <c r="Y42" s="136"/>
      <c r="Z42" s="136"/>
      <c r="AA42" s="137"/>
    </row>
    <row r="43" spans="1:27" s="94" customFormat="1" ht="11.1" customHeight="1">
      <c r="A43" s="25">
        <f>IF(B43&lt;&gt;"",COUNTA($B$19:B43),"")</f>
        <v>25</v>
      </c>
      <c r="B43" s="103" t="s">
        <v>147</v>
      </c>
      <c r="C43" s="117">
        <v>66473</v>
      </c>
      <c r="D43" s="117">
        <v>10494</v>
      </c>
      <c r="E43" s="117">
        <v>33729</v>
      </c>
      <c r="F43" s="117">
        <v>423</v>
      </c>
      <c r="G43" s="117">
        <v>1478</v>
      </c>
      <c r="H43" s="117">
        <v>7400</v>
      </c>
      <c r="I43" s="117">
        <v>5425</v>
      </c>
      <c r="J43" s="117">
        <v>8318</v>
      </c>
      <c r="K43" s="117">
        <v>4082</v>
      </c>
      <c r="L43" s="117">
        <v>6604</v>
      </c>
      <c r="M43" s="117">
        <v>12054</v>
      </c>
      <c r="N43" s="117">
        <v>10196</v>
      </c>
      <c r="O43" s="136"/>
      <c r="P43" s="136"/>
      <c r="Q43" s="136"/>
      <c r="R43" s="136"/>
      <c r="S43" s="136"/>
      <c r="T43" s="136"/>
      <c r="U43" s="136"/>
      <c r="V43" s="136"/>
      <c r="W43" s="136"/>
      <c r="X43" s="136"/>
      <c r="Y43" s="136"/>
      <c r="Z43" s="136"/>
      <c r="AA43" s="137"/>
    </row>
    <row r="44" spans="1:27" s="94" customFormat="1" ht="20.100000000000001" customHeight="1">
      <c r="A44" s="26">
        <f>IF(B44&lt;&gt;"",COUNTA($B$19:B44),"")</f>
        <v>26</v>
      </c>
      <c r="B44" s="105" t="s">
        <v>162</v>
      </c>
      <c r="C44" s="119">
        <v>28232</v>
      </c>
      <c r="D44" s="119">
        <v>1489</v>
      </c>
      <c r="E44" s="119">
        <v>7277</v>
      </c>
      <c r="F44" s="119">
        <v>44</v>
      </c>
      <c r="G44" s="119">
        <v>185</v>
      </c>
      <c r="H44" s="119">
        <v>1511</v>
      </c>
      <c r="I44" s="119">
        <v>1183</v>
      </c>
      <c r="J44" s="119">
        <v>1529</v>
      </c>
      <c r="K44" s="119">
        <v>1144</v>
      </c>
      <c r="L44" s="119">
        <v>1683</v>
      </c>
      <c r="M44" s="119">
        <v>1045</v>
      </c>
      <c r="N44" s="119">
        <v>18421</v>
      </c>
      <c r="O44" s="136"/>
      <c r="P44" s="136"/>
      <c r="Q44" s="136"/>
      <c r="R44" s="136"/>
      <c r="S44" s="136"/>
      <c r="T44" s="136"/>
      <c r="U44" s="136"/>
      <c r="V44" s="136"/>
      <c r="W44" s="136"/>
      <c r="X44" s="136"/>
      <c r="Y44" s="136"/>
      <c r="Z44" s="136"/>
      <c r="AA44" s="137"/>
    </row>
    <row r="45" spans="1:27" s="122" customFormat="1" ht="11.1" customHeight="1">
      <c r="A45" s="25">
        <f>IF(B45&lt;&gt;"",COUNTA($B$19:B45),"")</f>
        <v>27</v>
      </c>
      <c r="B45" s="103" t="s">
        <v>163</v>
      </c>
      <c r="C45" s="117">
        <v>30136</v>
      </c>
      <c r="D45" s="117">
        <v>10832</v>
      </c>
      <c r="E45" s="117">
        <v>12620</v>
      </c>
      <c r="F45" s="117">
        <v>2</v>
      </c>
      <c r="G45" s="117">
        <v>862</v>
      </c>
      <c r="H45" s="117">
        <v>1746</v>
      </c>
      <c r="I45" s="117">
        <v>2001</v>
      </c>
      <c r="J45" s="117">
        <v>4040</v>
      </c>
      <c r="K45" s="117">
        <v>89</v>
      </c>
      <c r="L45" s="117">
        <v>3880</v>
      </c>
      <c r="M45" s="117">
        <v>528</v>
      </c>
      <c r="N45" s="117">
        <v>6156</v>
      </c>
      <c r="O45" s="138"/>
      <c r="P45" s="138"/>
      <c r="Q45" s="138"/>
      <c r="R45" s="138"/>
      <c r="S45" s="138"/>
      <c r="T45" s="138"/>
      <c r="U45" s="138"/>
      <c r="V45" s="138"/>
      <c r="W45" s="138"/>
      <c r="X45" s="138"/>
      <c r="Y45" s="138"/>
      <c r="Z45" s="138"/>
      <c r="AA45" s="139"/>
    </row>
    <row r="46" spans="1:27" s="122" customFormat="1" ht="11.1" customHeight="1">
      <c r="A46" s="25">
        <f>IF(B46&lt;&gt;"",COUNTA($B$19:B46),"")</f>
        <v>28</v>
      </c>
      <c r="B46" s="103" t="s">
        <v>164</v>
      </c>
      <c r="C46" s="117" t="s">
        <v>10</v>
      </c>
      <c r="D46" s="117" t="s">
        <v>10</v>
      </c>
      <c r="E46" s="117" t="s">
        <v>10</v>
      </c>
      <c r="F46" s="117" t="s">
        <v>10</v>
      </c>
      <c r="G46" s="117" t="s">
        <v>10</v>
      </c>
      <c r="H46" s="117" t="s">
        <v>10</v>
      </c>
      <c r="I46" s="117" t="s">
        <v>10</v>
      </c>
      <c r="J46" s="117" t="s">
        <v>10</v>
      </c>
      <c r="K46" s="117" t="s">
        <v>10</v>
      </c>
      <c r="L46" s="117" t="s">
        <v>10</v>
      </c>
      <c r="M46" s="117" t="s">
        <v>10</v>
      </c>
      <c r="N46" s="117" t="s">
        <v>10</v>
      </c>
      <c r="O46" s="138"/>
      <c r="P46" s="138"/>
      <c r="Q46" s="138"/>
      <c r="R46" s="138"/>
      <c r="S46" s="138"/>
      <c r="T46" s="138"/>
      <c r="U46" s="138"/>
      <c r="V46" s="138"/>
      <c r="W46" s="138"/>
      <c r="X46" s="138"/>
      <c r="Y46" s="138"/>
      <c r="Z46" s="138"/>
      <c r="AA46" s="139"/>
    </row>
    <row r="47" spans="1:27" s="122" customFormat="1" ht="11.1" customHeight="1">
      <c r="A47" s="25">
        <f>IF(B47&lt;&gt;"",COUNTA($B$19:B47),"")</f>
        <v>29</v>
      </c>
      <c r="B47" s="103" t="s">
        <v>165</v>
      </c>
      <c r="C47" s="117">
        <v>8643</v>
      </c>
      <c r="D47" s="117" t="s">
        <v>10</v>
      </c>
      <c r="E47" s="117">
        <v>6139</v>
      </c>
      <c r="F47" s="117" t="s">
        <v>10</v>
      </c>
      <c r="G47" s="117">
        <v>2</v>
      </c>
      <c r="H47" s="117">
        <v>309</v>
      </c>
      <c r="I47" s="117">
        <v>797</v>
      </c>
      <c r="J47" s="117">
        <v>142</v>
      </c>
      <c r="K47" s="117">
        <v>25</v>
      </c>
      <c r="L47" s="117">
        <v>4864</v>
      </c>
      <c r="M47" s="117">
        <v>652</v>
      </c>
      <c r="N47" s="117">
        <v>1852</v>
      </c>
      <c r="O47" s="138"/>
      <c r="P47" s="138"/>
      <c r="Q47" s="138"/>
      <c r="R47" s="138"/>
      <c r="S47" s="138"/>
      <c r="T47" s="138"/>
      <c r="U47" s="138"/>
      <c r="V47" s="138"/>
      <c r="W47" s="138"/>
      <c r="X47" s="138"/>
      <c r="Y47" s="138"/>
      <c r="Z47" s="138"/>
      <c r="AA47" s="139"/>
    </row>
    <row r="48" spans="1:27" s="122" customFormat="1" ht="11.1" customHeight="1">
      <c r="A48" s="25">
        <f>IF(B48&lt;&gt;"",COUNTA($B$19:B48),"")</f>
        <v>30</v>
      </c>
      <c r="B48" s="103" t="s">
        <v>147</v>
      </c>
      <c r="C48" s="117">
        <v>1538</v>
      </c>
      <c r="D48" s="117" t="s">
        <v>10</v>
      </c>
      <c r="E48" s="117">
        <v>920</v>
      </c>
      <c r="F48" s="117" t="s">
        <v>10</v>
      </c>
      <c r="G48" s="117" t="s">
        <v>10</v>
      </c>
      <c r="H48" s="117">
        <v>153</v>
      </c>
      <c r="I48" s="117">
        <v>767</v>
      </c>
      <c r="J48" s="117" t="s">
        <v>10</v>
      </c>
      <c r="K48" s="117" t="s">
        <v>10</v>
      </c>
      <c r="L48" s="117" t="s">
        <v>10</v>
      </c>
      <c r="M48" s="117">
        <v>618</v>
      </c>
      <c r="N48" s="117" t="s">
        <v>10</v>
      </c>
      <c r="O48" s="138"/>
      <c r="P48" s="138"/>
      <c r="Q48" s="138"/>
      <c r="R48" s="138"/>
      <c r="S48" s="138"/>
      <c r="T48" s="138"/>
      <c r="U48" s="138"/>
      <c r="V48" s="138"/>
      <c r="W48" s="138"/>
      <c r="X48" s="138"/>
      <c r="Y48" s="138"/>
      <c r="Z48" s="138"/>
      <c r="AA48" s="139"/>
    </row>
    <row r="49" spans="1:27" s="94" customFormat="1" ht="20.100000000000001" customHeight="1">
      <c r="A49" s="26">
        <f>IF(B49&lt;&gt;"",COUNTA($B$19:B49),"")</f>
        <v>31</v>
      </c>
      <c r="B49" s="105" t="s">
        <v>166</v>
      </c>
      <c r="C49" s="119">
        <v>37240</v>
      </c>
      <c r="D49" s="119">
        <v>10832</v>
      </c>
      <c r="E49" s="119">
        <v>17839</v>
      </c>
      <c r="F49" s="119">
        <v>2</v>
      </c>
      <c r="G49" s="119">
        <v>863</v>
      </c>
      <c r="H49" s="119">
        <v>1903</v>
      </c>
      <c r="I49" s="119">
        <v>2031</v>
      </c>
      <c r="J49" s="119">
        <v>4183</v>
      </c>
      <c r="K49" s="119">
        <v>113</v>
      </c>
      <c r="L49" s="119">
        <v>8744</v>
      </c>
      <c r="M49" s="119">
        <v>561</v>
      </c>
      <c r="N49" s="119">
        <v>8008</v>
      </c>
      <c r="O49" s="136"/>
      <c r="P49" s="136"/>
      <c r="Q49" s="136"/>
      <c r="R49" s="136"/>
      <c r="S49" s="136"/>
      <c r="T49" s="136"/>
      <c r="U49" s="136"/>
      <c r="V49" s="136"/>
      <c r="W49" s="136"/>
      <c r="X49" s="136"/>
      <c r="Y49" s="136"/>
      <c r="Z49" s="136"/>
      <c r="AA49" s="137"/>
    </row>
    <row r="50" spans="1:27" s="94" customFormat="1" ht="20.100000000000001" customHeight="1">
      <c r="A50" s="26">
        <f>IF(B50&lt;&gt;"",COUNTA($B$19:B50),"")</f>
        <v>32</v>
      </c>
      <c r="B50" s="105" t="s">
        <v>167</v>
      </c>
      <c r="C50" s="119">
        <v>65472</v>
      </c>
      <c r="D50" s="119">
        <v>12321</v>
      </c>
      <c r="E50" s="119">
        <v>25116</v>
      </c>
      <c r="F50" s="119">
        <v>45</v>
      </c>
      <c r="G50" s="119">
        <v>1048</v>
      </c>
      <c r="H50" s="119">
        <v>3414</v>
      </c>
      <c r="I50" s="119">
        <v>3214</v>
      </c>
      <c r="J50" s="119">
        <v>5711</v>
      </c>
      <c r="K50" s="119">
        <v>1257</v>
      </c>
      <c r="L50" s="119">
        <v>10427</v>
      </c>
      <c r="M50" s="119">
        <v>1606</v>
      </c>
      <c r="N50" s="119">
        <v>26429</v>
      </c>
      <c r="O50" s="136"/>
      <c r="P50" s="136"/>
      <c r="Q50" s="136"/>
      <c r="R50" s="136"/>
      <c r="S50" s="136"/>
      <c r="T50" s="136"/>
      <c r="U50" s="136"/>
      <c r="V50" s="136"/>
      <c r="W50" s="136"/>
      <c r="X50" s="136"/>
      <c r="Y50" s="136"/>
      <c r="Z50" s="136"/>
      <c r="AA50" s="137"/>
    </row>
    <row r="51" spans="1:27" s="94" customFormat="1" ht="20.100000000000001" customHeight="1">
      <c r="A51" s="26">
        <f>IF(B51&lt;&gt;"",COUNTA($B$19:B51),"")</f>
        <v>33</v>
      </c>
      <c r="B51" s="105" t="s">
        <v>168</v>
      </c>
      <c r="C51" s="119">
        <v>-343967</v>
      </c>
      <c r="D51" s="119">
        <v>-69925</v>
      </c>
      <c r="E51" s="119">
        <v>-122445</v>
      </c>
      <c r="F51" s="119">
        <v>-7484</v>
      </c>
      <c r="G51" s="119">
        <v>-16531</v>
      </c>
      <c r="H51" s="119">
        <v>-22086</v>
      </c>
      <c r="I51" s="119">
        <v>-17062</v>
      </c>
      <c r="J51" s="119">
        <v>-19293</v>
      </c>
      <c r="K51" s="119">
        <v>-11584</v>
      </c>
      <c r="L51" s="119">
        <v>-28406</v>
      </c>
      <c r="M51" s="119">
        <v>611</v>
      </c>
      <c r="N51" s="119">
        <v>-152208</v>
      </c>
      <c r="O51" s="136"/>
      <c r="P51" s="136"/>
      <c r="Q51" s="136"/>
      <c r="R51" s="136"/>
      <c r="S51" s="136"/>
      <c r="T51" s="136"/>
      <c r="U51" s="136"/>
      <c r="V51" s="136"/>
      <c r="W51" s="136"/>
      <c r="X51" s="136"/>
      <c r="Y51" s="136"/>
      <c r="Z51" s="136"/>
      <c r="AA51" s="137"/>
    </row>
    <row r="52" spans="1:27" s="122" customFormat="1" ht="25.15" customHeight="1">
      <c r="A52" s="25">
        <f>IF(B52&lt;&gt;"",COUNTA($B$19:B52),"")</f>
        <v>34</v>
      </c>
      <c r="B52" s="108" t="s">
        <v>169</v>
      </c>
      <c r="C52" s="123">
        <v>-286829</v>
      </c>
      <c r="D52" s="123">
        <v>-46839</v>
      </c>
      <c r="E52" s="123">
        <v>-99120</v>
      </c>
      <c r="F52" s="123">
        <v>-7479</v>
      </c>
      <c r="G52" s="123">
        <v>-16021</v>
      </c>
      <c r="H52" s="123">
        <v>-19894</v>
      </c>
      <c r="I52" s="123">
        <v>-13295</v>
      </c>
      <c r="J52" s="123">
        <v>-12950</v>
      </c>
      <c r="K52" s="123">
        <v>-9670</v>
      </c>
      <c r="L52" s="123">
        <v>-19810</v>
      </c>
      <c r="M52" s="123">
        <v>1757</v>
      </c>
      <c r="N52" s="123">
        <v>-142627</v>
      </c>
      <c r="O52" s="138"/>
      <c r="P52" s="138"/>
      <c r="Q52" s="138"/>
      <c r="R52" s="138"/>
      <c r="S52" s="138"/>
      <c r="T52" s="138"/>
      <c r="U52" s="138"/>
      <c r="V52" s="138"/>
      <c r="W52" s="138"/>
      <c r="X52" s="138"/>
      <c r="Y52" s="138"/>
      <c r="Z52" s="138"/>
      <c r="AA52" s="139"/>
    </row>
    <row r="53" spans="1:27" s="122" customFormat="1" ht="18" customHeight="1">
      <c r="A53" s="25">
        <f>IF(B53&lt;&gt;"",COUNTA($B$19:B53),"")</f>
        <v>35</v>
      </c>
      <c r="B53" s="103" t="s">
        <v>170</v>
      </c>
      <c r="C53" s="117">
        <v>791</v>
      </c>
      <c r="D53" s="117" t="s">
        <v>10</v>
      </c>
      <c r="E53" s="117">
        <v>732</v>
      </c>
      <c r="F53" s="117" t="s">
        <v>10</v>
      </c>
      <c r="G53" s="117" t="s">
        <v>10</v>
      </c>
      <c r="H53" s="117">
        <v>56</v>
      </c>
      <c r="I53" s="117">
        <v>513</v>
      </c>
      <c r="J53" s="117">
        <v>163</v>
      </c>
      <c r="K53" s="117" t="s">
        <v>10</v>
      </c>
      <c r="L53" s="117" t="s">
        <v>10</v>
      </c>
      <c r="M53" s="117">
        <v>58</v>
      </c>
      <c r="N53" s="117" t="s">
        <v>10</v>
      </c>
      <c r="O53" s="138"/>
      <c r="P53" s="138"/>
      <c r="Q53" s="138"/>
      <c r="R53" s="138"/>
      <c r="S53" s="138"/>
      <c r="T53" s="138"/>
      <c r="U53" s="138"/>
      <c r="V53" s="138"/>
      <c r="W53" s="138"/>
      <c r="X53" s="138"/>
      <c r="Y53" s="138"/>
      <c r="Z53" s="138"/>
      <c r="AA53" s="139"/>
    </row>
    <row r="54" spans="1:27" ht="11.1" customHeight="1">
      <c r="A54" s="25">
        <f>IF(B54&lt;&gt;"",COUNTA($B$19:B54),"")</f>
        <v>36</v>
      </c>
      <c r="B54" s="103" t="s">
        <v>171</v>
      </c>
      <c r="C54" s="117">
        <v>3258</v>
      </c>
      <c r="D54" s="117" t="s">
        <v>10</v>
      </c>
      <c r="E54" s="117">
        <v>2725</v>
      </c>
      <c r="F54" s="117" t="s">
        <v>10</v>
      </c>
      <c r="G54" s="117">
        <v>72</v>
      </c>
      <c r="H54" s="117">
        <v>120</v>
      </c>
      <c r="I54" s="117">
        <v>617</v>
      </c>
      <c r="J54" s="117">
        <v>900</v>
      </c>
      <c r="K54" s="117">
        <v>887</v>
      </c>
      <c r="L54" s="117">
        <v>127</v>
      </c>
      <c r="M54" s="117">
        <v>534</v>
      </c>
      <c r="N54" s="117" t="s">
        <v>10</v>
      </c>
    </row>
    <row r="55" spans="1:27" s="97" customFormat="1" ht="18" customHeight="1">
      <c r="A55" s="25" t="str">
        <f>IF(B55&lt;&gt;"",COUNTA($B$19:B55),"")</f>
        <v/>
      </c>
      <c r="B55" s="103"/>
      <c r="C55" s="239" t="s">
        <v>112</v>
      </c>
      <c r="D55" s="240"/>
      <c r="E55" s="240"/>
      <c r="F55" s="240"/>
      <c r="G55" s="240"/>
      <c r="H55" s="240"/>
      <c r="I55" s="240" t="s">
        <v>112</v>
      </c>
      <c r="J55" s="240"/>
      <c r="K55" s="240"/>
      <c r="L55" s="240"/>
      <c r="M55" s="240"/>
      <c r="N55" s="240"/>
      <c r="O55" s="134"/>
      <c r="P55" s="134"/>
      <c r="Q55" s="134"/>
      <c r="R55" s="134"/>
      <c r="S55" s="134"/>
      <c r="T55" s="134"/>
      <c r="U55" s="134"/>
      <c r="V55" s="134"/>
      <c r="W55" s="134"/>
      <c r="X55" s="134"/>
      <c r="Y55" s="134"/>
      <c r="Z55" s="134"/>
      <c r="AA55" s="134"/>
    </row>
    <row r="56" spans="1:27" s="94" customFormat="1" ht="11.1" customHeight="1">
      <c r="A56" s="25">
        <f>IF(B56&lt;&gt;"",COUNTA($B$19:B56),"")</f>
        <v>37</v>
      </c>
      <c r="B56" s="103" t="s">
        <v>142</v>
      </c>
      <c r="C56" s="125">
        <v>34.520000000000003</v>
      </c>
      <c r="D56" s="125">
        <v>25</v>
      </c>
      <c r="E56" s="125">
        <v>17.71</v>
      </c>
      <c r="F56" s="125">
        <v>2.56</v>
      </c>
      <c r="G56" s="125">
        <v>5.38</v>
      </c>
      <c r="H56" s="125">
        <v>15.48</v>
      </c>
      <c r="I56" s="125">
        <v>23.59</v>
      </c>
      <c r="J56" s="125">
        <v>25.39</v>
      </c>
      <c r="K56" s="125">
        <v>26.07</v>
      </c>
      <c r="L56" s="125">
        <v>18.04</v>
      </c>
      <c r="M56" s="125">
        <v>3.9</v>
      </c>
      <c r="N56" s="125">
        <v>16.73</v>
      </c>
      <c r="O56" s="136"/>
      <c r="P56" s="136"/>
      <c r="Q56" s="136"/>
      <c r="R56" s="136"/>
      <c r="S56" s="136"/>
      <c r="T56" s="136"/>
      <c r="U56" s="136"/>
      <c r="V56" s="136"/>
      <c r="W56" s="136"/>
      <c r="X56" s="136"/>
      <c r="Y56" s="136"/>
      <c r="Z56" s="136"/>
      <c r="AA56" s="137"/>
    </row>
    <row r="57" spans="1:27" s="94" customFormat="1" ht="11.1" customHeight="1">
      <c r="A57" s="25">
        <f>IF(B57&lt;&gt;"",COUNTA($B$19:B57),"")</f>
        <v>38</v>
      </c>
      <c r="B57" s="103" t="s">
        <v>143</v>
      </c>
      <c r="C57" s="125">
        <v>119.88</v>
      </c>
      <c r="D57" s="125">
        <v>85.61</v>
      </c>
      <c r="E57" s="125">
        <v>42.45</v>
      </c>
      <c r="F57" s="125">
        <v>3.1</v>
      </c>
      <c r="G57" s="125">
        <v>7.4</v>
      </c>
      <c r="H57" s="125">
        <v>32.270000000000003</v>
      </c>
      <c r="I57" s="125">
        <v>49.78</v>
      </c>
      <c r="J57" s="125">
        <v>60.38</v>
      </c>
      <c r="K57" s="125">
        <v>55.55</v>
      </c>
      <c r="L57" s="125">
        <v>58.82</v>
      </c>
      <c r="M57" s="125">
        <v>8.2200000000000006</v>
      </c>
      <c r="N57" s="125">
        <v>80.56</v>
      </c>
      <c r="O57" s="136"/>
      <c r="P57" s="136"/>
      <c r="Q57" s="136"/>
      <c r="R57" s="136"/>
      <c r="S57" s="136"/>
      <c r="T57" s="136"/>
      <c r="U57" s="136"/>
      <c r="V57" s="136"/>
      <c r="W57" s="136"/>
      <c r="X57" s="136"/>
      <c r="Y57" s="136"/>
      <c r="Z57" s="136"/>
      <c r="AA57" s="137"/>
    </row>
    <row r="58" spans="1:27" s="94" customFormat="1" ht="21.6" customHeight="1">
      <c r="A58" s="25">
        <f>IF(B58&lt;&gt;"",COUNTA($B$19:B58),"")</f>
        <v>39</v>
      </c>
      <c r="B58" s="104" t="s">
        <v>144</v>
      </c>
      <c r="C58" s="125" t="s">
        <v>10</v>
      </c>
      <c r="D58" s="125" t="s">
        <v>10</v>
      </c>
      <c r="E58" s="125" t="s">
        <v>10</v>
      </c>
      <c r="F58" s="125" t="s">
        <v>10</v>
      </c>
      <c r="G58" s="125" t="s">
        <v>10</v>
      </c>
      <c r="H58" s="125" t="s">
        <v>10</v>
      </c>
      <c r="I58" s="125" t="s">
        <v>10</v>
      </c>
      <c r="J58" s="125" t="s">
        <v>10</v>
      </c>
      <c r="K58" s="125" t="s">
        <v>10</v>
      </c>
      <c r="L58" s="125" t="s">
        <v>10</v>
      </c>
      <c r="M58" s="125" t="s">
        <v>10</v>
      </c>
      <c r="N58" s="125" t="s">
        <v>10</v>
      </c>
      <c r="O58" s="136"/>
      <c r="P58" s="136"/>
      <c r="Q58" s="136"/>
      <c r="R58" s="136"/>
      <c r="S58" s="136"/>
      <c r="T58" s="136"/>
      <c r="U58" s="136"/>
      <c r="V58" s="136"/>
      <c r="W58" s="136"/>
      <c r="X58" s="136"/>
      <c r="Y58" s="136"/>
      <c r="Z58" s="136"/>
      <c r="AA58" s="137"/>
    </row>
    <row r="59" spans="1:27" s="94" customFormat="1" ht="11.1" customHeight="1">
      <c r="A59" s="25">
        <f>IF(B59&lt;&gt;"",COUNTA($B$19:B59),"")</f>
        <v>40</v>
      </c>
      <c r="B59" s="103" t="s">
        <v>145</v>
      </c>
      <c r="C59" s="125">
        <v>0.1</v>
      </c>
      <c r="D59" s="125" t="s">
        <v>10</v>
      </c>
      <c r="E59" s="125">
        <v>0.09</v>
      </c>
      <c r="F59" s="125" t="s">
        <v>10</v>
      </c>
      <c r="G59" s="125">
        <v>0.02</v>
      </c>
      <c r="H59" s="125">
        <v>0.03</v>
      </c>
      <c r="I59" s="125">
        <v>0.43</v>
      </c>
      <c r="J59" s="125">
        <v>0.12</v>
      </c>
      <c r="K59" s="125">
        <v>0.03</v>
      </c>
      <c r="L59" s="125">
        <v>0.01</v>
      </c>
      <c r="M59" s="125">
        <v>0.06</v>
      </c>
      <c r="N59" s="125" t="s">
        <v>10</v>
      </c>
      <c r="O59" s="136"/>
      <c r="P59" s="136"/>
      <c r="Q59" s="136"/>
      <c r="R59" s="136"/>
      <c r="S59" s="136"/>
      <c r="T59" s="136"/>
      <c r="U59" s="136"/>
      <c r="V59" s="136"/>
      <c r="W59" s="136"/>
      <c r="X59" s="136"/>
      <c r="Y59" s="136"/>
      <c r="Z59" s="136"/>
      <c r="AA59" s="137"/>
    </row>
    <row r="60" spans="1:27" s="94" customFormat="1" ht="11.1" customHeight="1">
      <c r="A60" s="25">
        <f>IF(B60&lt;&gt;"",COUNTA($B$19:B60),"")</f>
        <v>41</v>
      </c>
      <c r="B60" s="103" t="s">
        <v>146</v>
      </c>
      <c r="C60" s="125">
        <v>82.61</v>
      </c>
      <c r="D60" s="125">
        <v>82.53</v>
      </c>
      <c r="E60" s="125">
        <v>47.18</v>
      </c>
      <c r="F60" s="125">
        <v>91.82</v>
      </c>
      <c r="G60" s="125">
        <v>90.31</v>
      </c>
      <c r="H60" s="125">
        <v>72.81</v>
      </c>
      <c r="I60" s="125">
        <v>47.24</v>
      </c>
      <c r="J60" s="125">
        <v>26.23</v>
      </c>
      <c r="K60" s="125">
        <v>17.91</v>
      </c>
      <c r="L60" s="125">
        <v>18.29</v>
      </c>
      <c r="M60" s="125">
        <v>2.4700000000000002</v>
      </c>
      <c r="N60" s="125">
        <v>33.979999999999997</v>
      </c>
      <c r="O60" s="136"/>
      <c r="P60" s="136"/>
      <c r="Q60" s="136"/>
      <c r="R60" s="136"/>
      <c r="S60" s="136"/>
      <c r="T60" s="136"/>
      <c r="U60" s="136"/>
      <c r="V60" s="136"/>
      <c r="W60" s="136"/>
      <c r="X60" s="136"/>
      <c r="Y60" s="136"/>
      <c r="Z60" s="136"/>
      <c r="AA60" s="137"/>
    </row>
    <row r="61" spans="1:27" s="94" customFormat="1" ht="11.1" customHeight="1">
      <c r="A61" s="25">
        <f>IF(B61&lt;&gt;"",COUNTA($B$19:B61),"")</f>
        <v>42</v>
      </c>
      <c r="B61" s="103" t="s">
        <v>147</v>
      </c>
      <c r="C61" s="125">
        <v>41.31</v>
      </c>
      <c r="D61" s="125">
        <v>34.46</v>
      </c>
      <c r="E61" s="125">
        <v>25.86</v>
      </c>
      <c r="F61" s="125">
        <v>5.19</v>
      </c>
      <c r="G61" s="125">
        <v>8.6199999999999992</v>
      </c>
      <c r="H61" s="125">
        <v>30.98</v>
      </c>
      <c r="I61" s="125">
        <v>32.99</v>
      </c>
      <c r="J61" s="125">
        <v>40.909999999999997</v>
      </c>
      <c r="K61" s="125">
        <v>27.28</v>
      </c>
      <c r="L61" s="125">
        <v>22.37</v>
      </c>
      <c r="M61" s="125">
        <v>15.58</v>
      </c>
      <c r="N61" s="125">
        <v>7.82</v>
      </c>
      <c r="O61" s="136"/>
      <c r="P61" s="136"/>
      <c r="Q61" s="136"/>
      <c r="R61" s="136"/>
      <c r="S61" s="136"/>
      <c r="T61" s="136"/>
      <c r="U61" s="136"/>
      <c r="V61" s="136"/>
      <c r="W61" s="136"/>
      <c r="X61" s="136"/>
      <c r="Y61" s="136"/>
      <c r="Z61" s="136"/>
      <c r="AA61" s="137"/>
    </row>
    <row r="62" spans="1:27" s="94" customFormat="1" ht="20.100000000000001" customHeight="1">
      <c r="A62" s="26">
        <f>IF(B62&lt;&gt;"",COUNTA($B$19:B62),"")</f>
        <v>43</v>
      </c>
      <c r="B62" s="105" t="s">
        <v>148</v>
      </c>
      <c r="C62" s="127">
        <v>195.8</v>
      </c>
      <c r="D62" s="127">
        <v>158.69</v>
      </c>
      <c r="E62" s="127">
        <v>81.56</v>
      </c>
      <c r="F62" s="127">
        <v>92.31</v>
      </c>
      <c r="G62" s="127">
        <v>94.49</v>
      </c>
      <c r="H62" s="127">
        <v>89.61</v>
      </c>
      <c r="I62" s="127">
        <v>88.05</v>
      </c>
      <c r="J62" s="127">
        <v>71.209999999999994</v>
      </c>
      <c r="K62" s="127">
        <v>72.28</v>
      </c>
      <c r="L62" s="127">
        <v>72.790000000000006</v>
      </c>
      <c r="M62" s="127">
        <v>-0.92</v>
      </c>
      <c r="N62" s="127">
        <v>123.45</v>
      </c>
      <c r="O62" s="136"/>
      <c r="P62" s="136"/>
      <c r="Q62" s="136"/>
      <c r="R62" s="136"/>
      <c r="S62" s="136"/>
      <c r="T62" s="136"/>
      <c r="U62" s="136"/>
      <c r="V62" s="136"/>
      <c r="W62" s="136"/>
      <c r="X62" s="136"/>
      <c r="Y62" s="136"/>
      <c r="Z62" s="136"/>
      <c r="AA62" s="137"/>
    </row>
    <row r="63" spans="1:27" s="94" customFormat="1" ht="21.6" customHeight="1">
      <c r="A63" s="25">
        <f>IF(B63&lt;&gt;"",COUNTA($B$19:B63),"")</f>
        <v>44</v>
      </c>
      <c r="B63" s="104" t="s">
        <v>149</v>
      </c>
      <c r="C63" s="125">
        <v>58.88</v>
      </c>
      <c r="D63" s="125">
        <v>110.27</v>
      </c>
      <c r="E63" s="125">
        <v>31.91</v>
      </c>
      <c r="F63" s="125">
        <v>0.08</v>
      </c>
      <c r="G63" s="125">
        <v>8.01</v>
      </c>
      <c r="H63" s="125">
        <v>17.59</v>
      </c>
      <c r="I63" s="125">
        <v>38.869999999999997</v>
      </c>
      <c r="J63" s="125">
        <v>50.6</v>
      </c>
      <c r="K63" s="125">
        <v>13.55</v>
      </c>
      <c r="L63" s="125">
        <v>58.73</v>
      </c>
      <c r="M63" s="125">
        <v>2.91</v>
      </c>
      <c r="N63" s="125">
        <v>13.24</v>
      </c>
      <c r="O63" s="136"/>
      <c r="P63" s="136"/>
      <c r="Q63" s="136"/>
      <c r="R63" s="136"/>
      <c r="S63" s="136"/>
      <c r="T63" s="136"/>
      <c r="U63" s="136"/>
      <c r="V63" s="136"/>
      <c r="W63" s="136"/>
      <c r="X63" s="136"/>
      <c r="Y63" s="136"/>
      <c r="Z63" s="136"/>
      <c r="AA63" s="137"/>
    </row>
    <row r="64" spans="1:27" s="94" customFormat="1" ht="11.1" customHeight="1">
      <c r="A64" s="25">
        <f>IF(B64&lt;&gt;"",COUNTA($B$19:B64),"")</f>
        <v>45</v>
      </c>
      <c r="B64" s="103" t="s">
        <v>150</v>
      </c>
      <c r="C64" s="125">
        <v>50.19</v>
      </c>
      <c r="D64" s="125">
        <v>105.06</v>
      </c>
      <c r="E64" s="125">
        <v>26.45</v>
      </c>
      <c r="F64" s="125">
        <v>0.02</v>
      </c>
      <c r="G64" s="125">
        <v>7.76</v>
      </c>
      <c r="H64" s="125">
        <v>15.12</v>
      </c>
      <c r="I64" s="125">
        <v>34.549999999999997</v>
      </c>
      <c r="J64" s="125">
        <v>41.98</v>
      </c>
      <c r="K64" s="125">
        <v>10.86</v>
      </c>
      <c r="L64" s="125">
        <v>46.46</v>
      </c>
      <c r="M64" s="125">
        <v>2.57</v>
      </c>
      <c r="N64" s="125">
        <v>9.41</v>
      </c>
      <c r="O64" s="136"/>
      <c r="P64" s="136"/>
      <c r="Q64" s="136"/>
      <c r="R64" s="136"/>
      <c r="S64" s="136"/>
      <c r="T64" s="136"/>
      <c r="U64" s="136"/>
      <c r="V64" s="136"/>
      <c r="W64" s="136"/>
      <c r="X64" s="136"/>
      <c r="Y64" s="136"/>
      <c r="Z64" s="136"/>
      <c r="AA64" s="137"/>
    </row>
    <row r="65" spans="1:27" s="94" customFormat="1" ht="11.1" customHeight="1">
      <c r="A65" s="25">
        <f>IF(B65&lt;&gt;"",COUNTA($B$19:B65),"")</f>
        <v>46</v>
      </c>
      <c r="B65" s="103" t="s">
        <v>151</v>
      </c>
      <c r="C65" s="125" t="s">
        <v>10</v>
      </c>
      <c r="D65" s="125" t="s">
        <v>10</v>
      </c>
      <c r="E65" s="125" t="s">
        <v>10</v>
      </c>
      <c r="F65" s="125" t="s">
        <v>10</v>
      </c>
      <c r="G65" s="125" t="s">
        <v>10</v>
      </c>
      <c r="H65" s="125" t="s">
        <v>10</v>
      </c>
      <c r="I65" s="125" t="s">
        <v>10</v>
      </c>
      <c r="J65" s="125" t="s">
        <v>10</v>
      </c>
      <c r="K65" s="125" t="s">
        <v>10</v>
      </c>
      <c r="L65" s="125" t="s">
        <v>10</v>
      </c>
      <c r="M65" s="125" t="s">
        <v>10</v>
      </c>
      <c r="N65" s="125" t="s">
        <v>10</v>
      </c>
      <c r="O65" s="136"/>
      <c r="P65" s="136"/>
      <c r="Q65" s="136"/>
      <c r="R65" s="136"/>
      <c r="S65" s="136"/>
      <c r="T65" s="136"/>
      <c r="U65" s="136"/>
      <c r="V65" s="136"/>
      <c r="W65" s="136"/>
      <c r="X65" s="136"/>
      <c r="Y65" s="136"/>
      <c r="Z65" s="136"/>
      <c r="AA65" s="137"/>
    </row>
    <row r="66" spans="1:27" s="94" customFormat="1" ht="11.1" customHeight="1">
      <c r="A66" s="25">
        <f>IF(B66&lt;&gt;"",COUNTA($B$19:B66),"")</f>
        <v>47</v>
      </c>
      <c r="B66" s="103" t="s">
        <v>152</v>
      </c>
      <c r="C66" s="125">
        <v>0.73</v>
      </c>
      <c r="D66" s="125">
        <v>1.0900000000000001</v>
      </c>
      <c r="E66" s="125">
        <v>0.35</v>
      </c>
      <c r="F66" s="125" t="s">
        <v>10</v>
      </c>
      <c r="G66" s="125" t="s">
        <v>10</v>
      </c>
      <c r="H66" s="125">
        <v>0.19</v>
      </c>
      <c r="I66" s="125">
        <v>1.05</v>
      </c>
      <c r="J66" s="125">
        <v>1.17</v>
      </c>
      <c r="K66" s="125" t="s">
        <v>10</v>
      </c>
      <c r="L66" s="125" t="s">
        <v>10</v>
      </c>
      <c r="M66" s="125">
        <v>0.09</v>
      </c>
      <c r="N66" s="125">
        <v>0.25</v>
      </c>
      <c r="O66" s="136"/>
      <c r="P66" s="136"/>
      <c r="Q66" s="136"/>
      <c r="R66" s="136"/>
      <c r="S66" s="136"/>
      <c r="T66" s="136"/>
      <c r="U66" s="136"/>
      <c r="V66" s="136"/>
      <c r="W66" s="136"/>
      <c r="X66" s="136"/>
      <c r="Y66" s="136"/>
      <c r="Z66" s="136"/>
      <c r="AA66" s="137"/>
    </row>
    <row r="67" spans="1:27" s="94" customFormat="1" ht="11.1" customHeight="1">
      <c r="A67" s="25">
        <f>IF(B67&lt;&gt;"",COUNTA($B$19:B67),"")</f>
        <v>48</v>
      </c>
      <c r="B67" s="103" t="s">
        <v>147</v>
      </c>
      <c r="C67" s="125">
        <v>0.96</v>
      </c>
      <c r="D67" s="125" t="s">
        <v>10</v>
      </c>
      <c r="E67" s="125">
        <v>0.71</v>
      </c>
      <c r="F67" s="125" t="s">
        <v>10</v>
      </c>
      <c r="G67" s="125" t="s">
        <v>10</v>
      </c>
      <c r="H67" s="125">
        <v>0.64</v>
      </c>
      <c r="I67" s="125">
        <v>4.67</v>
      </c>
      <c r="J67" s="125" t="s">
        <v>10</v>
      </c>
      <c r="K67" s="125" t="s">
        <v>10</v>
      </c>
      <c r="L67" s="125" t="s">
        <v>10</v>
      </c>
      <c r="M67" s="125">
        <v>0.8</v>
      </c>
      <c r="N67" s="125" t="s">
        <v>10</v>
      </c>
      <c r="O67" s="136"/>
      <c r="P67" s="136"/>
      <c r="Q67" s="136"/>
      <c r="R67" s="136"/>
      <c r="S67" s="136"/>
      <c r="T67" s="136"/>
      <c r="U67" s="136"/>
      <c r="V67" s="136"/>
      <c r="W67" s="136"/>
      <c r="X67" s="136"/>
      <c r="Y67" s="136"/>
      <c r="Z67" s="136"/>
      <c r="AA67" s="137"/>
    </row>
    <row r="68" spans="1:27" s="94" customFormat="1" ht="20.100000000000001" customHeight="1">
      <c r="A68" s="26">
        <f>IF(B68&lt;&gt;"",COUNTA($B$19:B68),"")</f>
        <v>49</v>
      </c>
      <c r="B68" s="105" t="s">
        <v>153</v>
      </c>
      <c r="C68" s="127">
        <v>58.65</v>
      </c>
      <c r="D68" s="127">
        <v>111.37</v>
      </c>
      <c r="E68" s="127">
        <v>31.56</v>
      </c>
      <c r="F68" s="127">
        <v>0.08</v>
      </c>
      <c r="G68" s="127">
        <v>8.01</v>
      </c>
      <c r="H68" s="127">
        <v>17.14</v>
      </c>
      <c r="I68" s="127">
        <v>35.26</v>
      </c>
      <c r="J68" s="127">
        <v>51.77</v>
      </c>
      <c r="K68" s="127">
        <v>13.55</v>
      </c>
      <c r="L68" s="127">
        <v>58.73</v>
      </c>
      <c r="M68" s="127">
        <v>2.21</v>
      </c>
      <c r="N68" s="127">
        <v>13.48</v>
      </c>
      <c r="O68" s="136"/>
      <c r="P68" s="136"/>
      <c r="Q68" s="136"/>
      <c r="R68" s="136"/>
      <c r="S68" s="136"/>
      <c r="T68" s="136"/>
      <c r="U68" s="136"/>
      <c r="V68" s="136"/>
      <c r="W68" s="136"/>
      <c r="X68" s="136"/>
      <c r="Y68" s="136"/>
      <c r="Z68" s="136"/>
      <c r="AA68" s="137"/>
    </row>
    <row r="69" spans="1:27" s="94" customFormat="1" ht="20.100000000000001" customHeight="1">
      <c r="A69" s="26">
        <f>IF(B69&lt;&gt;"",COUNTA($B$19:B69),"")</f>
        <v>50</v>
      </c>
      <c r="B69" s="105" t="s">
        <v>154</v>
      </c>
      <c r="C69" s="127">
        <v>254.46</v>
      </c>
      <c r="D69" s="127">
        <v>270.05</v>
      </c>
      <c r="E69" s="127">
        <v>113.12</v>
      </c>
      <c r="F69" s="127">
        <v>92.39</v>
      </c>
      <c r="G69" s="127">
        <v>102.5</v>
      </c>
      <c r="H69" s="127">
        <v>106.75</v>
      </c>
      <c r="I69" s="127">
        <v>123.3</v>
      </c>
      <c r="J69" s="127">
        <v>122.98</v>
      </c>
      <c r="K69" s="127">
        <v>85.82</v>
      </c>
      <c r="L69" s="127">
        <v>131.52000000000001</v>
      </c>
      <c r="M69" s="127">
        <v>1.29</v>
      </c>
      <c r="N69" s="127">
        <v>136.94</v>
      </c>
      <c r="O69" s="136"/>
      <c r="P69" s="136"/>
      <c r="Q69" s="136"/>
      <c r="R69" s="136"/>
      <c r="S69" s="136"/>
      <c r="T69" s="136"/>
      <c r="U69" s="136"/>
      <c r="V69" s="136"/>
      <c r="W69" s="136"/>
      <c r="X69" s="136"/>
      <c r="Y69" s="136"/>
      <c r="Z69" s="136"/>
      <c r="AA69" s="137"/>
    </row>
    <row r="70" spans="1:27" s="94" customFormat="1" ht="11.1" customHeight="1">
      <c r="A70" s="25">
        <f>IF(B70&lt;&gt;"",COUNTA($B$19:B70),"")</f>
        <v>51</v>
      </c>
      <c r="B70" s="103" t="s">
        <v>155</v>
      </c>
      <c r="C70" s="125" t="s">
        <v>10</v>
      </c>
      <c r="D70" s="125" t="s">
        <v>10</v>
      </c>
      <c r="E70" s="125" t="s">
        <v>10</v>
      </c>
      <c r="F70" s="125" t="s">
        <v>10</v>
      </c>
      <c r="G70" s="125" t="s">
        <v>10</v>
      </c>
      <c r="H70" s="125" t="s">
        <v>10</v>
      </c>
      <c r="I70" s="125" t="s">
        <v>10</v>
      </c>
      <c r="J70" s="125" t="s">
        <v>10</v>
      </c>
      <c r="K70" s="125" t="s">
        <v>10</v>
      </c>
      <c r="L70" s="125" t="s">
        <v>10</v>
      </c>
      <c r="M70" s="125" t="s">
        <v>10</v>
      </c>
      <c r="N70" s="125" t="s">
        <v>10</v>
      </c>
      <c r="O70" s="136"/>
      <c r="P70" s="136"/>
      <c r="Q70" s="136"/>
      <c r="R70" s="136"/>
      <c r="S70" s="136"/>
      <c r="T70" s="136"/>
      <c r="U70" s="136"/>
      <c r="V70" s="136"/>
      <c r="W70" s="136"/>
      <c r="X70" s="136"/>
      <c r="Y70" s="136"/>
      <c r="Z70" s="136"/>
      <c r="AA70" s="137"/>
    </row>
    <row r="71" spans="1:27" s="94" customFormat="1" ht="11.1" customHeight="1">
      <c r="A71" s="25">
        <f>IF(B71&lt;&gt;"",COUNTA($B$19:B71),"")</f>
        <v>52</v>
      </c>
      <c r="B71" s="103" t="s">
        <v>156</v>
      </c>
      <c r="C71" s="125" t="s">
        <v>10</v>
      </c>
      <c r="D71" s="125" t="s">
        <v>10</v>
      </c>
      <c r="E71" s="125" t="s">
        <v>10</v>
      </c>
      <c r="F71" s="125" t="s">
        <v>10</v>
      </c>
      <c r="G71" s="125" t="s">
        <v>10</v>
      </c>
      <c r="H71" s="125" t="s">
        <v>10</v>
      </c>
      <c r="I71" s="125" t="s">
        <v>10</v>
      </c>
      <c r="J71" s="125" t="s">
        <v>10</v>
      </c>
      <c r="K71" s="125" t="s">
        <v>10</v>
      </c>
      <c r="L71" s="125" t="s">
        <v>10</v>
      </c>
      <c r="M71" s="125" t="s">
        <v>10</v>
      </c>
      <c r="N71" s="125" t="s">
        <v>10</v>
      </c>
      <c r="O71" s="136"/>
      <c r="P71" s="136"/>
      <c r="Q71" s="136"/>
      <c r="R71" s="136"/>
      <c r="S71" s="136"/>
      <c r="T71" s="136"/>
      <c r="U71" s="136"/>
      <c r="V71" s="136"/>
      <c r="W71" s="136"/>
      <c r="X71" s="136"/>
      <c r="Y71" s="136"/>
      <c r="Z71" s="136"/>
      <c r="AA71" s="137"/>
    </row>
    <row r="72" spans="1:27" s="94" customFormat="1" ht="11.1" customHeight="1">
      <c r="A72" s="25">
        <f>IF(B72&lt;&gt;"",COUNTA($B$19:B72),"")</f>
        <v>53</v>
      </c>
      <c r="B72" s="103" t="s">
        <v>172</v>
      </c>
      <c r="C72" s="125" t="s">
        <v>10</v>
      </c>
      <c r="D72" s="125" t="s">
        <v>10</v>
      </c>
      <c r="E72" s="125" t="s">
        <v>10</v>
      </c>
      <c r="F72" s="125" t="s">
        <v>10</v>
      </c>
      <c r="G72" s="125" t="s">
        <v>10</v>
      </c>
      <c r="H72" s="125" t="s">
        <v>10</v>
      </c>
      <c r="I72" s="125" t="s">
        <v>10</v>
      </c>
      <c r="J72" s="125" t="s">
        <v>10</v>
      </c>
      <c r="K72" s="125" t="s">
        <v>10</v>
      </c>
      <c r="L72" s="125" t="s">
        <v>10</v>
      </c>
      <c r="M72" s="125" t="s">
        <v>10</v>
      </c>
      <c r="N72" s="125" t="s">
        <v>10</v>
      </c>
      <c r="O72" s="136"/>
      <c r="P72" s="136"/>
      <c r="Q72" s="136"/>
      <c r="R72" s="136"/>
      <c r="S72" s="136"/>
      <c r="T72" s="136"/>
      <c r="U72" s="136"/>
      <c r="V72" s="136"/>
      <c r="W72" s="136"/>
      <c r="X72" s="136"/>
      <c r="Y72" s="136"/>
      <c r="Z72" s="136"/>
      <c r="AA72" s="137"/>
    </row>
    <row r="73" spans="1:27" s="94" customFormat="1" ht="11.1" customHeight="1">
      <c r="A73" s="25">
        <f>IF(B73&lt;&gt;"",COUNTA($B$19:B73),"")</f>
        <v>54</v>
      </c>
      <c r="B73" s="103" t="s">
        <v>173</v>
      </c>
      <c r="C73" s="125" t="s">
        <v>10</v>
      </c>
      <c r="D73" s="125" t="s">
        <v>10</v>
      </c>
      <c r="E73" s="125" t="s">
        <v>10</v>
      </c>
      <c r="F73" s="125" t="s">
        <v>10</v>
      </c>
      <c r="G73" s="125" t="s">
        <v>10</v>
      </c>
      <c r="H73" s="125" t="s">
        <v>10</v>
      </c>
      <c r="I73" s="125" t="s">
        <v>10</v>
      </c>
      <c r="J73" s="125" t="s">
        <v>10</v>
      </c>
      <c r="K73" s="125" t="s">
        <v>10</v>
      </c>
      <c r="L73" s="125" t="s">
        <v>10</v>
      </c>
      <c r="M73" s="125" t="s">
        <v>10</v>
      </c>
      <c r="N73" s="125" t="s">
        <v>10</v>
      </c>
      <c r="O73" s="136"/>
      <c r="P73" s="136"/>
      <c r="Q73" s="136"/>
      <c r="R73" s="136"/>
      <c r="S73" s="136"/>
      <c r="T73" s="136"/>
      <c r="U73" s="136"/>
      <c r="V73" s="136"/>
      <c r="W73" s="136"/>
      <c r="X73" s="136"/>
      <c r="Y73" s="136"/>
      <c r="Z73" s="136"/>
      <c r="AA73" s="137"/>
    </row>
    <row r="74" spans="1:27" s="94" customFormat="1" ht="11.1" customHeight="1">
      <c r="A74" s="25">
        <f>IF(B74&lt;&gt;"",COUNTA($B$19:B74),"")</f>
        <v>55</v>
      </c>
      <c r="B74" s="103" t="s">
        <v>61</v>
      </c>
      <c r="C74" s="125" t="s">
        <v>10</v>
      </c>
      <c r="D74" s="125" t="s">
        <v>10</v>
      </c>
      <c r="E74" s="125" t="s">
        <v>10</v>
      </c>
      <c r="F74" s="125" t="s">
        <v>10</v>
      </c>
      <c r="G74" s="125" t="s">
        <v>10</v>
      </c>
      <c r="H74" s="125" t="s">
        <v>10</v>
      </c>
      <c r="I74" s="125" t="s">
        <v>10</v>
      </c>
      <c r="J74" s="125" t="s">
        <v>10</v>
      </c>
      <c r="K74" s="125" t="s">
        <v>10</v>
      </c>
      <c r="L74" s="125" t="s">
        <v>10</v>
      </c>
      <c r="M74" s="125" t="s">
        <v>10</v>
      </c>
      <c r="N74" s="125" t="s">
        <v>10</v>
      </c>
      <c r="O74" s="136"/>
      <c r="P74" s="136"/>
      <c r="Q74" s="136"/>
      <c r="R74" s="136"/>
      <c r="S74" s="136"/>
      <c r="T74" s="136"/>
      <c r="U74" s="136"/>
      <c r="V74" s="136"/>
      <c r="W74" s="136"/>
      <c r="X74" s="136"/>
      <c r="Y74" s="136"/>
      <c r="Z74" s="136"/>
      <c r="AA74" s="137"/>
    </row>
    <row r="75" spans="1:27" s="94" customFormat="1" ht="21.6" customHeight="1">
      <c r="A75" s="25">
        <f>IF(B75&lt;&gt;"",COUNTA($B$19:B75),"")</f>
        <v>56</v>
      </c>
      <c r="B75" s="104" t="s">
        <v>157</v>
      </c>
      <c r="C75" s="125" t="s">
        <v>10</v>
      </c>
      <c r="D75" s="125" t="s">
        <v>10</v>
      </c>
      <c r="E75" s="125" t="s">
        <v>10</v>
      </c>
      <c r="F75" s="125" t="s">
        <v>10</v>
      </c>
      <c r="G75" s="125" t="s">
        <v>10</v>
      </c>
      <c r="H75" s="125" t="s">
        <v>10</v>
      </c>
      <c r="I75" s="125" t="s">
        <v>10</v>
      </c>
      <c r="J75" s="125" t="s">
        <v>10</v>
      </c>
      <c r="K75" s="125" t="s">
        <v>10</v>
      </c>
      <c r="L75" s="125" t="s">
        <v>10</v>
      </c>
      <c r="M75" s="125" t="s">
        <v>10</v>
      </c>
      <c r="N75" s="125" t="s">
        <v>10</v>
      </c>
      <c r="O75" s="136"/>
      <c r="P75" s="136"/>
      <c r="Q75" s="136"/>
      <c r="R75" s="136"/>
      <c r="S75" s="136"/>
      <c r="T75" s="136"/>
      <c r="U75" s="136"/>
      <c r="V75" s="136"/>
      <c r="W75" s="136"/>
      <c r="X75" s="136"/>
      <c r="Y75" s="136"/>
      <c r="Z75" s="136"/>
      <c r="AA75" s="137"/>
    </row>
    <row r="76" spans="1:27" s="94" customFormat="1" ht="21.6" customHeight="1">
      <c r="A76" s="25">
        <f>IF(B76&lt;&gt;"",COUNTA($B$19:B76),"")</f>
        <v>57</v>
      </c>
      <c r="B76" s="104" t="s">
        <v>158</v>
      </c>
      <c r="C76" s="125">
        <v>9.23</v>
      </c>
      <c r="D76" s="125">
        <v>0.03</v>
      </c>
      <c r="E76" s="125">
        <v>0.69</v>
      </c>
      <c r="F76" s="125">
        <v>0.06</v>
      </c>
      <c r="G76" s="125">
        <v>0.04</v>
      </c>
      <c r="H76" s="125">
        <v>1.1599999999999999</v>
      </c>
      <c r="I76" s="125">
        <v>0.39</v>
      </c>
      <c r="J76" s="125">
        <v>1.52</v>
      </c>
      <c r="K76" s="125">
        <v>1.57</v>
      </c>
      <c r="L76" s="125">
        <v>0.01</v>
      </c>
      <c r="M76" s="125">
        <v>0.09</v>
      </c>
      <c r="N76" s="125">
        <v>10.64</v>
      </c>
      <c r="O76" s="136"/>
      <c r="P76" s="136"/>
      <c r="Q76" s="136"/>
      <c r="R76" s="136"/>
      <c r="S76" s="136"/>
      <c r="T76" s="136"/>
      <c r="U76" s="136"/>
      <c r="V76" s="136"/>
      <c r="W76" s="136"/>
      <c r="X76" s="136"/>
      <c r="Y76" s="136"/>
      <c r="Z76" s="136"/>
      <c r="AA76" s="137"/>
    </row>
    <row r="77" spans="1:27" s="94" customFormat="1" ht="21.6" customHeight="1">
      <c r="A77" s="25">
        <f>IF(B77&lt;&gt;"",COUNTA($B$19:B77),"")</f>
        <v>58</v>
      </c>
      <c r="B77" s="104" t="s">
        <v>159</v>
      </c>
      <c r="C77" s="125">
        <v>0.36</v>
      </c>
      <c r="D77" s="125">
        <v>0.17</v>
      </c>
      <c r="E77" s="125">
        <v>0.04</v>
      </c>
      <c r="F77" s="125" t="s">
        <v>10</v>
      </c>
      <c r="G77" s="125" t="s">
        <v>10</v>
      </c>
      <c r="H77" s="125">
        <v>0.19</v>
      </c>
      <c r="I77" s="125">
        <v>0.02</v>
      </c>
      <c r="J77" s="125">
        <v>0.04</v>
      </c>
      <c r="K77" s="125" t="s">
        <v>10</v>
      </c>
      <c r="L77" s="125" t="s">
        <v>10</v>
      </c>
      <c r="M77" s="125">
        <v>0.01</v>
      </c>
      <c r="N77" s="125">
        <v>0.36</v>
      </c>
      <c r="O77" s="136"/>
      <c r="P77" s="136"/>
      <c r="Q77" s="136"/>
      <c r="R77" s="136"/>
      <c r="S77" s="136"/>
      <c r="T77" s="136"/>
      <c r="U77" s="136"/>
      <c r="V77" s="136"/>
      <c r="W77" s="136"/>
      <c r="X77" s="136"/>
      <c r="Y77" s="136"/>
      <c r="Z77" s="136"/>
      <c r="AA77" s="137"/>
    </row>
    <row r="78" spans="1:27" s="94" customFormat="1" ht="11.1" customHeight="1">
      <c r="A78" s="25">
        <f>IF(B78&lt;&gt;"",COUNTA($B$19:B78),"")</f>
        <v>59</v>
      </c>
      <c r="B78" s="103" t="s">
        <v>160</v>
      </c>
      <c r="C78" s="125">
        <v>2.36</v>
      </c>
      <c r="D78" s="125">
        <v>1.41</v>
      </c>
      <c r="E78" s="125">
        <v>1.23</v>
      </c>
      <c r="F78" s="125">
        <v>0.04</v>
      </c>
      <c r="G78" s="125">
        <v>0.32</v>
      </c>
      <c r="H78" s="125">
        <v>1.25</v>
      </c>
      <c r="I78" s="125">
        <v>1.34</v>
      </c>
      <c r="J78" s="125">
        <v>1.95</v>
      </c>
      <c r="K78" s="125">
        <v>1.22</v>
      </c>
      <c r="L78" s="125">
        <v>1.53</v>
      </c>
      <c r="M78" s="125">
        <v>0.42</v>
      </c>
      <c r="N78" s="125">
        <v>1.1000000000000001</v>
      </c>
      <c r="O78" s="136"/>
      <c r="P78" s="136"/>
      <c r="Q78" s="136"/>
      <c r="R78" s="136"/>
      <c r="S78" s="136"/>
      <c r="T78" s="136"/>
      <c r="U78" s="136"/>
      <c r="V78" s="136"/>
      <c r="W78" s="136"/>
      <c r="X78" s="136"/>
      <c r="Y78" s="136"/>
      <c r="Z78" s="136"/>
      <c r="AA78" s="137"/>
    </row>
    <row r="79" spans="1:27" s="94" customFormat="1" ht="11.1" customHeight="1">
      <c r="A79" s="25">
        <f>IF(B79&lt;&gt;"",COUNTA($B$19:B79),"")</f>
        <v>60</v>
      </c>
      <c r="B79" s="103" t="s">
        <v>161</v>
      </c>
      <c r="C79" s="125">
        <v>46.9</v>
      </c>
      <c r="D79" s="125">
        <v>37.74</v>
      </c>
      <c r="E79" s="125">
        <v>29.47</v>
      </c>
      <c r="F79" s="125">
        <v>5.62</v>
      </c>
      <c r="G79" s="125">
        <v>9.33</v>
      </c>
      <c r="H79" s="125">
        <v>34.700000000000003</v>
      </c>
      <c r="I79" s="125">
        <v>38.44</v>
      </c>
      <c r="J79" s="125">
        <v>44.91</v>
      </c>
      <c r="K79" s="125">
        <v>32.130000000000003</v>
      </c>
      <c r="L79" s="125">
        <v>26.53</v>
      </c>
      <c r="M79" s="125">
        <v>16.41</v>
      </c>
      <c r="N79" s="125">
        <v>9.84</v>
      </c>
      <c r="O79" s="136"/>
      <c r="P79" s="136"/>
      <c r="Q79" s="136"/>
      <c r="R79" s="136"/>
      <c r="S79" s="136"/>
      <c r="T79" s="136"/>
      <c r="U79" s="136"/>
      <c r="V79" s="136"/>
      <c r="W79" s="136"/>
      <c r="X79" s="136"/>
      <c r="Y79" s="136"/>
      <c r="Z79" s="136"/>
      <c r="AA79" s="137"/>
    </row>
    <row r="80" spans="1:27" s="94" customFormat="1" ht="11.1" customHeight="1">
      <c r="A80" s="25">
        <f>IF(B80&lt;&gt;"",COUNTA($B$19:B80),"")</f>
        <v>61</v>
      </c>
      <c r="B80" s="103" t="s">
        <v>147</v>
      </c>
      <c r="C80" s="125">
        <v>41.31</v>
      </c>
      <c r="D80" s="125">
        <v>34.46</v>
      </c>
      <c r="E80" s="125">
        <v>25.86</v>
      </c>
      <c r="F80" s="125">
        <v>5.19</v>
      </c>
      <c r="G80" s="125">
        <v>8.6199999999999992</v>
      </c>
      <c r="H80" s="125">
        <v>30.98</v>
      </c>
      <c r="I80" s="125">
        <v>32.99</v>
      </c>
      <c r="J80" s="125">
        <v>40.909999999999997</v>
      </c>
      <c r="K80" s="125">
        <v>27.28</v>
      </c>
      <c r="L80" s="125">
        <v>22.37</v>
      </c>
      <c r="M80" s="125">
        <v>15.58</v>
      </c>
      <c r="N80" s="125">
        <v>7.82</v>
      </c>
      <c r="O80" s="136"/>
      <c r="P80" s="136"/>
      <c r="Q80" s="136"/>
      <c r="R80" s="136"/>
      <c r="S80" s="136"/>
      <c r="T80" s="136"/>
      <c r="U80" s="136"/>
      <c r="V80" s="136"/>
      <c r="W80" s="136"/>
      <c r="X80" s="136"/>
      <c r="Y80" s="136"/>
      <c r="Z80" s="136"/>
      <c r="AA80" s="137"/>
    </row>
    <row r="81" spans="1:27" s="94" customFormat="1" ht="20.100000000000001" customHeight="1">
      <c r="A81" s="26">
        <f>IF(B81&lt;&gt;"",COUNTA($B$19:B81),"")</f>
        <v>62</v>
      </c>
      <c r="B81" s="105" t="s">
        <v>162</v>
      </c>
      <c r="C81" s="127">
        <v>17.55</v>
      </c>
      <c r="D81" s="127">
        <v>4.8899999999999997</v>
      </c>
      <c r="E81" s="127">
        <v>5.58</v>
      </c>
      <c r="F81" s="127">
        <v>0.54</v>
      </c>
      <c r="G81" s="127">
        <v>1.08</v>
      </c>
      <c r="H81" s="127">
        <v>6.32</v>
      </c>
      <c r="I81" s="127">
        <v>7.2</v>
      </c>
      <c r="J81" s="127">
        <v>7.52</v>
      </c>
      <c r="K81" s="127">
        <v>7.64</v>
      </c>
      <c r="L81" s="127">
        <v>5.7</v>
      </c>
      <c r="M81" s="127">
        <v>1.35</v>
      </c>
      <c r="N81" s="127">
        <v>14.12</v>
      </c>
      <c r="O81" s="136"/>
      <c r="P81" s="136"/>
      <c r="Q81" s="136"/>
      <c r="R81" s="136"/>
      <c r="S81" s="136"/>
      <c r="T81" s="136"/>
      <c r="U81" s="136"/>
      <c r="V81" s="136"/>
      <c r="W81" s="136"/>
      <c r="X81" s="136"/>
      <c r="Y81" s="136"/>
      <c r="Z81" s="136"/>
      <c r="AA81" s="137"/>
    </row>
    <row r="82" spans="1:27" s="122" customFormat="1" ht="11.1" customHeight="1">
      <c r="A82" s="25">
        <f>IF(B82&lt;&gt;"",COUNTA($B$19:B82),"")</f>
        <v>63</v>
      </c>
      <c r="B82" s="103" t="s">
        <v>163</v>
      </c>
      <c r="C82" s="125">
        <v>18.73</v>
      </c>
      <c r="D82" s="125">
        <v>35.57</v>
      </c>
      <c r="E82" s="125">
        <v>9.67</v>
      </c>
      <c r="F82" s="125">
        <v>0.02</v>
      </c>
      <c r="G82" s="125">
        <v>5.03</v>
      </c>
      <c r="H82" s="125">
        <v>7.31</v>
      </c>
      <c r="I82" s="125">
        <v>12.17</v>
      </c>
      <c r="J82" s="125">
        <v>19.87</v>
      </c>
      <c r="K82" s="125">
        <v>0.59</v>
      </c>
      <c r="L82" s="125">
        <v>13.14</v>
      </c>
      <c r="M82" s="125">
        <v>0.68</v>
      </c>
      <c r="N82" s="125">
        <v>4.72</v>
      </c>
      <c r="O82" s="138"/>
      <c r="P82" s="138"/>
      <c r="Q82" s="138"/>
      <c r="R82" s="138"/>
      <c r="S82" s="138"/>
      <c r="T82" s="138"/>
      <c r="U82" s="138"/>
      <c r="V82" s="138"/>
      <c r="W82" s="138"/>
      <c r="X82" s="138"/>
      <c r="Y82" s="138"/>
      <c r="Z82" s="138"/>
      <c r="AA82" s="139"/>
    </row>
    <row r="83" spans="1:27" s="122" customFormat="1" ht="11.1" customHeight="1">
      <c r="A83" s="25">
        <f>IF(B83&lt;&gt;"",COUNTA($B$19:B83),"")</f>
        <v>64</v>
      </c>
      <c r="B83" s="103" t="s">
        <v>164</v>
      </c>
      <c r="C83" s="125" t="s">
        <v>10</v>
      </c>
      <c r="D83" s="125" t="s">
        <v>10</v>
      </c>
      <c r="E83" s="125" t="s">
        <v>10</v>
      </c>
      <c r="F83" s="125" t="s">
        <v>10</v>
      </c>
      <c r="G83" s="125" t="s">
        <v>10</v>
      </c>
      <c r="H83" s="125" t="s">
        <v>10</v>
      </c>
      <c r="I83" s="125" t="s">
        <v>10</v>
      </c>
      <c r="J83" s="125" t="s">
        <v>10</v>
      </c>
      <c r="K83" s="125" t="s">
        <v>10</v>
      </c>
      <c r="L83" s="125" t="s">
        <v>10</v>
      </c>
      <c r="M83" s="125" t="s">
        <v>10</v>
      </c>
      <c r="N83" s="125" t="s">
        <v>10</v>
      </c>
      <c r="O83" s="138"/>
      <c r="P83" s="138"/>
      <c r="Q83" s="138"/>
      <c r="R83" s="138"/>
      <c r="S83" s="138"/>
      <c r="T83" s="138"/>
      <c r="U83" s="138"/>
      <c r="V83" s="138"/>
      <c r="W83" s="138"/>
      <c r="X83" s="138"/>
      <c r="Y83" s="138"/>
      <c r="Z83" s="138"/>
      <c r="AA83" s="139"/>
    </row>
    <row r="84" spans="1:27" s="122" customFormat="1" ht="11.1" customHeight="1">
      <c r="A84" s="25">
        <f>IF(B84&lt;&gt;"",COUNTA($B$19:B84),"")</f>
        <v>65</v>
      </c>
      <c r="B84" s="103" t="s">
        <v>165</v>
      </c>
      <c r="C84" s="125">
        <v>5.37</v>
      </c>
      <c r="D84" s="125" t="s">
        <v>10</v>
      </c>
      <c r="E84" s="125">
        <v>4.71</v>
      </c>
      <c r="F84" s="125" t="s">
        <v>10</v>
      </c>
      <c r="G84" s="125">
        <v>0.01</v>
      </c>
      <c r="H84" s="125">
        <v>1.29</v>
      </c>
      <c r="I84" s="125">
        <v>4.8499999999999996</v>
      </c>
      <c r="J84" s="125">
        <v>0.7</v>
      </c>
      <c r="K84" s="125">
        <v>0.16</v>
      </c>
      <c r="L84" s="125">
        <v>16.47</v>
      </c>
      <c r="M84" s="125">
        <v>0.84</v>
      </c>
      <c r="N84" s="125">
        <v>1.42</v>
      </c>
      <c r="O84" s="138"/>
      <c r="P84" s="138"/>
      <c r="Q84" s="138"/>
      <c r="R84" s="138"/>
      <c r="S84" s="138"/>
      <c r="T84" s="138"/>
      <c r="U84" s="138"/>
      <c r="V84" s="138"/>
      <c r="W84" s="138"/>
      <c r="X84" s="138"/>
      <c r="Y84" s="138"/>
      <c r="Z84" s="138"/>
      <c r="AA84" s="139"/>
    </row>
    <row r="85" spans="1:27" s="122" customFormat="1" ht="11.1" customHeight="1">
      <c r="A85" s="25">
        <f>IF(B85&lt;&gt;"",COUNTA($B$19:B85),"")</f>
        <v>66</v>
      </c>
      <c r="B85" s="103" t="s">
        <v>147</v>
      </c>
      <c r="C85" s="125">
        <v>0.96</v>
      </c>
      <c r="D85" s="125" t="s">
        <v>10</v>
      </c>
      <c r="E85" s="125">
        <v>0.71</v>
      </c>
      <c r="F85" s="125" t="s">
        <v>10</v>
      </c>
      <c r="G85" s="125" t="s">
        <v>10</v>
      </c>
      <c r="H85" s="125">
        <v>0.64</v>
      </c>
      <c r="I85" s="125">
        <v>4.67</v>
      </c>
      <c r="J85" s="125" t="s">
        <v>10</v>
      </c>
      <c r="K85" s="125" t="s">
        <v>10</v>
      </c>
      <c r="L85" s="125" t="s">
        <v>10</v>
      </c>
      <c r="M85" s="125">
        <v>0.8</v>
      </c>
      <c r="N85" s="125" t="s">
        <v>10</v>
      </c>
      <c r="O85" s="138"/>
      <c r="P85" s="138"/>
      <c r="Q85" s="138"/>
      <c r="R85" s="138"/>
      <c r="S85" s="138"/>
      <c r="T85" s="138"/>
      <c r="U85" s="138"/>
      <c r="V85" s="138"/>
      <c r="W85" s="138"/>
      <c r="X85" s="138"/>
      <c r="Y85" s="138"/>
      <c r="Z85" s="138"/>
      <c r="AA85" s="139"/>
    </row>
    <row r="86" spans="1:27" s="94" customFormat="1" ht="20.100000000000001" customHeight="1">
      <c r="A86" s="26">
        <f>IF(B86&lt;&gt;"",COUNTA($B$19:B86),"")</f>
        <v>67</v>
      </c>
      <c r="B86" s="105" t="s">
        <v>166</v>
      </c>
      <c r="C86" s="127">
        <v>23.14</v>
      </c>
      <c r="D86" s="127">
        <v>35.57</v>
      </c>
      <c r="E86" s="127">
        <v>13.67</v>
      </c>
      <c r="F86" s="127">
        <v>0.02</v>
      </c>
      <c r="G86" s="127">
        <v>5.03</v>
      </c>
      <c r="H86" s="127">
        <v>7.97</v>
      </c>
      <c r="I86" s="127">
        <v>12.35</v>
      </c>
      <c r="J86" s="127">
        <v>20.57</v>
      </c>
      <c r="K86" s="127">
        <v>0.76</v>
      </c>
      <c r="L86" s="127">
        <v>29.61</v>
      </c>
      <c r="M86" s="127">
        <v>0.73</v>
      </c>
      <c r="N86" s="127">
        <v>6.14</v>
      </c>
      <c r="O86" s="136"/>
      <c r="P86" s="136"/>
      <c r="Q86" s="136"/>
      <c r="R86" s="136"/>
      <c r="S86" s="136"/>
      <c r="T86" s="136"/>
      <c r="U86" s="136"/>
      <c r="V86" s="136"/>
      <c r="W86" s="136"/>
      <c r="X86" s="136"/>
      <c r="Y86" s="136"/>
      <c r="Z86" s="136"/>
      <c r="AA86" s="137"/>
    </row>
    <row r="87" spans="1:27" s="94" customFormat="1" ht="20.100000000000001" customHeight="1">
      <c r="A87" s="26">
        <f>IF(B87&lt;&gt;"",COUNTA($B$19:B87),"")</f>
        <v>68</v>
      </c>
      <c r="B87" s="105" t="s">
        <v>167</v>
      </c>
      <c r="C87" s="127">
        <v>40.69</v>
      </c>
      <c r="D87" s="127">
        <v>40.46</v>
      </c>
      <c r="E87" s="127">
        <v>19.25</v>
      </c>
      <c r="F87" s="127">
        <v>0.56000000000000005</v>
      </c>
      <c r="G87" s="127">
        <v>6.11</v>
      </c>
      <c r="H87" s="127">
        <v>14.29</v>
      </c>
      <c r="I87" s="127">
        <v>19.55</v>
      </c>
      <c r="J87" s="127">
        <v>28.09</v>
      </c>
      <c r="K87" s="127">
        <v>8.4</v>
      </c>
      <c r="L87" s="127">
        <v>35.31</v>
      </c>
      <c r="M87" s="127">
        <v>2.08</v>
      </c>
      <c r="N87" s="127">
        <v>20.260000000000002</v>
      </c>
      <c r="O87" s="136"/>
      <c r="P87" s="136"/>
      <c r="Q87" s="136"/>
      <c r="R87" s="136"/>
      <c r="S87" s="136"/>
      <c r="T87" s="136"/>
      <c r="U87" s="136"/>
      <c r="V87" s="136"/>
      <c r="W87" s="136"/>
      <c r="X87" s="136"/>
      <c r="Y87" s="136"/>
      <c r="Z87" s="136"/>
      <c r="AA87" s="137"/>
    </row>
    <row r="88" spans="1:27" s="94" customFormat="1" ht="20.100000000000001" customHeight="1">
      <c r="A88" s="26">
        <f>IF(B88&lt;&gt;"",COUNTA($B$19:B88),"")</f>
        <v>69</v>
      </c>
      <c r="B88" s="105" t="s">
        <v>168</v>
      </c>
      <c r="C88" s="127">
        <v>-213.77</v>
      </c>
      <c r="D88" s="127">
        <v>-229.6</v>
      </c>
      <c r="E88" s="127">
        <v>-93.86</v>
      </c>
      <c r="F88" s="127">
        <v>-91.83</v>
      </c>
      <c r="G88" s="127">
        <v>-96.39</v>
      </c>
      <c r="H88" s="127">
        <v>-92.46</v>
      </c>
      <c r="I88" s="127">
        <v>-103.76</v>
      </c>
      <c r="J88" s="127">
        <v>-94.89</v>
      </c>
      <c r="K88" s="127">
        <v>-77.42</v>
      </c>
      <c r="L88" s="127">
        <v>-96.2</v>
      </c>
      <c r="M88" s="127">
        <v>0.79</v>
      </c>
      <c r="N88" s="127">
        <v>-116.68</v>
      </c>
      <c r="O88" s="136"/>
      <c r="P88" s="136"/>
      <c r="Q88" s="136"/>
      <c r="R88" s="136"/>
      <c r="S88" s="136"/>
      <c r="T88" s="136"/>
      <c r="U88" s="136"/>
      <c r="V88" s="136"/>
      <c r="W88" s="136"/>
      <c r="X88" s="136"/>
      <c r="Y88" s="136"/>
      <c r="Z88" s="136"/>
      <c r="AA88" s="137"/>
    </row>
    <row r="89" spans="1:27" s="122" customFormat="1" ht="25.15" customHeight="1">
      <c r="A89" s="25">
        <f>IF(B89&lt;&gt;"",COUNTA($B$19:B89),"")</f>
        <v>70</v>
      </c>
      <c r="B89" s="108" t="s">
        <v>169</v>
      </c>
      <c r="C89" s="129">
        <v>-178.26</v>
      </c>
      <c r="D89" s="129">
        <v>-153.80000000000001</v>
      </c>
      <c r="E89" s="129">
        <v>-75.98</v>
      </c>
      <c r="F89" s="129">
        <v>-91.77</v>
      </c>
      <c r="G89" s="129">
        <v>-93.41</v>
      </c>
      <c r="H89" s="129">
        <v>-83.29</v>
      </c>
      <c r="I89" s="129">
        <v>-80.849999999999994</v>
      </c>
      <c r="J89" s="129">
        <v>-63.7</v>
      </c>
      <c r="K89" s="129">
        <v>-64.63</v>
      </c>
      <c r="L89" s="129">
        <v>-67.09</v>
      </c>
      <c r="M89" s="129">
        <v>2.27</v>
      </c>
      <c r="N89" s="129">
        <v>-109.33</v>
      </c>
      <c r="O89" s="138"/>
      <c r="P89" s="138"/>
      <c r="Q89" s="138"/>
      <c r="R89" s="138"/>
      <c r="S89" s="138"/>
      <c r="T89" s="138"/>
      <c r="U89" s="138"/>
      <c r="V89" s="138"/>
      <c r="W89" s="138"/>
      <c r="X89" s="138"/>
      <c r="Y89" s="138"/>
      <c r="Z89" s="138"/>
      <c r="AA89" s="139"/>
    </row>
    <row r="90" spans="1:27" s="122" customFormat="1" ht="18" customHeight="1">
      <c r="A90" s="25">
        <f>IF(B90&lt;&gt;"",COUNTA($B$19:B90),"")</f>
        <v>71</v>
      </c>
      <c r="B90" s="103" t="s">
        <v>170</v>
      </c>
      <c r="C90" s="125">
        <v>0.49</v>
      </c>
      <c r="D90" s="125" t="s">
        <v>10</v>
      </c>
      <c r="E90" s="125">
        <v>0.56000000000000005</v>
      </c>
      <c r="F90" s="125" t="s">
        <v>10</v>
      </c>
      <c r="G90" s="125" t="s">
        <v>10</v>
      </c>
      <c r="H90" s="125">
        <v>0.23</v>
      </c>
      <c r="I90" s="125">
        <v>3.12</v>
      </c>
      <c r="J90" s="125">
        <v>0.8</v>
      </c>
      <c r="K90" s="125" t="s">
        <v>10</v>
      </c>
      <c r="L90" s="125" t="s">
        <v>10</v>
      </c>
      <c r="M90" s="125">
        <v>0.08</v>
      </c>
      <c r="N90" s="125" t="s">
        <v>10</v>
      </c>
      <c r="O90" s="138"/>
      <c r="P90" s="138"/>
      <c r="Q90" s="138"/>
      <c r="R90" s="138"/>
      <c r="S90" s="138"/>
      <c r="T90" s="138"/>
      <c r="U90" s="138"/>
      <c r="V90" s="138"/>
      <c r="W90" s="138"/>
      <c r="X90" s="138"/>
      <c r="Y90" s="138"/>
      <c r="Z90" s="138"/>
      <c r="AA90" s="139"/>
    </row>
    <row r="91" spans="1:27" ht="11.1" customHeight="1">
      <c r="A91" s="25">
        <f>IF(B91&lt;&gt;"",COUNTA($B$19:B91),"")</f>
        <v>72</v>
      </c>
      <c r="B91" s="103" t="s">
        <v>171</v>
      </c>
      <c r="C91" s="125">
        <v>2.02</v>
      </c>
      <c r="D91" s="125" t="s">
        <v>10</v>
      </c>
      <c r="E91" s="125">
        <v>2.09</v>
      </c>
      <c r="F91" s="125" t="s">
        <v>10</v>
      </c>
      <c r="G91" s="125">
        <v>0.42</v>
      </c>
      <c r="H91" s="125">
        <v>0.5</v>
      </c>
      <c r="I91" s="125">
        <v>3.75</v>
      </c>
      <c r="J91" s="125">
        <v>4.43</v>
      </c>
      <c r="K91" s="125">
        <v>5.93</v>
      </c>
      <c r="L91" s="125">
        <v>0.43</v>
      </c>
      <c r="M91" s="125">
        <v>0.69</v>
      </c>
      <c r="N91" s="125" t="s">
        <v>10</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1:B1"/>
    <mergeCell ref="C1:H1"/>
    <mergeCell ref="I1:N1"/>
    <mergeCell ref="I2:N3"/>
    <mergeCell ref="C2:H3"/>
    <mergeCell ref="A2:B3"/>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7109375" style="24" customWidth="1"/>
    <col min="2" max="2" width="36.7109375" style="102" customWidth="1"/>
    <col min="3" max="3" width="9.28515625" style="102" customWidth="1"/>
    <col min="4" max="12" width="8.28515625" style="102" customWidth="1"/>
    <col min="13" max="14" width="8.7109375" style="102" customWidth="1"/>
    <col min="15" max="27" width="11.42578125" style="135"/>
    <col min="28" max="16384" width="11.42578125" style="102"/>
  </cols>
  <sheetData>
    <row r="1" spans="1:27" s="97" customFormat="1" ht="35.1" customHeight="1">
      <c r="A1" s="241" t="s">
        <v>113</v>
      </c>
      <c r="B1" s="242"/>
      <c r="C1" s="221" t="str">
        <f>"Auszahlungen und Einzahlungen 
der Gemeinden und Gemeindeverbände "&amp;Deckblatt!A7&amp;"  
nach Gebietskörperschaften und Produktbereichen"</f>
        <v>Auszahlungen und Einzahlungen 
der Gemeinden und Gemeindeverbände 2019  
nach Gebietskörperschaften und Produktbereichen</v>
      </c>
      <c r="D1" s="221"/>
      <c r="E1" s="221"/>
      <c r="F1" s="221"/>
      <c r="G1" s="221"/>
      <c r="H1" s="222"/>
      <c r="I1" s="223" t="str">
        <f>"Auszahlungen und Einzahlungen 
der Gemeinden und Gemeindeverbände "&amp;Deckblatt!A7&amp;" 
nach Gebietskörperschaften und Produktbereichen"</f>
        <v>Auszahlungen und Einzahlungen 
der Gemeinden und Gemeindeverbände 2019 
nach Gebietskörperschaften und Produktbereichen</v>
      </c>
      <c r="J1" s="221"/>
      <c r="K1" s="221"/>
      <c r="L1" s="221"/>
      <c r="M1" s="221"/>
      <c r="N1" s="222"/>
      <c r="O1" s="134"/>
      <c r="P1" s="134"/>
      <c r="Q1" s="134"/>
      <c r="R1" s="134"/>
      <c r="S1" s="134"/>
      <c r="T1" s="134"/>
      <c r="U1" s="134"/>
      <c r="V1" s="134"/>
      <c r="W1" s="134"/>
      <c r="X1" s="134"/>
      <c r="Y1" s="134"/>
      <c r="Z1" s="134"/>
      <c r="AA1" s="134"/>
    </row>
    <row r="2" spans="1:27" s="97" customFormat="1" ht="11.85" customHeight="1">
      <c r="A2" s="241" t="s">
        <v>99</v>
      </c>
      <c r="B2" s="242"/>
      <c r="C2" s="221" t="s">
        <v>203</v>
      </c>
      <c r="D2" s="221"/>
      <c r="E2" s="221"/>
      <c r="F2" s="221"/>
      <c r="G2" s="221"/>
      <c r="H2" s="222"/>
      <c r="I2" s="227" t="s">
        <v>203</v>
      </c>
      <c r="J2" s="227"/>
      <c r="K2" s="227"/>
      <c r="L2" s="227"/>
      <c r="M2" s="227"/>
      <c r="N2" s="227"/>
      <c r="O2" s="134"/>
      <c r="P2" s="134"/>
      <c r="Q2" s="134"/>
      <c r="R2" s="134"/>
      <c r="S2" s="134"/>
      <c r="T2" s="134"/>
      <c r="U2" s="134"/>
      <c r="V2" s="134"/>
      <c r="W2" s="134"/>
      <c r="X2" s="134"/>
      <c r="Y2" s="134"/>
      <c r="Z2" s="134"/>
      <c r="AA2" s="134"/>
    </row>
    <row r="3" spans="1:27" s="97" customFormat="1" ht="11.85" customHeight="1">
      <c r="A3" s="241"/>
      <c r="B3" s="242"/>
      <c r="C3" s="221"/>
      <c r="D3" s="221"/>
      <c r="E3" s="221"/>
      <c r="F3" s="221"/>
      <c r="G3" s="221"/>
      <c r="H3" s="222"/>
      <c r="I3" s="227"/>
      <c r="J3" s="227"/>
      <c r="K3" s="227"/>
      <c r="L3" s="227"/>
      <c r="M3" s="227"/>
      <c r="N3" s="227"/>
      <c r="O3" s="134"/>
      <c r="P3" s="134"/>
      <c r="Q3" s="134"/>
      <c r="R3" s="134"/>
      <c r="S3" s="134"/>
      <c r="T3" s="134"/>
      <c r="U3" s="134"/>
      <c r="V3" s="134"/>
      <c r="W3" s="134"/>
      <c r="X3" s="134"/>
      <c r="Y3" s="134"/>
      <c r="Z3" s="134"/>
      <c r="AA3" s="134"/>
    </row>
    <row r="4" spans="1:27" s="97" customFormat="1" ht="11.85" customHeight="1">
      <c r="A4" s="209" t="s">
        <v>80</v>
      </c>
      <c r="B4" s="210" t="s">
        <v>189</v>
      </c>
      <c r="C4" s="210" t="s">
        <v>2</v>
      </c>
      <c r="D4" s="218" t="s">
        <v>85</v>
      </c>
      <c r="E4" s="218" t="s">
        <v>86</v>
      </c>
      <c r="F4" s="226" t="s">
        <v>3</v>
      </c>
      <c r="G4" s="226"/>
      <c r="H4" s="236"/>
      <c r="I4" s="219" t="s">
        <v>3</v>
      </c>
      <c r="J4" s="226"/>
      <c r="K4" s="226"/>
      <c r="L4" s="226"/>
      <c r="M4" s="226" t="s">
        <v>93</v>
      </c>
      <c r="N4" s="236" t="s">
        <v>94</v>
      </c>
      <c r="O4" s="134"/>
      <c r="P4" s="134"/>
      <c r="Q4" s="134"/>
      <c r="R4" s="134"/>
      <c r="S4" s="134"/>
      <c r="T4" s="134"/>
      <c r="U4" s="134"/>
      <c r="V4" s="134"/>
      <c r="W4" s="134"/>
      <c r="X4" s="134"/>
      <c r="Y4" s="134"/>
      <c r="Z4" s="134"/>
      <c r="AA4" s="134"/>
    </row>
    <row r="5" spans="1:27" s="97" customFormat="1" ht="11.85" customHeight="1">
      <c r="A5" s="209"/>
      <c r="B5" s="210"/>
      <c r="C5" s="210"/>
      <c r="D5" s="218"/>
      <c r="E5" s="218"/>
      <c r="F5" s="226"/>
      <c r="G5" s="226"/>
      <c r="H5" s="236"/>
      <c r="I5" s="219"/>
      <c r="J5" s="226"/>
      <c r="K5" s="226"/>
      <c r="L5" s="226"/>
      <c r="M5" s="226"/>
      <c r="N5" s="236"/>
      <c r="O5" s="134"/>
      <c r="P5" s="134"/>
      <c r="Q5" s="134"/>
      <c r="R5" s="134"/>
      <c r="S5" s="134"/>
      <c r="T5" s="134"/>
      <c r="U5" s="134"/>
      <c r="V5" s="134"/>
      <c r="W5" s="134"/>
      <c r="X5" s="134"/>
      <c r="Y5" s="134"/>
      <c r="Z5" s="134"/>
      <c r="AA5" s="134"/>
    </row>
    <row r="6" spans="1:27" s="97" customFormat="1" ht="11.85" customHeight="1">
      <c r="A6" s="209"/>
      <c r="B6" s="210"/>
      <c r="C6" s="210"/>
      <c r="D6" s="218"/>
      <c r="E6" s="218"/>
      <c r="F6" s="218" t="s">
        <v>5</v>
      </c>
      <c r="G6" s="218" t="s">
        <v>87</v>
      </c>
      <c r="H6" s="217" t="s">
        <v>88</v>
      </c>
      <c r="I6" s="209" t="s">
        <v>89</v>
      </c>
      <c r="J6" s="218" t="s">
        <v>90</v>
      </c>
      <c r="K6" s="218" t="s">
        <v>91</v>
      </c>
      <c r="L6" s="218" t="s">
        <v>92</v>
      </c>
      <c r="M6" s="226"/>
      <c r="N6" s="236"/>
      <c r="O6" s="134"/>
      <c r="P6" s="134"/>
      <c r="Q6" s="134"/>
      <c r="R6" s="134"/>
      <c r="S6" s="134"/>
      <c r="T6" s="134"/>
      <c r="U6" s="134"/>
      <c r="V6" s="134"/>
      <c r="W6" s="134"/>
      <c r="X6" s="134"/>
      <c r="Y6" s="134"/>
      <c r="Z6" s="134"/>
      <c r="AA6" s="134"/>
    </row>
    <row r="7" spans="1:27" s="97" customFormat="1" ht="11.85" customHeight="1">
      <c r="A7" s="209"/>
      <c r="B7" s="210"/>
      <c r="C7" s="210"/>
      <c r="D7" s="218"/>
      <c r="E7" s="218"/>
      <c r="F7" s="218"/>
      <c r="G7" s="218"/>
      <c r="H7" s="217"/>
      <c r="I7" s="209"/>
      <c r="J7" s="218"/>
      <c r="K7" s="218"/>
      <c r="L7" s="218"/>
      <c r="M7" s="226"/>
      <c r="N7" s="236"/>
      <c r="O7" s="134"/>
      <c r="P7" s="134"/>
      <c r="Q7" s="134"/>
      <c r="R7" s="134"/>
      <c r="S7" s="134"/>
      <c r="T7" s="134"/>
      <c r="U7" s="134"/>
      <c r="V7" s="134"/>
      <c r="W7" s="134"/>
      <c r="X7" s="134"/>
      <c r="Y7" s="134"/>
      <c r="Z7" s="134"/>
      <c r="AA7" s="134"/>
    </row>
    <row r="8" spans="1:27" s="97" customFormat="1" ht="11.85" customHeight="1">
      <c r="A8" s="209"/>
      <c r="B8" s="210"/>
      <c r="C8" s="210"/>
      <c r="D8" s="218"/>
      <c r="E8" s="218"/>
      <c r="F8" s="218"/>
      <c r="G8" s="218"/>
      <c r="H8" s="217"/>
      <c r="I8" s="209"/>
      <c r="J8" s="218"/>
      <c r="K8" s="218"/>
      <c r="L8" s="218"/>
      <c r="M8" s="226"/>
      <c r="N8" s="236"/>
      <c r="O8" s="134"/>
      <c r="P8" s="134"/>
      <c r="Q8" s="134"/>
      <c r="R8" s="134"/>
      <c r="S8" s="134"/>
      <c r="T8" s="134"/>
      <c r="U8" s="134"/>
      <c r="V8" s="134"/>
      <c r="W8" s="134"/>
      <c r="X8" s="134"/>
      <c r="Y8" s="134"/>
      <c r="Z8" s="134"/>
      <c r="AA8" s="134"/>
    </row>
    <row r="9" spans="1:27" s="97" customFormat="1" ht="11.85" customHeight="1">
      <c r="A9" s="209"/>
      <c r="B9" s="210"/>
      <c r="C9" s="210"/>
      <c r="D9" s="218"/>
      <c r="E9" s="218"/>
      <c r="F9" s="218"/>
      <c r="G9" s="218"/>
      <c r="H9" s="217"/>
      <c r="I9" s="209"/>
      <c r="J9" s="218"/>
      <c r="K9" s="218"/>
      <c r="L9" s="218"/>
      <c r="M9" s="226"/>
      <c r="N9" s="236"/>
      <c r="O9" s="134"/>
      <c r="P9" s="134"/>
      <c r="Q9" s="134"/>
      <c r="R9" s="134"/>
      <c r="S9" s="134"/>
      <c r="T9" s="134"/>
      <c r="U9" s="134"/>
      <c r="V9" s="134"/>
      <c r="W9" s="134"/>
      <c r="X9" s="134"/>
      <c r="Y9" s="134"/>
      <c r="Z9" s="134"/>
      <c r="AA9" s="134"/>
    </row>
    <row r="10" spans="1:27" s="97" customFormat="1" ht="11.85" customHeight="1">
      <c r="A10" s="209"/>
      <c r="B10" s="210"/>
      <c r="C10" s="210"/>
      <c r="D10" s="218"/>
      <c r="E10" s="218"/>
      <c r="F10" s="218"/>
      <c r="G10" s="218"/>
      <c r="H10" s="217"/>
      <c r="I10" s="209"/>
      <c r="J10" s="218"/>
      <c r="K10" s="218"/>
      <c r="L10" s="218"/>
      <c r="M10" s="226"/>
      <c r="N10" s="236"/>
      <c r="O10" s="134"/>
      <c r="P10" s="134"/>
      <c r="Q10" s="134"/>
      <c r="R10" s="134"/>
      <c r="S10" s="134"/>
      <c r="T10" s="134"/>
      <c r="U10" s="134"/>
      <c r="V10" s="134"/>
      <c r="W10" s="134"/>
      <c r="X10" s="134"/>
      <c r="Y10" s="134"/>
      <c r="Z10" s="134"/>
      <c r="AA10" s="134"/>
    </row>
    <row r="11" spans="1:27" ht="11.85" customHeight="1">
      <c r="A11" s="209"/>
      <c r="B11" s="210"/>
      <c r="C11" s="210"/>
      <c r="D11" s="218"/>
      <c r="E11" s="218"/>
      <c r="F11" s="218"/>
      <c r="G11" s="218"/>
      <c r="H11" s="217"/>
      <c r="I11" s="209"/>
      <c r="J11" s="218"/>
      <c r="K11" s="218"/>
      <c r="L11" s="218"/>
      <c r="M11" s="226"/>
      <c r="N11" s="236"/>
    </row>
    <row r="12" spans="1:27" ht="11.85" customHeight="1">
      <c r="A12" s="209"/>
      <c r="B12" s="210"/>
      <c r="C12" s="210"/>
      <c r="D12" s="218"/>
      <c r="E12" s="218"/>
      <c r="F12" s="218"/>
      <c r="G12" s="218"/>
      <c r="H12" s="217"/>
      <c r="I12" s="209"/>
      <c r="J12" s="218"/>
      <c r="K12" s="218"/>
      <c r="L12" s="218"/>
      <c r="M12" s="226"/>
      <c r="N12" s="236"/>
    </row>
    <row r="13" spans="1:27" ht="11.85" customHeight="1">
      <c r="A13" s="209"/>
      <c r="B13" s="210"/>
      <c r="C13" s="210"/>
      <c r="D13" s="218"/>
      <c r="E13" s="218"/>
      <c r="F13" s="218"/>
      <c r="G13" s="218"/>
      <c r="H13" s="217"/>
      <c r="I13" s="209"/>
      <c r="J13" s="218"/>
      <c r="K13" s="218"/>
      <c r="L13" s="218"/>
      <c r="M13" s="226"/>
      <c r="N13" s="236"/>
    </row>
    <row r="14" spans="1:27" ht="11.85" customHeight="1">
      <c r="A14" s="209"/>
      <c r="B14" s="210"/>
      <c r="C14" s="210"/>
      <c r="D14" s="218"/>
      <c r="E14" s="218"/>
      <c r="F14" s="218" t="s">
        <v>1</v>
      </c>
      <c r="G14" s="218"/>
      <c r="H14" s="217"/>
      <c r="I14" s="209" t="s">
        <v>1</v>
      </c>
      <c r="J14" s="218"/>
      <c r="K14" s="218"/>
      <c r="L14" s="218"/>
      <c r="M14" s="226"/>
      <c r="N14" s="236"/>
    </row>
    <row r="15" spans="1:27" ht="11.85" customHeight="1">
      <c r="A15" s="209"/>
      <c r="B15" s="210"/>
      <c r="C15" s="210"/>
      <c r="D15" s="218"/>
      <c r="E15" s="218"/>
      <c r="F15" s="218"/>
      <c r="G15" s="218"/>
      <c r="H15" s="217"/>
      <c r="I15" s="209"/>
      <c r="J15" s="218"/>
      <c r="K15" s="218"/>
      <c r="L15" s="218"/>
      <c r="M15" s="226"/>
      <c r="N15" s="236"/>
    </row>
    <row r="16" spans="1:27" ht="11.85" customHeight="1">
      <c r="A16" s="209"/>
      <c r="B16" s="210"/>
      <c r="C16" s="210"/>
      <c r="D16" s="218"/>
      <c r="E16" s="218"/>
      <c r="F16" s="218"/>
      <c r="G16" s="218"/>
      <c r="H16" s="217"/>
      <c r="I16" s="209"/>
      <c r="J16" s="218"/>
      <c r="K16" s="218"/>
      <c r="L16" s="218"/>
      <c r="M16" s="226"/>
      <c r="N16" s="236"/>
    </row>
    <row r="17" spans="1:27" s="24" customFormat="1" ht="11.85" customHeight="1">
      <c r="A17" s="18">
        <v>1</v>
      </c>
      <c r="B17" s="19">
        <v>2</v>
      </c>
      <c r="C17" s="39">
        <v>3</v>
      </c>
      <c r="D17" s="39">
        <v>4</v>
      </c>
      <c r="E17" s="39">
        <v>5</v>
      </c>
      <c r="F17" s="39">
        <v>6</v>
      </c>
      <c r="G17" s="39">
        <v>7</v>
      </c>
      <c r="H17" s="23">
        <v>8</v>
      </c>
      <c r="I17" s="40">
        <v>9</v>
      </c>
      <c r="J17" s="39">
        <v>10</v>
      </c>
      <c r="K17" s="39">
        <v>11</v>
      </c>
      <c r="L17" s="39">
        <v>12</v>
      </c>
      <c r="M17" s="39">
        <v>13</v>
      </c>
      <c r="N17" s="23">
        <v>14</v>
      </c>
      <c r="O17" s="41"/>
      <c r="P17" s="41"/>
      <c r="Q17" s="41"/>
      <c r="R17" s="41"/>
      <c r="S17" s="41"/>
      <c r="T17" s="41"/>
      <c r="U17" s="41"/>
      <c r="V17" s="41"/>
      <c r="W17" s="41"/>
      <c r="X17" s="41"/>
      <c r="Y17" s="41"/>
      <c r="Z17" s="41"/>
      <c r="AA17" s="41"/>
    </row>
    <row r="18" spans="1:27" s="94" customFormat="1" ht="18" customHeight="1">
      <c r="A18" s="131"/>
      <c r="B18" s="115"/>
      <c r="C18" s="237" t="s">
        <v>111</v>
      </c>
      <c r="D18" s="238"/>
      <c r="E18" s="238"/>
      <c r="F18" s="238"/>
      <c r="G18" s="238"/>
      <c r="H18" s="238"/>
      <c r="I18" s="238" t="s">
        <v>111</v>
      </c>
      <c r="J18" s="238"/>
      <c r="K18" s="238"/>
      <c r="L18" s="238"/>
      <c r="M18" s="238"/>
      <c r="N18" s="238"/>
      <c r="O18" s="136"/>
      <c r="P18" s="136"/>
      <c r="Q18" s="136"/>
      <c r="R18" s="136"/>
      <c r="S18" s="136"/>
      <c r="T18" s="136"/>
      <c r="U18" s="136"/>
      <c r="V18" s="136"/>
      <c r="W18" s="136"/>
      <c r="X18" s="136"/>
      <c r="Y18" s="136"/>
      <c r="Z18" s="136"/>
      <c r="AA18" s="137"/>
    </row>
    <row r="19" spans="1:27" s="94" customFormat="1" ht="11.1" customHeight="1">
      <c r="A19" s="25">
        <f>IF(B19&lt;&gt;"",COUNTA($B$19:B19),"")</f>
        <v>1</v>
      </c>
      <c r="B19" s="103" t="s">
        <v>142</v>
      </c>
      <c r="C19" s="117">
        <v>57603</v>
      </c>
      <c r="D19" s="117">
        <v>13292</v>
      </c>
      <c r="E19" s="117">
        <v>22933</v>
      </c>
      <c r="F19" s="117">
        <v>60</v>
      </c>
      <c r="G19" s="117">
        <v>155</v>
      </c>
      <c r="H19" s="117">
        <v>720</v>
      </c>
      <c r="I19" s="117">
        <v>1399</v>
      </c>
      <c r="J19" s="117">
        <v>3695</v>
      </c>
      <c r="K19" s="117">
        <v>4102</v>
      </c>
      <c r="L19" s="117">
        <v>12802</v>
      </c>
      <c r="M19" s="117">
        <v>236</v>
      </c>
      <c r="N19" s="117">
        <v>21142</v>
      </c>
      <c r="O19" s="136"/>
      <c r="P19" s="136"/>
      <c r="Q19" s="136"/>
      <c r="R19" s="136"/>
      <c r="S19" s="136"/>
      <c r="T19" s="136"/>
      <c r="U19" s="136"/>
      <c r="V19" s="136"/>
      <c r="W19" s="136"/>
      <c r="X19" s="136"/>
      <c r="Y19" s="136"/>
      <c r="Z19" s="136"/>
      <c r="AA19" s="137"/>
    </row>
    <row r="20" spans="1:27" s="94" customFormat="1" ht="11.1" customHeight="1">
      <c r="A20" s="25">
        <f>IF(B20&lt;&gt;"",COUNTA($B$19:B20),"")</f>
        <v>2</v>
      </c>
      <c r="B20" s="103" t="s">
        <v>143</v>
      </c>
      <c r="C20" s="117">
        <v>19807</v>
      </c>
      <c r="D20" s="117">
        <v>3884</v>
      </c>
      <c r="E20" s="117">
        <v>12341</v>
      </c>
      <c r="F20" s="117">
        <v>563</v>
      </c>
      <c r="G20" s="117">
        <v>592</v>
      </c>
      <c r="H20" s="117">
        <v>982</v>
      </c>
      <c r="I20" s="117">
        <v>1045</v>
      </c>
      <c r="J20" s="117">
        <v>2040</v>
      </c>
      <c r="K20" s="117">
        <v>1871</v>
      </c>
      <c r="L20" s="117">
        <v>5249</v>
      </c>
      <c r="M20" s="117">
        <v>77</v>
      </c>
      <c r="N20" s="117">
        <v>3505</v>
      </c>
      <c r="O20" s="136"/>
      <c r="P20" s="136"/>
      <c r="Q20" s="136"/>
      <c r="R20" s="136"/>
      <c r="S20" s="136"/>
      <c r="T20" s="136"/>
      <c r="U20" s="136"/>
      <c r="V20" s="136"/>
      <c r="W20" s="136"/>
      <c r="X20" s="136"/>
      <c r="Y20" s="136"/>
      <c r="Z20" s="136"/>
      <c r="AA20" s="137"/>
    </row>
    <row r="21" spans="1:27" s="94" customFormat="1" ht="21.6" customHeight="1">
      <c r="A21" s="25">
        <f>IF(B21&lt;&gt;"",COUNTA($B$19:B21),"")</f>
        <v>3</v>
      </c>
      <c r="B21" s="104" t="s">
        <v>144</v>
      </c>
      <c r="C21" s="117" t="s">
        <v>10</v>
      </c>
      <c r="D21" s="117" t="s">
        <v>10</v>
      </c>
      <c r="E21" s="117" t="s">
        <v>10</v>
      </c>
      <c r="F21" s="117" t="s">
        <v>10</v>
      </c>
      <c r="G21" s="117" t="s">
        <v>10</v>
      </c>
      <c r="H21" s="117" t="s">
        <v>10</v>
      </c>
      <c r="I21" s="117" t="s">
        <v>10</v>
      </c>
      <c r="J21" s="117" t="s">
        <v>10</v>
      </c>
      <c r="K21" s="117" t="s">
        <v>10</v>
      </c>
      <c r="L21" s="117" t="s">
        <v>10</v>
      </c>
      <c r="M21" s="117" t="s">
        <v>10</v>
      </c>
      <c r="N21" s="117" t="s">
        <v>10</v>
      </c>
      <c r="O21" s="136"/>
      <c r="P21" s="136"/>
      <c r="Q21" s="136"/>
      <c r="R21" s="136"/>
      <c r="S21" s="136"/>
      <c r="T21" s="136"/>
      <c r="U21" s="136"/>
      <c r="V21" s="136"/>
      <c r="W21" s="136"/>
      <c r="X21" s="136"/>
      <c r="Y21" s="136"/>
      <c r="Z21" s="136"/>
      <c r="AA21" s="137"/>
    </row>
    <row r="22" spans="1:27" s="94" customFormat="1" ht="11.1" customHeight="1">
      <c r="A22" s="25">
        <f>IF(B22&lt;&gt;"",COUNTA($B$19:B22),"")</f>
        <v>4</v>
      </c>
      <c r="B22" s="103" t="s">
        <v>145</v>
      </c>
      <c r="C22" s="117">
        <v>10</v>
      </c>
      <c r="D22" s="117" t="s">
        <v>10</v>
      </c>
      <c r="E22" s="117">
        <v>8</v>
      </c>
      <c r="F22" s="117" t="s">
        <v>10</v>
      </c>
      <c r="G22" s="117" t="s">
        <v>10</v>
      </c>
      <c r="H22" s="117">
        <v>7</v>
      </c>
      <c r="I22" s="117" t="s">
        <v>10</v>
      </c>
      <c r="J22" s="117" t="s">
        <v>10</v>
      </c>
      <c r="K22" s="117" t="s">
        <v>10</v>
      </c>
      <c r="L22" s="117" t="s">
        <v>10</v>
      </c>
      <c r="M22" s="117" t="s">
        <v>10</v>
      </c>
      <c r="N22" s="117">
        <v>2</v>
      </c>
      <c r="O22" s="136"/>
      <c r="P22" s="136"/>
      <c r="Q22" s="136"/>
      <c r="R22" s="136"/>
      <c r="S22" s="136"/>
      <c r="T22" s="136"/>
      <c r="U22" s="136"/>
      <c r="V22" s="136"/>
      <c r="W22" s="136"/>
      <c r="X22" s="136"/>
      <c r="Y22" s="136"/>
      <c r="Z22" s="136"/>
      <c r="AA22" s="137"/>
    </row>
    <row r="23" spans="1:27" s="94" customFormat="1" ht="11.1" customHeight="1">
      <c r="A23" s="25">
        <f>IF(B23&lt;&gt;"",COUNTA($B$19:B23),"")</f>
        <v>5</v>
      </c>
      <c r="B23" s="103" t="s">
        <v>146</v>
      </c>
      <c r="C23" s="117">
        <v>92276</v>
      </c>
      <c r="D23" s="117">
        <v>40233</v>
      </c>
      <c r="E23" s="117">
        <v>44628</v>
      </c>
      <c r="F23" s="117">
        <v>271</v>
      </c>
      <c r="G23" s="117">
        <v>554</v>
      </c>
      <c r="H23" s="117">
        <v>1287</v>
      </c>
      <c r="I23" s="117">
        <v>1035</v>
      </c>
      <c r="J23" s="117">
        <v>2058</v>
      </c>
      <c r="K23" s="117">
        <v>1811</v>
      </c>
      <c r="L23" s="117">
        <v>37612</v>
      </c>
      <c r="M23" s="117">
        <v>93</v>
      </c>
      <c r="N23" s="117">
        <v>7323</v>
      </c>
      <c r="O23" s="136"/>
      <c r="P23" s="136"/>
      <c r="Q23" s="136"/>
      <c r="R23" s="136"/>
      <c r="S23" s="136"/>
      <c r="T23" s="136"/>
      <c r="U23" s="136"/>
      <c r="V23" s="136"/>
      <c r="W23" s="136"/>
      <c r="X23" s="136"/>
      <c r="Y23" s="136"/>
      <c r="Z23" s="136"/>
      <c r="AA23" s="137"/>
    </row>
    <row r="24" spans="1:27" s="94" customFormat="1" ht="11.1" customHeight="1">
      <c r="A24" s="25">
        <f>IF(B24&lt;&gt;"",COUNTA($B$19:B24),"")</f>
        <v>6</v>
      </c>
      <c r="B24" s="103" t="s">
        <v>147</v>
      </c>
      <c r="C24" s="117">
        <v>964</v>
      </c>
      <c r="D24" s="117">
        <v>200</v>
      </c>
      <c r="E24" s="117">
        <v>301</v>
      </c>
      <c r="F24" s="117">
        <v>2</v>
      </c>
      <c r="G24" s="117">
        <v>18</v>
      </c>
      <c r="H24" s="117">
        <v>13</v>
      </c>
      <c r="I24" s="117">
        <v>24</v>
      </c>
      <c r="J24" s="117">
        <v>81</v>
      </c>
      <c r="K24" s="117">
        <v>13</v>
      </c>
      <c r="L24" s="117">
        <v>150</v>
      </c>
      <c r="M24" s="117">
        <v>3</v>
      </c>
      <c r="N24" s="117">
        <v>461</v>
      </c>
      <c r="O24" s="136"/>
      <c r="P24" s="136"/>
      <c r="Q24" s="136"/>
      <c r="R24" s="136"/>
      <c r="S24" s="136"/>
      <c r="T24" s="136"/>
      <c r="U24" s="136"/>
      <c r="V24" s="136"/>
      <c r="W24" s="136"/>
      <c r="X24" s="136"/>
      <c r="Y24" s="136"/>
      <c r="Z24" s="136"/>
      <c r="AA24" s="137"/>
    </row>
    <row r="25" spans="1:27" s="94" customFormat="1" ht="20.100000000000001" customHeight="1">
      <c r="A25" s="26">
        <f>IF(B25&lt;&gt;"",COUNTA($B$19:B25),"")</f>
        <v>7</v>
      </c>
      <c r="B25" s="105" t="s">
        <v>148</v>
      </c>
      <c r="C25" s="119">
        <v>168732</v>
      </c>
      <c r="D25" s="119">
        <v>57209</v>
      </c>
      <c r="E25" s="119">
        <v>79608</v>
      </c>
      <c r="F25" s="119">
        <v>892</v>
      </c>
      <c r="G25" s="119">
        <v>1282</v>
      </c>
      <c r="H25" s="119">
        <v>2983</v>
      </c>
      <c r="I25" s="119">
        <v>3454</v>
      </c>
      <c r="J25" s="119">
        <v>7712</v>
      </c>
      <c r="K25" s="119">
        <v>7772</v>
      </c>
      <c r="L25" s="119">
        <v>55514</v>
      </c>
      <c r="M25" s="119">
        <v>403</v>
      </c>
      <c r="N25" s="119">
        <v>31511</v>
      </c>
      <c r="O25" s="136"/>
      <c r="P25" s="136"/>
      <c r="Q25" s="136"/>
      <c r="R25" s="136"/>
      <c r="S25" s="136"/>
      <c r="T25" s="136"/>
      <c r="U25" s="136"/>
      <c r="V25" s="136"/>
      <c r="W25" s="136"/>
      <c r="X25" s="136"/>
      <c r="Y25" s="136"/>
      <c r="Z25" s="136"/>
      <c r="AA25" s="137"/>
    </row>
    <row r="26" spans="1:27" s="94" customFormat="1" ht="21.6" customHeight="1">
      <c r="A26" s="25">
        <f>IF(B26&lt;&gt;"",COUNTA($B$19:B26),"")</f>
        <v>8</v>
      </c>
      <c r="B26" s="104" t="s">
        <v>149</v>
      </c>
      <c r="C26" s="117">
        <v>7575</v>
      </c>
      <c r="D26" s="117">
        <v>1051</v>
      </c>
      <c r="E26" s="117">
        <v>5890</v>
      </c>
      <c r="F26" s="117">
        <v>56</v>
      </c>
      <c r="G26" s="117">
        <v>12</v>
      </c>
      <c r="H26" s="117">
        <v>2262</v>
      </c>
      <c r="I26" s="117">
        <v>457</v>
      </c>
      <c r="J26" s="117">
        <v>1187</v>
      </c>
      <c r="K26" s="117">
        <v>515</v>
      </c>
      <c r="L26" s="117">
        <v>1401</v>
      </c>
      <c r="M26" s="117" t="s">
        <v>10</v>
      </c>
      <c r="N26" s="117">
        <v>634</v>
      </c>
      <c r="O26" s="136"/>
      <c r="P26" s="136"/>
      <c r="Q26" s="136"/>
      <c r="R26" s="136"/>
      <c r="S26" s="136"/>
      <c r="T26" s="136"/>
      <c r="U26" s="136"/>
      <c r="V26" s="136"/>
      <c r="W26" s="136"/>
      <c r="X26" s="136"/>
      <c r="Y26" s="136"/>
      <c r="Z26" s="136"/>
      <c r="AA26" s="137"/>
    </row>
    <row r="27" spans="1:27" s="94" customFormat="1" ht="11.1" customHeight="1">
      <c r="A27" s="25">
        <f>IF(B27&lt;&gt;"",COUNTA($B$19:B27),"")</f>
        <v>9</v>
      </c>
      <c r="B27" s="103" t="s">
        <v>150</v>
      </c>
      <c r="C27" s="117">
        <v>5295</v>
      </c>
      <c r="D27" s="117">
        <v>54</v>
      </c>
      <c r="E27" s="117">
        <v>4867</v>
      </c>
      <c r="F27" s="117">
        <v>50</v>
      </c>
      <c r="G27" s="117">
        <v>10</v>
      </c>
      <c r="H27" s="117">
        <v>2192</v>
      </c>
      <c r="I27" s="117">
        <v>414</v>
      </c>
      <c r="J27" s="117">
        <v>747</v>
      </c>
      <c r="K27" s="117">
        <v>365</v>
      </c>
      <c r="L27" s="117">
        <v>1089</v>
      </c>
      <c r="M27" s="117" t="s">
        <v>10</v>
      </c>
      <c r="N27" s="117">
        <v>374</v>
      </c>
      <c r="O27" s="136"/>
      <c r="P27" s="136"/>
      <c r="Q27" s="136"/>
      <c r="R27" s="136"/>
      <c r="S27" s="136"/>
      <c r="T27" s="136"/>
      <c r="U27" s="136"/>
      <c r="V27" s="136"/>
      <c r="W27" s="136"/>
      <c r="X27" s="136"/>
      <c r="Y27" s="136"/>
      <c r="Z27" s="136"/>
      <c r="AA27" s="137"/>
    </row>
    <row r="28" spans="1:27" s="94" customFormat="1" ht="11.1" customHeight="1">
      <c r="A28" s="25">
        <f>IF(B28&lt;&gt;"",COUNTA($B$19:B28),"")</f>
        <v>10</v>
      </c>
      <c r="B28" s="103" t="s">
        <v>151</v>
      </c>
      <c r="C28" s="117" t="s">
        <v>10</v>
      </c>
      <c r="D28" s="117" t="s">
        <v>10</v>
      </c>
      <c r="E28" s="117" t="s">
        <v>10</v>
      </c>
      <c r="F28" s="117" t="s">
        <v>10</v>
      </c>
      <c r="G28" s="117" t="s">
        <v>10</v>
      </c>
      <c r="H28" s="117" t="s">
        <v>10</v>
      </c>
      <c r="I28" s="117" t="s">
        <v>10</v>
      </c>
      <c r="J28" s="117" t="s">
        <v>10</v>
      </c>
      <c r="K28" s="117" t="s">
        <v>10</v>
      </c>
      <c r="L28" s="117" t="s">
        <v>10</v>
      </c>
      <c r="M28" s="117" t="s">
        <v>10</v>
      </c>
      <c r="N28" s="117" t="s">
        <v>10</v>
      </c>
      <c r="O28" s="136"/>
      <c r="P28" s="136"/>
      <c r="Q28" s="136"/>
      <c r="R28" s="136"/>
      <c r="S28" s="136"/>
      <c r="T28" s="136"/>
      <c r="U28" s="136"/>
      <c r="V28" s="136"/>
      <c r="W28" s="136"/>
      <c r="X28" s="136"/>
      <c r="Y28" s="136"/>
      <c r="Z28" s="136"/>
      <c r="AA28" s="137"/>
    </row>
    <row r="29" spans="1:27" s="94" customFormat="1" ht="11.1" customHeight="1">
      <c r="A29" s="25">
        <f>IF(B29&lt;&gt;"",COUNTA($B$19:B29),"")</f>
        <v>11</v>
      </c>
      <c r="B29" s="103" t="s">
        <v>152</v>
      </c>
      <c r="C29" s="117">
        <v>224</v>
      </c>
      <c r="D29" s="117">
        <v>12</v>
      </c>
      <c r="E29" s="117">
        <v>212</v>
      </c>
      <c r="F29" s="117">
        <v>2</v>
      </c>
      <c r="G29" s="117" t="s">
        <v>10</v>
      </c>
      <c r="H29" s="117">
        <v>15</v>
      </c>
      <c r="I29" s="117">
        <v>3</v>
      </c>
      <c r="J29" s="117">
        <v>39</v>
      </c>
      <c r="K29" s="117">
        <v>35</v>
      </c>
      <c r="L29" s="117">
        <v>118</v>
      </c>
      <c r="M29" s="117" t="s">
        <v>10</v>
      </c>
      <c r="N29" s="117" t="s">
        <v>10</v>
      </c>
      <c r="O29" s="136"/>
      <c r="P29" s="136"/>
      <c r="Q29" s="136"/>
      <c r="R29" s="136"/>
      <c r="S29" s="136"/>
      <c r="T29" s="136"/>
      <c r="U29" s="136"/>
      <c r="V29" s="136"/>
      <c r="W29" s="136"/>
      <c r="X29" s="136"/>
      <c r="Y29" s="136"/>
      <c r="Z29" s="136"/>
      <c r="AA29" s="137"/>
    </row>
    <row r="30" spans="1:27" s="94" customFormat="1" ht="11.1" customHeight="1">
      <c r="A30" s="25">
        <f>IF(B30&lt;&gt;"",COUNTA($B$19:B30),"")</f>
        <v>12</v>
      </c>
      <c r="B30" s="103" t="s">
        <v>147</v>
      </c>
      <c r="C30" s="117">
        <v>42</v>
      </c>
      <c r="D30" s="117" t="s">
        <v>10</v>
      </c>
      <c r="E30" s="117">
        <v>5</v>
      </c>
      <c r="F30" s="117" t="s">
        <v>10</v>
      </c>
      <c r="G30" s="117" t="s">
        <v>10</v>
      </c>
      <c r="H30" s="117" t="s">
        <v>10</v>
      </c>
      <c r="I30" s="117" t="s">
        <v>10</v>
      </c>
      <c r="J30" s="117" t="s">
        <v>10</v>
      </c>
      <c r="K30" s="117">
        <v>5</v>
      </c>
      <c r="L30" s="117" t="s">
        <v>10</v>
      </c>
      <c r="M30" s="117" t="s">
        <v>10</v>
      </c>
      <c r="N30" s="117">
        <v>36</v>
      </c>
      <c r="O30" s="136"/>
      <c r="P30" s="136"/>
      <c r="Q30" s="136"/>
      <c r="R30" s="136"/>
      <c r="S30" s="136"/>
      <c r="T30" s="136"/>
      <c r="U30" s="136"/>
      <c r="V30" s="136"/>
      <c r="W30" s="136"/>
      <c r="X30" s="136"/>
      <c r="Y30" s="136"/>
      <c r="Z30" s="136"/>
      <c r="AA30" s="137"/>
    </row>
    <row r="31" spans="1:27" s="94" customFormat="1" ht="20.100000000000001" customHeight="1">
      <c r="A31" s="26">
        <f>IF(B31&lt;&gt;"",COUNTA($B$19:B31),"")</f>
        <v>13</v>
      </c>
      <c r="B31" s="105" t="s">
        <v>153</v>
      </c>
      <c r="C31" s="119">
        <v>7758</v>
      </c>
      <c r="D31" s="119">
        <v>1063</v>
      </c>
      <c r="E31" s="119">
        <v>6096</v>
      </c>
      <c r="F31" s="119">
        <v>58</v>
      </c>
      <c r="G31" s="119">
        <v>12</v>
      </c>
      <c r="H31" s="119">
        <v>2277</v>
      </c>
      <c r="I31" s="119">
        <v>460</v>
      </c>
      <c r="J31" s="119">
        <v>1226</v>
      </c>
      <c r="K31" s="119">
        <v>545</v>
      </c>
      <c r="L31" s="119">
        <v>1519</v>
      </c>
      <c r="M31" s="119" t="s">
        <v>10</v>
      </c>
      <c r="N31" s="119">
        <v>598</v>
      </c>
      <c r="O31" s="136"/>
      <c r="P31" s="136"/>
      <c r="Q31" s="136"/>
      <c r="R31" s="136"/>
      <c r="S31" s="136"/>
      <c r="T31" s="136"/>
      <c r="U31" s="136"/>
      <c r="V31" s="136"/>
      <c r="W31" s="136"/>
      <c r="X31" s="136"/>
      <c r="Y31" s="136"/>
      <c r="Z31" s="136"/>
      <c r="AA31" s="137"/>
    </row>
    <row r="32" spans="1:27" s="94" customFormat="1" ht="20.100000000000001" customHeight="1">
      <c r="A32" s="26">
        <f>IF(B32&lt;&gt;"",COUNTA($B$19:B32),"")</f>
        <v>14</v>
      </c>
      <c r="B32" s="105" t="s">
        <v>154</v>
      </c>
      <c r="C32" s="119">
        <v>176490</v>
      </c>
      <c r="D32" s="119">
        <v>58272</v>
      </c>
      <c r="E32" s="119">
        <v>85705</v>
      </c>
      <c r="F32" s="119">
        <v>950</v>
      </c>
      <c r="G32" s="119">
        <v>1294</v>
      </c>
      <c r="H32" s="119">
        <v>5260</v>
      </c>
      <c r="I32" s="119">
        <v>3914</v>
      </c>
      <c r="J32" s="119">
        <v>8937</v>
      </c>
      <c r="K32" s="119">
        <v>8317</v>
      </c>
      <c r="L32" s="119">
        <v>57033</v>
      </c>
      <c r="M32" s="119">
        <v>404</v>
      </c>
      <c r="N32" s="119">
        <v>32109</v>
      </c>
      <c r="O32" s="136"/>
      <c r="P32" s="136"/>
      <c r="Q32" s="136"/>
      <c r="R32" s="136"/>
      <c r="S32" s="136"/>
      <c r="T32" s="136"/>
      <c r="U32" s="136"/>
      <c r="V32" s="136"/>
      <c r="W32" s="136"/>
      <c r="X32" s="136"/>
      <c r="Y32" s="136"/>
      <c r="Z32" s="136"/>
      <c r="AA32" s="137"/>
    </row>
    <row r="33" spans="1:27" s="94" customFormat="1" ht="11.1" customHeight="1">
      <c r="A33" s="25">
        <f>IF(B33&lt;&gt;"",COUNTA($B$19:B33),"")</f>
        <v>15</v>
      </c>
      <c r="B33" s="103" t="s">
        <v>155</v>
      </c>
      <c r="C33" s="117" t="s">
        <v>10</v>
      </c>
      <c r="D33" s="117" t="s">
        <v>10</v>
      </c>
      <c r="E33" s="117" t="s">
        <v>10</v>
      </c>
      <c r="F33" s="117" t="s">
        <v>10</v>
      </c>
      <c r="G33" s="117" t="s">
        <v>10</v>
      </c>
      <c r="H33" s="117" t="s">
        <v>10</v>
      </c>
      <c r="I33" s="117" t="s">
        <v>10</v>
      </c>
      <c r="J33" s="117" t="s">
        <v>10</v>
      </c>
      <c r="K33" s="117" t="s">
        <v>10</v>
      </c>
      <c r="L33" s="117" t="s">
        <v>10</v>
      </c>
      <c r="M33" s="117" t="s">
        <v>10</v>
      </c>
      <c r="N33" s="117" t="s">
        <v>10</v>
      </c>
      <c r="O33" s="136"/>
      <c r="P33" s="136"/>
      <c r="Q33" s="136"/>
      <c r="R33" s="136"/>
      <c r="S33" s="136"/>
      <c r="T33" s="136"/>
      <c r="U33" s="136"/>
      <c r="V33" s="136"/>
      <c r="W33" s="136"/>
      <c r="X33" s="136"/>
      <c r="Y33" s="136"/>
      <c r="Z33" s="136"/>
      <c r="AA33" s="137"/>
    </row>
    <row r="34" spans="1:27" s="94" customFormat="1" ht="11.1" customHeight="1">
      <c r="A34" s="25">
        <f>IF(B34&lt;&gt;"",COUNTA($B$19:B34),"")</f>
        <v>16</v>
      </c>
      <c r="B34" s="103" t="s">
        <v>156</v>
      </c>
      <c r="C34" s="117" t="s">
        <v>10</v>
      </c>
      <c r="D34" s="117" t="s">
        <v>10</v>
      </c>
      <c r="E34" s="117" t="s">
        <v>10</v>
      </c>
      <c r="F34" s="117" t="s">
        <v>10</v>
      </c>
      <c r="G34" s="117" t="s">
        <v>10</v>
      </c>
      <c r="H34" s="117" t="s">
        <v>10</v>
      </c>
      <c r="I34" s="117" t="s">
        <v>10</v>
      </c>
      <c r="J34" s="117" t="s">
        <v>10</v>
      </c>
      <c r="K34" s="117" t="s">
        <v>10</v>
      </c>
      <c r="L34" s="117" t="s">
        <v>10</v>
      </c>
      <c r="M34" s="117" t="s">
        <v>10</v>
      </c>
      <c r="N34" s="117" t="s">
        <v>10</v>
      </c>
      <c r="O34" s="136"/>
      <c r="P34" s="136"/>
      <c r="Q34" s="136"/>
      <c r="R34" s="136"/>
      <c r="S34" s="136"/>
      <c r="T34" s="136"/>
      <c r="U34" s="136"/>
      <c r="V34" s="136"/>
      <c r="W34" s="136"/>
      <c r="X34" s="136"/>
      <c r="Y34" s="136"/>
      <c r="Z34" s="136"/>
      <c r="AA34" s="137"/>
    </row>
    <row r="35" spans="1:27" s="94" customFormat="1" ht="11.1" customHeight="1">
      <c r="A35" s="25">
        <f>IF(B35&lt;&gt;"",COUNTA($B$19:B35),"")</f>
        <v>17</v>
      </c>
      <c r="B35" s="103" t="s">
        <v>172</v>
      </c>
      <c r="C35" s="117" t="s">
        <v>10</v>
      </c>
      <c r="D35" s="117" t="s">
        <v>10</v>
      </c>
      <c r="E35" s="117" t="s">
        <v>10</v>
      </c>
      <c r="F35" s="117" t="s">
        <v>10</v>
      </c>
      <c r="G35" s="117" t="s">
        <v>10</v>
      </c>
      <c r="H35" s="117" t="s">
        <v>10</v>
      </c>
      <c r="I35" s="117" t="s">
        <v>10</v>
      </c>
      <c r="J35" s="117" t="s">
        <v>10</v>
      </c>
      <c r="K35" s="117" t="s">
        <v>10</v>
      </c>
      <c r="L35" s="117" t="s">
        <v>10</v>
      </c>
      <c r="M35" s="117" t="s">
        <v>10</v>
      </c>
      <c r="N35" s="117" t="s">
        <v>10</v>
      </c>
      <c r="O35" s="136"/>
      <c r="P35" s="136"/>
      <c r="Q35" s="136"/>
      <c r="R35" s="136"/>
      <c r="S35" s="136"/>
      <c r="T35" s="136"/>
      <c r="U35" s="136"/>
      <c r="V35" s="136"/>
      <c r="W35" s="136"/>
      <c r="X35" s="136"/>
      <c r="Y35" s="136"/>
      <c r="Z35" s="136"/>
      <c r="AA35" s="137"/>
    </row>
    <row r="36" spans="1:27" s="94" customFormat="1" ht="11.1" customHeight="1">
      <c r="A36" s="25">
        <f>IF(B36&lt;&gt;"",COUNTA($B$19:B36),"")</f>
        <v>18</v>
      </c>
      <c r="B36" s="103" t="s">
        <v>173</v>
      </c>
      <c r="C36" s="117" t="s">
        <v>10</v>
      </c>
      <c r="D36" s="117" t="s">
        <v>10</v>
      </c>
      <c r="E36" s="117" t="s">
        <v>10</v>
      </c>
      <c r="F36" s="117" t="s">
        <v>10</v>
      </c>
      <c r="G36" s="117" t="s">
        <v>10</v>
      </c>
      <c r="H36" s="117" t="s">
        <v>10</v>
      </c>
      <c r="I36" s="117" t="s">
        <v>10</v>
      </c>
      <c r="J36" s="117" t="s">
        <v>10</v>
      </c>
      <c r="K36" s="117" t="s">
        <v>10</v>
      </c>
      <c r="L36" s="117" t="s">
        <v>10</v>
      </c>
      <c r="M36" s="117" t="s">
        <v>10</v>
      </c>
      <c r="N36" s="117" t="s">
        <v>10</v>
      </c>
      <c r="O36" s="136"/>
      <c r="P36" s="136"/>
      <c r="Q36" s="136"/>
      <c r="R36" s="136"/>
      <c r="S36" s="136"/>
      <c r="T36" s="136"/>
      <c r="U36" s="136"/>
      <c r="V36" s="136"/>
      <c r="W36" s="136"/>
      <c r="X36" s="136"/>
      <c r="Y36" s="136"/>
      <c r="Z36" s="136"/>
      <c r="AA36" s="137"/>
    </row>
    <row r="37" spans="1:27" s="94" customFormat="1" ht="11.1" customHeight="1">
      <c r="A37" s="25">
        <f>IF(B37&lt;&gt;"",COUNTA($B$19:B37),"")</f>
        <v>19</v>
      </c>
      <c r="B37" s="103" t="s">
        <v>61</v>
      </c>
      <c r="C37" s="117" t="s">
        <v>10</v>
      </c>
      <c r="D37" s="117" t="s">
        <v>10</v>
      </c>
      <c r="E37" s="117" t="s">
        <v>10</v>
      </c>
      <c r="F37" s="117" t="s">
        <v>10</v>
      </c>
      <c r="G37" s="117" t="s">
        <v>10</v>
      </c>
      <c r="H37" s="117" t="s">
        <v>10</v>
      </c>
      <c r="I37" s="117" t="s">
        <v>10</v>
      </c>
      <c r="J37" s="117" t="s">
        <v>10</v>
      </c>
      <c r="K37" s="117" t="s">
        <v>10</v>
      </c>
      <c r="L37" s="117" t="s">
        <v>10</v>
      </c>
      <c r="M37" s="117" t="s">
        <v>10</v>
      </c>
      <c r="N37" s="117" t="s">
        <v>10</v>
      </c>
      <c r="O37" s="136"/>
      <c r="P37" s="136"/>
      <c r="Q37" s="136"/>
      <c r="R37" s="136"/>
      <c r="S37" s="136"/>
      <c r="T37" s="136"/>
      <c r="U37" s="136"/>
      <c r="V37" s="136"/>
      <c r="W37" s="136"/>
      <c r="X37" s="136"/>
      <c r="Y37" s="136"/>
      <c r="Z37" s="136"/>
      <c r="AA37" s="137"/>
    </row>
    <row r="38" spans="1:27" s="94" customFormat="1" ht="21.6" customHeight="1">
      <c r="A38" s="25">
        <f>IF(B38&lt;&gt;"",COUNTA($B$19:B38),"")</f>
        <v>20</v>
      </c>
      <c r="B38" s="104" t="s">
        <v>157</v>
      </c>
      <c r="C38" s="117" t="s">
        <v>10</v>
      </c>
      <c r="D38" s="117" t="s">
        <v>10</v>
      </c>
      <c r="E38" s="117" t="s">
        <v>10</v>
      </c>
      <c r="F38" s="117" t="s">
        <v>10</v>
      </c>
      <c r="G38" s="117" t="s">
        <v>10</v>
      </c>
      <c r="H38" s="117" t="s">
        <v>10</v>
      </c>
      <c r="I38" s="117" t="s">
        <v>10</v>
      </c>
      <c r="J38" s="117" t="s">
        <v>10</v>
      </c>
      <c r="K38" s="117" t="s">
        <v>10</v>
      </c>
      <c r="L38" s="117" t="s">
        <v>10</v>
      </c>
      <c r="M38" s="117" t="s">
        <v>10</v>
      </c>
      <c r="N38" s="117" t="s">
        <v>10</v>
      </c>
      <c r="O38" s="136"/>
      <c r="P38" s="136"/>
      <c r="Q38" s="136"/>
      <c r="R38" s="136"/>
      <c r="S38" s="136"/>
      <c r="T38" s="136"/>
      <c r="U38" s="136"/>
      <c r="V38" s="136"/>
      <c r="W38" s="136"/>
      <c r="X38" s="136"/>
      <c r="Y38" s="136"/>
      <c r="Z38" s="136"/>
      <c r="AA38" s="137"/>
    </row>
    <row r="39" spans="1:27" s="94" customFormat="1" ht="21.6" customHeight="1">
      <c r="A39" s="25">
        <f>IF(B39&lt;&gt;"",COUNTA($B$19:B39),"")</f>
        <v>21</v>
      </c>
      <c r="B39" s="104" t="s">
        <v>158</v>
      </c>
      <c r="C39" s="117">
        <v>31896</v>
      </c>
      <c r="D39" s="117">
        <v>9041</v>
      </c>
      <c r="E39" s="117">
        <v>18576</v>
      </c>
      <c r="F39" s="117">
        <v>3</v>
      </c>
      <c r="G39" s="117">
        <v>8</v>
      </c>
      <c r="H39" s="117">
        <v>171</v>
      </c>
      <c r="I39" s="117">
        <v>85</v>
      </c>
      <c r="J39" s="117">
        <v>111</v>
      </c>
      <c r="K39" s="117">
        <v>127</v>
      </c>
      <c r="L39" s="117">
        <v>18071</v>
      </c>
      <c r="M39" s="117">
        <v>4</v>
      </c>
      <c r="N39" s="117">
        <v>4276</v>
      </c>
      <c r="O39" s="136"/>
      <c r="P39" s="136"/>
      <c r="Q39" s="136"/>
      <c r="R39" s="136"/>
      <c r="S39" s="136"/>
      <c r="T39" s="136"/>
      <c r="U39" s="136"/>
      <c r="V39" s="136"/>
      <c r="W39" s="136"/>
      <c r="X39" s="136"/>
      <c r="Y39" s="136"/>
      <c r="Z39" s="136"/>
      <c r="AA39" s="137"/>
    </row>
    <row r="40" spans="1:27" s="94" customFormat="1" ht="21.6" customHeight="1">
      <c r="A40" s="25">
        <f>IF(B40&lt;&gt;"",COUNTA($B$19:B40),"")</f>
        <v>22</v>
      </c>
      <c r="B40" s="104" t="s">
        <v>159</v>
      </c>
      <c r="C40" s="117">
        <v>1876</v>
      </c>
      <c r="D40" s="117">
        <v>485</v>
      </c>
      <c r="E40" s="117">
        <v>325</v>
      </c>
      <c r="F40" s="117" t="s">
        <v>10</v>
      </c>
      <c r="G40" s="117">
        <v>30</v>
      </c>
      <c r="H40" s="117">
        <v>31</v>
      </c>
      <c r="I40" s="117">
        <v>9</v>
      </c>
      <c r="J40" s="117">
        <v>60</v>
      </c>
      <c r="K40" s="117">
        <v>2</v>
      </c>
      <c r="L40" s="117">
        <v>193</v>
      </c>
      <c r="M40" s="117">
        <v>50</v>
      </c>
      <c r="N40" s="117">
        <v>1016</v>
      </c>
      <c r="O40" s="136"/>
      <c r="P40" s="136"/>
      <c r="Q40" s="136"/>
      <c r="R40" s="136"/>
      <c r="S40" s="136"/>
      <c r="T40" s="136"/>
      <c r="U40" s="136"/>
      <c r="V40" s="136"/>
      <c r="W40" s="136"/>
      <c r="X40" s="136"/>
      <c r="Y40" s="136"/>
      <c r="Z40" s="136"/>
      <c r="AA40" s="137"/>
    </row>
    <row r="41" spans="1:27" s="94" customFormat="1" ht="11.1" customHeight="1">
      <c r="A41" s="25">
        <f>IF(B41&lt;&gt;"",COUNTA($B$19:B41),"")</f>
        <v>23</v>
      </c>
      <c r="B41" s="103" t="s">
        <v>160</v>
      </c>
      <c r="C41" s="117">
        <v>8493</v>
      </c>
      <c r="D41" s="117">
        <v>1072</v>
      </c>
      <c r="E41" s="117">
        <v>1805</v>
      </c>
      <c r="F41" s="117">
        <v>313</v>
      </c>
      <c r="G41" s="117">
        <v>26</v>
      </c>
      <c r="H41" s="117">
        <v>143</v>
      </c>
      <c r="I41" s="117">
        <v>140</v>
      </c>
      <c r="J41" s="117">
        <v>158</v>
      </c>
      <c r="K41" s="117">
        <v>175</v>
      </c>
      <c r="L41" s="117">
        <v>850</v>
      </c>
      <c r="M41" s="117">
        <v>3</v>
      </c>
      <c r="N41" s="117">
        <v>5613</v>
      </c>
      <c r="O41" s="136"/>
      <c r="P41" s="136"/>
      <c r="Q41" s="136"/>
      <c r="R41" s="136"/>
      <c r="S41" s="136"/>
      <c r="T41" s="136"/>
      <c r="U41" s="136"/>
      <c r="V41" s="136"/>
      <c r="W41" s="136"/>
      <c r="X41" s="136"/>
      <c r="Y41" s="136"/>
      <c r="Z41" s="136"/>
      <c r="AA41" s="137"/>
    </row>
    <row r="42" spans="1:27" s="94" customFormat="1" ht="11.1" customHeight="1">
      <c r="A42" s="25">
        <f>IF(B42&lt;&gt;"",COUNTA($B$19:B42),"")</f>
        <v>24</v>
      </c>
      <c r="B42" s="103" t="s">
        <v>161</v>
      </c>
      <c r="C42" s="117">
        <v>17139</v>
      </c>
      <c r="D42" s="117">
        <v>7454</v>
      </c>
      <c r="E42" s="117">
        <v>7391</v>
      </c>
      <c r="F42" s="117">
        <v>338</v>
      </c>
      <c r="G42" s="117">
        <v>270</v>
      </c>
      <c r="H42" s="117">
        <v>424</v>
      </c>
      <c r="I42" s="117">
        <v>462</v>
      </c>
      <c r="J42" s="117">
        <v>749</v>
      </c>
      <c r="K42" s="117">
        <v>430</v>
      </c>
      <c r="L42" s="117">
        <v>4719</v>
      </c>
      <c r="M42" s="117">
        <v>36</v>
      </c>
      <c r="N42" s="117">
        <v>2258</v>
      </c>
      <c r="O42" s="136"/>
      <c r="P42" s="136"/>
      <c r="Q42" s="136"/>
      <c r="R42" s="136"/>
      <c r="S42" s="136"/>
      <c r="T42" s="136"/>
      <c r="U42" s="136"/>
      <c r="V42" s="136"/>
      <c r="W42" s="136"/>
      <c r="X42" s="136"/>
      <c r="Y42" s="136"/>
      <c r="Z42" s="136"/>
      <c r="AA42" s="137"/>
    </row>
    <row r="43" spans="1:27" s="94" customFormat="1" ht="11.1" customHeight="1">
      <c r="A43" s="25">
        <f>IF(B43&lt;&gt;"",COUNTA($B$19:B43),"")</f>
        <v>25</v>
      </c>
      <c r="B43" s="103" t="s">
        <v>147</v>
      </c>
      <c r="C43" s="117">
        <v>964</v>
      </c>
      <c r="D43" s="117">
        <v>200</v>
      </c>
      <c r="E43" s="117">
        <v>301</v>
      </c>
      <c r="F43" s="117">
        <v>2</v>
      </c>
      <c r="G43" s="117">
        <v>18</v>
      </c>
      <c r="H43" s="117">
        <v>13</v>
      </c>
      <c r="I43" s="117">
        <v>24</v>
      </c>
      <c r="J43" s="117">
        <v>81</v>
      </c>
      <c r="K43" s="117">
        <v>13</v>
      </c>
      <c r="L43" s="117">
        <v>150</v>
      </c>
      <c r="M43" s="117">
        <v>3</v>
      </c>
      <c r="N43" s="117">
        <v>461</v>
      </c>
      <c r="O43" s="136"/>
      <c r="P43" s="136"/>
      <c r="Q43" s="136"/>
      <c r="R43" s="136"/>
      <c r="S43" s="136"/>
      <c r="T43" s="136"/>
      <c r="U43" s="136"/>
      <c r="V43" s="136"/>
      <c r="W43" s="136"/>
      <c r="X43" s="136"/>
      <c r="Y43" s="136"/>
      <c r="Z43" s="136"/>
      <c r="AA43" s="137"/>
    </row>
    <row r="44" spans="1:27" s="94" customFormat="1" ht="20.100000000000001" customHeight="1">
      <c r="A44" s="26">
        <f>IF(B44&lt;&gt;"",COUNTA($B$19:B44),"")</f>
        <v>26</v>
      </c>
      <c r="B44" s="105" t="s">
        <v>162</v>
      </c>
      <c r="C44" s="119">
        <v>58441</v>
      </c>
      <c r="D44" s="119">
        <v>17852</v>
      </c>
      <c r="E44" s="119">
        <v>27797</v>
      </c>
      <c r="F44" s="119">
        <v>651</v>
      </c>
      <c r="G44" s="119">
        <v>316</v>
      </c>
      <c r="H44" s="119">
        <v>757</v>
      </c>
      <c r="I44" s="119">
        <v>672</v>
      </c>
      <c r="J44" s="119">
        <v>997</v>
      </c>
      <c r="K44" s="119">
        <v>720</v>
      </c>
      <c r="L44" s="119">
        <v>23683</v>
      </c>
      <c r="M44" s="119">
        <v>91</v>
      </c>
      <c r="N44" s="119">
        <v>12702</v>
      </c>
      <c r="O44" s="136"/>
      <c r="P44" s="136"/>
      <c r="Q44" s="136"/>
      <c r="R44" s="136"/>
      <c r="S44" s="136"/>
      <c r="T44" s="136"/>
      <c r="U44" s="136"/>
      <c r="V44" s="136"/>
      <c r="W44" s="136"/>
      <c r="X44" s="136"/>
      <c r="Y44" s="136"/>
      <c r="Z44" s="136"/>
      <c r="AA44" s="137"/>
    </row>
    <row r="45" spans="1:27" s="122" customFormat="1" ht="11.1" customHeight="1">
      <c r="A45" s="25">
        <f>IF(B45&lt;&gt;"",COUNTA($B$19:B45),"")</f>
        <v>27</v>
      </c>
      <c r="B45" s="103" t="s">
        <v>163</v>
      </c>
      <c r="C45" s="117">
        <v>875</v>
      </c>
      <c r="D45" s="117">
        <v>55</v>
      </c>
      <c r="E45" s="117">
        <v>798</v>
      </c>
      <c r="F45" s="117">
        <v>3</v>
      </c>
      <c r="G45" s="117" t="s">
        <v>10</v>
      </c>
      <c r="H45" s="117">
        <v>6</v>
      </c>
      <c r="I45" s="117">
        <v>2</v>
      </c>
      <c r="J45" s="117">
        <v>243</v>
      </c>
      <c r="K45" s="117">
        <v>74</v>
      </c>
      <c r="L45" s="117">
        <v>470</v>
      </c>
      <c r="M45" s="117" t="s">
        <v>10</v>
      </c>
      <c r="N45" s="117">
        <v>21</v>
      </c>
      <c r="O45" s="138"/>
      <c r="P45" s="138"/>
      <c r="Q45" s="138"/>
      <c r="R45" s="138"/>
      <c r="S45" s="138"/>
      <c r="T45" s="138"/>
      <c r="U45" s="138"/>
      <c r="V45" s="138"/>
      <c r="W45" s="138"/>
      <c r="X45" s="138"/>
      <c r="Y45" s="138"/>
      <c r="Z45" s="138"/>
      <c r="AA45" s="139"/>
    </row>
    <row r="46" spans="1:27" s="122" customFormat="1" ht="11.1" customHeight="1">
      <c r="A46" s="25">
        <f>IF(B46&lt;&gt;"",COUNTA($B$19:B46),"")</f>
        <v>28</v>
      </c>
      <c r="B46" s="103" t="s">
        <v>164</v>
      </c>
      <c r="C46" s="117" t="s">
        <v>10</v>
      </c>
      <c r="D46" s="117" t="s">
        <v>10</v>
      </c>
      <c r="E46" s="117" t="s">
        <v>10</v>
      </c>
      <c r="F46" s="117" t="s">
        <v>10</v>
      </c>
      <c r="G46" s="117" t="s">
        <v>10</v>
      </c>
      <c r="H46" s="117" t="s">
        <v>10</v>
      </c>
      <c r="I46" s="117" t="s">
        <v>10</v>
      </c>
      <c r="J46" s="117" t="s">
        <v>10</v>
      </c>
      <c r="K46" s="117" t="s">
        <v>10</v>
      </c>
      <c r="L46" s="117" t="s">
        <v>10</v>
      </c>
      <c r="M46" s="117" t="s">
        <v>10</v>
      </c>
      <c r="N46" s="117" t="s">
        <v>10</v>
      </c>
      <c r="O46" s="138"/>
      <c r="P46" s="138"/>
      <c r="Q46" s="138"/>
      <c r="R46" s="138"/>
      <c r="S46" s="138"/>
      <c r="T46" s="138"/>
      <c r="U46" s="138"/>
      <c r="V46" s="138"/>
      <c r="W46" s="138"/>
      <c r="X46" s="138"/>
      <c r="Y46" s="138"/>
      <c r="Z46" s="138"/>
      <c r="AA46" s="139"/>
    </row>
    <row r="47" spans="1:27" s="122" customFormat="1" ht="11.1" customHeight="1">
      <c r="A47" s="25">
        <f>IF(B47&lt;&gt;"",COUNTA($B$19:B47),"")</f>
        <v>29</v>
      </c>
      <c r="B47" s="103" t="s">
        <v>165</v>
      </c>
      <c r="C47" s="117">
        <v>481</v>
      </c>
      <c r="D47" s="117">
        <v>64</v>
      </c>
      <c r="E47" s="117">
        <v>342</v>
      </c>
      <c r="F47" s="117" t="s">
        <v>10</v>
      </c>
      <c r="G47" s="117">
        <v>25</v>
      </c>
      <c r="H47" s="117">
        <v>5</v>
      </c>
      <c r="I47" s="117">
        <v>30</v>
      </c>
      <c r="J47" s="117">
        <v>38</v>
      </c>
      <c r="K47" s="117">
        <v>5</v>
      </c>
      <c r="L47" s="117">
        <v>239</v>
      </c>
      <c r="M47" s="117" t="s">
        <v>10</v>
      </c>
      <c r="N47" s="117">
        <v>75</v>
      </c>
      <c r="O47" s="138"/>
      <c r="P47" s="138"/>
      <c r="Q47" s="138"/>
      <c r="R47" s="138"/>
      <c r="S47" s="138"/>
      <c r="T47" s="138"/>
      <c r="U47" s="138"/>
      <c r="V47" s="138"/>
      <c r="W47" s="138"/>
      <c r="X47" s="138"/>
      <c r="Y47" s="138"/>
      <c r="Z47" s="138"/>
      <c r="AA47" s="139"/>
    </row>
    <row r="48" spans="1:27" s="122" customFormat="1" ht="11.1" customHeight="1">
      <c r="A48" s="25">
        <f>IF(B48&lt;&gt;"",COUNTA($B$19:B48),"")</f>
        <v>30</v>
      </c>
      <c r="B48" s="103" t="s">
        <v>147</v>
      </c>
      <c r="C48" s="117">
        <v>42</v>
      </c>
      <c r="D48" s="117" t="s">
        <v>10</v>
      </c>
      <c r="E48" s="117">
        <v>5</v>
      </c>
      <c r="F48" s="117" t="s">
        <v>10</v>
      </c>
      <c r="G48" s="117" t="s">
        <v>10</v>
      </c>
      <c r="H48" s="117" t="s">
        <v>10</v>
      </c>
      <c r="I48" s="117" t="s">
        <v>10</v>
      </c>
      <c r="J48" s="117" t="s">
        <v>10</v>
      </c>
      <c r="K48" s="117">
        <v>5</v>
      </c>
      <c r="L48" s="117" t="s">
        <v>10</v>
      </c>
      <c r="M48" s="117" t="s">
        <v>10</v>
      </c>
      <c r="N48" s="117">
        <v>36</v>
      </c>
      <c r="O48" s="138"/>
      <c r="P48" s="138"/>
      <c r="Q48" s="138"/>
      <c r="R48" s="138"/>
      <c r="S48" s="138"/>
      <c r="T48" s="138"/>
      <c r="U48" s="138"/>
      <c r="V48" s="138"/>
      <c r="W48" s="138"/>
      <c r="X48" s="138"/>
      <c r="Y48" s="138"/>
      <c r="Z48" s="138"/>
      <c r="AA48" s="139"/>
    </row>
    <row r="49" spans="1:27" s="94" customFormat="1" ht="20.100000000000001" customHeight="1">
      <c r="A49" s="26">
        <f>IF(B49&lt;&gt;"",COUNTA($B$19:B49),"")</f>
        <v>31</v>
      </c>
      <c r="B49" s="105" t="s">
        <v>166</v>
      </c>
      <c r="C49" s="119">
        <v>1315</v>
      </c>
      <c r="D49" s="119">
        <v>120</v>
      </c>
      <c r="E49" s="119">
        <v>1135</v>
      </c>
      <c r="F49" s="119">
        <v>3</v>
      </c>
      <c r="G49" s="119">
        <v>25</v>
      </c>
      <c r="H49" s="119">
        <v>11</v>
      </c>
      <c r="I49" s="119">
        <v>32</v>
      </c>
      <c r="J49" s="119">
        <v>281</v>
      </c>
      <c r="K49" s="119">
        <v>74</v>
      </c>
      <c r="L49" s="119">
        <v>709</v>
      </c>
      <c r="M49" s="119" t="s">
        <v>10</v>
      </c>
      <c r="N49" s="119">
        <v>60</v>
      </c>
      <c r="O49" s="136"/>
      <c r="P49" s="136"/>
      <c r="Q49" s="136"/>
      <c r="R49" s="136"/>
      <c r="S49" s="136"/>
      <c r="T49" s="136"/>
      <c r="U49" s="136"/>
      <c r="V49" s="136"/>
      <c r="W49" s="136"/>
      <c r="X49" s="136"/>
      <c r="Y49" s="136"/>
      <c r="Z49" s="136"/>
      <c r="AA49" s="137"/>
    </row>
    <row r="50" spans="1:27" s="94" customFormat="1" ht="20.100000000000001" customHeight="1">
      <c r="A50" s="26">
        <f>IF(B50&lt;&gt;"",COUNTA($B$19:B50),"")</f>
        <v>32</v>
      </c>
      <c r="B50" s="105" t="s">
        <v>167</v>
      </c>
      <c r="C50" s="119">
        <v>59756</v>
      </c>
      <c r="D50" s="119">
        <v>17971</v>
      </c>
      <c r="E50" s="119">
        <v>28932</v>
      </c>
      <c r="F50" s="119">
        <v>654</v>
      </c>
      <c r="G50" s="119">
        <v>342</v>
      </c>
      <c r="H50" s="119">
        <v>768</v>
      </c>
      <c r="I50" s="119">
        <v>703</v>
      </c>
      <c r="J50" s="119">
        <v>1278</v>
      </c>
      <c r="K50" s="119">
        <v>795</v>
      </c>
      <c r="L50" s="119">
        <v>24393</v>
      </c>
      <c r="M50" s="119">
        <v>91</v>
      </c>
      <c r="N50" s="119">
        <v>12763</v>
      </c>
      <c r="O50" s="136"/>
      <c r="P50" s="136"/>
      <c r="Q50" s="136"/>
      <c r="R50" s="136"/>
      <c r="S50" s="136"/>
      <c r="T50" s="136"/>
      <c r="U50" s="136"/>
      <c r="V50" s="136"/>
      <c r="W50" s="136"/>
      <c r="X50" s="136"/>
      <c r="Y50" s="136"/>
      <c r="Z50" s="136"/>
      <c r="AA50" s="137"/>
    </row>
    <row r="51" spans="1:27" s="94" customFormat="1" ht="20.100000000000001" customHeight="1">
      <c r="A51" s="26">
        <f>IF(B51&lt;&gt;"",COUNTA($B$19:B51),"")</f>
        <v>33</v>
      </c>
      <c r="B51" s="105" t="s">
        <v>168</v>
      </c>
      <c r="C51" s="119">
        <v>-116734</v>
      </c>
      <c r="D51" s="119">
        <v>-40301</v>
      </c>
      <c r="E51" s="119">
        <v>-56773</v>
      </c>
      <c r="F51" s="119">
        <v>-296</v>
      </c>
      <c r="G51" s="119">
        <v>-952</v>
      </c>
      <c r="H51" s="119">
        <v>-4493</v>
      </c>
      <c r="I51" s="119">
        <v>-3210</v>
      </c>
      <c r="J51" s="119">
        <v>-7659</v>
      </c>
      <c r="K51" s="119">
        <v>-7523</v>
      </c>
      <c r="L51" s="119">
        <v>-32640</v>
      </c>
      <c r="M51" s="119">
        <v>-313</v>
      </c>
      <c r="N51" s="119">
        <v>-19346</v>
      </c>
      <c r="O51" s="136"/>
      <c r="P51" s="136"/>
      <c r="Q51" s="136"/>
      <c r="R51" s="136"/>
      <c r="S51" s="136"/>
      <c r="T51" s="136"/>
      <c r="U51" s="136"/>
      <c r="V51" s="136"/>
      <c r="W51" s="136"/>
      <c r="X51" s="136"/>
      <c r="Y51" s="136"/>
      <c r="Z51" s="136"/>
      <c r="AA51" s="137"/>
    </row>
    <row r="52" spans="1:27" s="122" customFormat="1" ht="25.15" customHeight="1">
      <c r="A52" s="25">
        <f>IF(B52&lt;&gt;"",COUNTA($B$19:B52),"")</f>
        <v>34</v>
      </c>
      <c r="B52" s="108" t="s">
        <v>169</v>
      </c>
      <c r="C52" s="123">
        <v>-110291</v>
      </c>
      <c r="D52" s="123">
        <v>-39358</v>
      </c>
      <c r="E52" s="123">
        <v>-51812</v>
      </c>
      <c r="F52" s="123">
        <v>-241</v>
      </c>
      <c r="G52" s="123">
        <v>-966</v>
      </c>
      <c r="H52" s="123">
        <v>-2227</v>
      </c>
      <c r="I52" s="123">
        <v>-2782</v>
      </c>
      <c r="J52" s="123">
        <v>-6715</v>
      </c>
      <c r="K52" s="123">
        <v>-7052</v>
      </c>
      <c r="L52" s="123">
        <v>-31830</v>
      </c>
      <c r="M52" s="123">
        <v>-313</v>
      </c>
      <c r="N52" s="123">
        <v>-18809</v>
      </c>
      <c r="O52" s="138"/>
      <c r="P52" s="138"/>
      <c r="Q52" s="138"/>
      <c r="R52" s="138"/>
      <c r="S52" s="138"/>
      <c r="T52" s="138"/>
      <c r="U52" s="138"/>
      <c r="V52" s="138"/>
      <c r="W52" s="138"/>
      <c r="X52" s="138"/>
      <c r="Y52" s="138"/>
      <c r="Z52" s="138"/>
      <c r="AA52" s="139"/>
    </row>
    <row r="53" spans="1:27" s="122" customFormat="1" ht="18" customHeight="1">
      <c r="A53" s="25">
        <f>IF(B53&lt;&gt;"",COUNTA($B$19:B53),"")</f>
        <v>35</v>
      </c>
      <c r="B53" s="103" t="s">
        <v>170</v>
      </c>
      <c r="C53" s="117" t="s">
        <v>10</v>
      </c>
      <c r="D53" s="117" t="s">
        <v>10</v>
      </c>
      <c r="E53" s="117" t="s">
        <v>10</v>
      </c>
      <c r="F53" s="117" t="s">
        <v>10</v>
      </c>
      <c r="G53" s="117" t="s">
        <v>10</v>
      </c>
      <c r="H53" s="117" t="s">
        <v>10</v>
      </c>
      <c r="I53" s="117" t="s">
        <v>10</v>
      </c>
      <c r="J53" s="117" t="s">
        <v>10</v>
      </c>
      <c r="K53" s="117" t="s">
        <v>10</v>
      </c>
      <c r="L53" s="117" t="s">
        <v>10</v>
      </c>
      <c r="M53" s="117" t="s">
        <v>10</v>
      </c>
      <c r="N53" s="117" t="s">
        <v>10</v>
      </c>
      <c r="O53" s="138"/>
      <c r="P53" s="138"/>
      <c r="Q53" s="138"/>
      <c r="R53" s="138"/>
      <c r="S53" s="138"/>
      <c r="T53" s="138"/>
      <c r="U53" s="138"/>
      <c r="V53" s="138"/>
      <c r="W53" s="138"/>
      <c r="X53" s="138"/>
      <c r="Y53" s="138"/>
      <c r="Z53" s="138"/>
      <c r="AA53" s="139"/>
    </row>
    <row r="54" spans="1:27" ht="11.1" customHeight="1">
      <c r="A54" s="25">
        <f>IF(B54&lt;&gt;"",COUNTA($B$19:B54),"")</f>
        <v>36</v>
      </c>
      <c r="B54" s="103" t="s">
        <v>171</v>
      </c>
      <c r="C54" s="117">
        <v>53</v>
      </c>
      <c r="D54" s="117" t="s">
        <v>10</v>
      </c>
      <c r="E54" s="117">
        <v>53</v>
      </c>
      <c r="F54" s="117" t="s">
        <v>10</v>
      </c>
      <c r="G54" s="117" t="s">
        <v>10</v>
      </c>
      <c r="H54" s="117">
        <v>46</v>
      </c>
      <c r="I54" s="117">
        <v>3</v>
      </c>
      <c r="J54" s="117" t="s">
        <v>10</v>
      </c>
      <c r="K54" s="117" t="s">
        <v>10</v>
      </c>
      <c r="L54" s="117">
        <v>4</v>
      </c>
      <c r="M54" s="117" t="s">
        <v>10</v>
      </c>
      <c r="N54" s="117" t="s">
        <v>10</v>
      </c>
    </row>
    <row r="55" spans="1:27" s="97" customFormat="1" ht="18" customHeight="1">
      <c r="A55" s="25" t="str">
        <f>IF(B55&lt;&gt;"",COUNTA($B$19:B55),"")</f>
        <v/>
      </c>
      <c r="B55" s="103"/>
      <c r="C55" s="239" t="s">
        <v>112</v>
      </c>
      <c r="D55" s="240"/>
      <c r="E55" s="240"/>
      <c r="F55" s="240"/>
      <c r="G55" s="240"/>
      <c r="H55" s="240"/>
      <c r="I55" s="240" t="s">
        <v>112</v>
      </c>
      <c r="J55" s="240"/>
      <c r="K55" s="240"/>
      <c r="L55" s="240"/>
      <c r="M55" s="240"/>
      <c r="N55" s="240"/>
      <c r="O55" s="134"/>
      <c r="P55" s="134"/>
      <c r="Q55" s="134"/>
      <c r="R55" s="134"/>
      <c r="S55" s="134"/>
      <c r="T55" s="134"/>
      <c r="U55" s="134"/>
      <c r="V55" s="134"/>
      <c r="W55" s="134"/>
      <c r="X55" s="134"/>
      <c r="Y55" s="134"/>
      <c r="Z55" s="134"/>
      <c r="AA55" s="134"/>
    </row>
    <row r="56" spans="1:27" s="94" customFormat="1" ht="11.1" customHeight="1">
      <c r="A56" s="25">
        <f>IF(B56&lt;&gt;"",COUNTA($B$19:B56),"")</f>
        <v>37</v>
      </c>
      <c r="B56" s="103" t="s">
        <v>142</v>
      </c>
      <c r="C56" s="125">
        <v>35.799999999999997</v>
      </c>
      <c r="D56" s="125">
        <v>43.65</v>
      </c>
      <c r="E56" s="125">
        <v>17.579999999999998</v>
      </c>
      <c r="F56" s="125">
        <v>0.74</v>
      </c>
      <c r="G56" s="125">
        <v>0.9</v>
      </c>
      <c r="H56" s="125">
        <v>3.01</v>
      </c>
      <c r="I56" s="125">
        <v>8.51</v>
      </c>
      <c r="J56" s="125">
        <v>18.170000000000002</v>
      </c>
      <c r="K56" s="125">
        <v>27.42</v>
      </c>
      <c r="L56" s="125">
        <v>43.36</v>
      </c>
      <c r="M56" s="125">
        <v>0.31</v>
      </c>
      <c r="N56" s="125">
        <v>16.21</v>
      </c>
      <c r="O56" s="136"/>
      <c r="P56" s="136"/>
      <c r="Q56" s="136"/>
      <c r="R56" s="136"/>
      <c r="S56" s="136"/>
      <c r="T56" s="136"/>
      <c r="U56" s="136"/>
      <c r="V56" s="136"/>
      <c r="W56" s="136"/>
      <c r="X56" s="136"/>
      <c r="Y56" s="136"/>
      <c r="Z56" s="136"/>
      <c r="AA56" s="137"/>
    </row>
    <row r="57" spans="1:27" s="94" customFormat="1" ht="11.1" customHeight="1">
      <c r="A57" s="25">
        <f>IF(B57&lt;&gt;"",COUNTA($B$19:B57),"")</f>
        <v>38</v>
      </c>
      <c r="B57" s="103" t="s">
        <v>143</v>
      </c>
      <c r="C57" s="125">
        <v>12.31</v>
      </c>
      <c r="D57" s="125">
        <v>12.75</v>
      </c>
      <c r="E57" s="125">
        <v>9.4600000000000009</v>
      </c>
      <c r="F57" s="125">
        <v>6.91</v>
      </c>
      <c r="G57" s="125">
        <v>3.45</v>
      </c>
      <c r="H57" s="125">
        <v>4.1100000000000003</v>
      </c>
      <c r="I57" s="125">
        <v>6.35</v>
      </c>
      <c r="J57" s="125">
        <v>10.029999999999999</v>
      </c>
      <c r="K57" s="125">
        <v>12.51</v>
      </c>
      <c r="L57" s="125">
        <v>17.78</v>
      </c>
      <c r="M57" s="125">
        <v>0.1</v>
      </c>
      <c r="N57" s="125">
        <v>2.69</v>
      </c>
      <c r="O57" s="136"/>
      <c r="P57" s="136"/>
      <c r="Q57" s="136"/>
      <c r="R57" s="136"/>
      <c r="S57" s="136"/>
      <c r="T57" s="136"/>
      <c r="U57" s="136"/>
      <c r="V57" s="136"/>
      <c r="W57" s="136"/>
      <c r="X57" s="136"/>
      <c r="Y57" s="136"/>
      <c r="Z57" s="136"/>
      <c r="AA57" s="137"/>
    </row>
    <row r="58" spans="1:27" s="94" customFormat="1" ht="21.6" customHeight="1">
      <c r="A58" s="25">
        <f>IF(B58&lt;&gt;"",COUNTA($B$19:B58),"")</f>
        <v>39</v>
      </c>
      <c r="B58" s="104" t="s">
        <v>144</v>
      </c>
      <c r="C58" s="125" t="s">
        <v>10</v>
      </c>
      <c r="D58" s="125" t="s">
        <v>10</v>
      </c>
      <c r="E58" s="125" t="s">
        <v>10</v>
      </c>
      <c r="F58" s="125" t="s">
        <v>10</v>
      </c>
      <c r="G58" s="125" t="s">
        <v>10</v>
      </c>
      <c r="H58" s="125" t="s">
        <v>10</v>
      </c>
      <c r="I58" s="125" t="s">
        <v>10</v>
      </c>
      <c r="J58" s="125" t="s">
        <v>10</v>
      </c>
      <c r="K58" s="125" t="s">
        <v>10</v>
      </c>
      <c r="L58" s="125" t="s">
        <v>10</v>
      </c>
      <c r="M58" s="125" t="s">
        <v>10</v>
      </c>
      <c r="N58" s="125" t="s">
        <v>10</v>
      </c>
      <c r="O58" s="136"/>
      <c r="P58" s="136"/>
      <c r="Q58" s="136"/>
      <c r="R58" s="136"/>
      <c r="S58" s="136"/>
      <c r="T58" s="136"/>
      <c r="U58" s="136"/>
      <c r="V58" s="136"/>
      <c r="W58" s="136"/>
      <c r="X58" s="136"/>
      <c r="Y58" s="136"/>
      <c r="Z58" s="136"/>
      <c r="AA58" s="137"/>
    </row>
    <row r="59" spans="1:27" s="94" customFormat="1" ht="11.1" customHeight="1">
      <c r="A59" s="25">
        <f>IF(B59&lt;&gt;"",COUNTA($B$19:B59),"")</f>
        <v>40</v>
      </c>
      <c r="B59" s="103" t="s">
        <v>145</v>
      </c>
      <c r="C59" s="125">
        <v>0.01</v>
      </c>
      <c r="D59" s="125" t="s">
        <v>10</v>
      </c>
      <c r="E59" s="125">
        <v>0.01</v>
      </c>
      <c r="F59" s="125" t="s">
        <v>10</v>
      </c>
      <c r="G59" s="125" t="s">
        <v>10</v>
      </c>
      <c r="H59" s="125">
        <v>0.03</v>
      </c>
      <c r="I59" s="125" t="s">
        <v>10</v>
      </c>
      <c r="J59" s="125" t="s">
        <v>10</v>
      </c>
      <c r="K59" s="125" t="s">
        <v>10</v>
      </c>
      <c r="L59" s="125" t="s">
        <v>10</v>
      </c>
      <c r="M59" s="125" t="s">
        <v>10</v>
      </c>
      <c r="N59" s="125" t="s">
        <v>10</v>
      </c>
      <c r="O59" s="136"/>
      <c r="P59" s="136"/>
      <c r="Q59" s="136"/>
      <c r="R59" s="136"/>
      <c r="S59" s="136"/>
      <c r="T59" s="136"/>
      <c r="U59" s="136"/>
      <c r="V59" s="136"/>
      <c r="W59" s="136"/>
      <c r="X59" s="136"/>
      <c r="Y59" s="136"/>
      <c r="Z59" s="136"/>
      <c r="AA59" s="137"/>
    </row>
    <row r="60" spans="1:27" s="94" customFormat="1" ht="11.1" customHeight="1">
      <c r="A60" s="25">
        <f>IF(B60&lt;&gt;"",COUNTA($B$19:B60),"")</f>
        <v>41</v>
      </c>
      <c r="B60" s="103" t="s">
        <v>146</v>
      </c>
      <c r="C60" s="125">
        <v>57.35</v>
      </c>
      <c r="D60" s="125">
        <v>132.1</v>
      </c>
      <c r="E60" s="125">
        <v>34.21</v>
      </c>
      <c r="F60" s="125">
        <v>3.33</v>
      </c>
      <c r="G60" s="125">
        <v>3.23</v>
      </c>
      <c r="H60" s="125">
        <v>5.39</v>
      </c>
      <c r="I60" s="125">
        <v>6.29</v>
      </c>
      <c r="J60" s="125">
        <v>10.119999999999999</v>
      </c>
      <c r="K60" s="125">
        <v>12.11</v>
      </c>
      <c r="L60" s="125">
        <v>127.38</v>
      </c>
      <c r="M60" s="125">
        <v>0.12</v>
      </c>
      <c r="N60" s="125">
        <v>5.61</v>
      </c>
      <c r="O60" s="136"/>
      <c r="P60" s="136"/>
      <c r="Q60" s="136"/>
      <c r="R60" s="136"/>
      <c r="S60" s="136"/>
      <c r="T60" s="136"/>
      <c r="U60" s="136"/>
      <c r="V60" s="136"/>
      <c r="W60" s="136"/>
      <c r="X60" s="136"/>
      <c r="Y60" s="136"/>
      <c r="Z60" s="136"/>
      <c r="AA60" s="137"/>
    </row>
    <row r="61" spans="1:27" s="94" customFormat="1" ht="11.1" customHeight="1">
      <c r="A61" s="25">
        <f>IF(B61&lt;&gt;"",COUNTA($B$19:B61),"")</f>
        <v>42</v>
      </c>
      <c r="B61" s="103" t="s">
        <v>147</v>
      </c>
      <c r="C61" s="125">
        <v>0.6</v>
      </c>
      <c r="D61" s="125">
        <v>0.66</v>
      </c>
      <c r="E61" s="125">
        <v>0.23</v>
      </c>
      <c r="F61" s="125">
        <v>0.03</v>
      </c>
      <c r="G61" s="125">
        <v>0.1</v>
      </c>
      <c r="H61" s="125">
        <v>0.05</v>
      </c>
      <c r="I61" s="125">
        <v>0.15</v>
      </c>
      <c r="J61" s="125">
        <v>0.4</v>
      </c>
      <c r="K61" s="125">
        <v>0.09</v>
      </c>
      <c r="L61" s="125">
        <v>0.51</v>
      </c>
      <c r="M61" s="125" t="s">
        <v>10</v>
      </c>
      <c r="N61" s="125">
        <v>0.35</v>
      </c>
      <c r="O61" s="136"/>
      <c r="P61" s="136"/>
      <c r="Q61" s="136"/>
      <c r="R61" s="136"/>
      <c r="S61" s="136"/>
      <c r="T61" s="136"/>
      <c r="U61" s="136"/>
      <c r="V61" s="136"/>
      <c r="W61" s="136"/>
      <c r="X61" s="136"/>
      <c r="Y61" s="136"/>
      <c r="Z61" s="136"/>
      <c r="AA61" s="137"/>
    </row>
    <row r="62" spans="1:27" s="94" customFormat="1" ht="20.100000000000001" customHeight="1">
      <c r="A62" s="26">
        <f>IF(B62&lt;&gt;"",COUNTA($B$19:B62),"")</f>
        <v>43</v>
      </c>
      <c r="B62" s="105" t="s">
        <v>148</v>
      </c>
      <c r="C62" s="127">
        <v>104.86</v>
      </c>
      <c r="D62" s="127">
        <v>187.85</v>
      </c>
      <c r="E62" s="127">
        <v>61.03</v>
      </c>
      <c r="F62" s="127">
        <v>10.95</v>
      </c>
      <c r="G62" s="127">
        <v>7.47</v>
      </c>
      <c r="H62" s="127">
        <v>12.49</v>
      </c>
      <c r="I62" s="127">
        <v>21</v>
      </c>
      <c r="J62" s="127">
        <v>37.93</v>
      </c>
      <c r="K62" s="127">
        <v>51.94</v>
      </c>
      <c r="L62" s="127">
        <v>188.01</v>
      </c>
      <c r="M62" s="127">
        <v>0.52</v>
      </c>
      <c r="N62" s="127">
        <v>24.16</v>
      </c>
      <c r="O62" s="136"/>
      <c r="P62" s="136"/>
      <c r="Q62" s="136"/>
      <c r="R62" s="136"/>
      <c r="S62" s="136"/>
      <c r="T62" s="136"/>
      <c r="U62" s="136"/>
      <c r="V62" s="136"/>
      <c r="W62" s="136"/>
      <c r="X62" s="136"/>
      <c r="Y62" s="136"/>
      <c r="Z62" s="136"/>
      <c r="AA62" s="137"/>
    </row>
    <row r="63" spans="1:27" s="94" customFormat="1" ht="21.6" customHeight="1">
      <c r="A63" s="25">
        <f>IF(B63&lt;&gt;"",COUNTA($B$19:B63),"")</f>
        <v>44</v>
      </c>
      <c r="B63" s="104" t="s">
        <v>149</v>
      </c>
      <c r="C63" s="125">
        <v>4.71</v>
      </c>
      <c r="D63" s="125">
        <v>3.45</v>
      </c>
      <c r="E63" s="125">
        <v>4.51</v>
      </c>
      <c r="F63" s="125">
        <v>0.68</v>
      </c>
      <c r="G63" s="125">
        <v>7.0000000000000007E-2</v>
      </c>
      <c r="H63" s="125">
        <v>9.4700000000000006</v>
      </c>
      <c r="I63" s="125">
        <v>2.78</v>
      </c>
      <c r="J63" s="125">
        <v>5.84</v>
      </c>
      <c r="K63" s="125">
        <v>3.44</v>
      </c>
      <c r="L63" s="125">
        <v>4.75</v>
      </c>
      <c r="M63" s="125" t="s">
        <v>10</v>
      </c>
      <c r="N63" s="125">
        <v>0.49</v>
      </c>
      <c r="O63" s="136"/>
      <c r="P63" s="136"/>
      <c r="Q63" s="136"/>
      <c r="R63" s="136"/>
      <c r="S63" s="136"/>
      <c r="T63" s="136"/>
      <c r="U63" s="136"/>
      <c r="V63" s="136"/>
      <c r="W63" s="136"/>
      <c r="X63" s="136"/>
      <c r="Y63" s="136"/>
      <c r="Z63" s="136"/>
      <c r="AA63" s="137"/>
    </row>
    <row r="64" spans="1:27" s="94" customFormat="1" ht="11.1" customHeight="1">
      <c r="A64" s="25">
        <f>IF(B64&lt;&gt;"",COUNTA($B$19:B64),"")</f>
        <v>45</v>
      </c>
      <c r="B64" s="103" t="s">
        <v>150</v>
      </c>
      <c r="C64" s="125">
        <v>3.29</v>
      </c>
      <c r="D64" s="125">
        <v>0.18</v>
      </c>
      <c r="E64" s="125">
        <v>3.73</v>
      </c>
      <c r="F64" s="125">
        <v>0.62</v>
      </c>
      <c r="G64" s="125">
        <v>0.06</v>
      </c>
      <c r="H64" s="125">
        <v>9.18</v>
      </c>
      <c r="I64" s="125">
        <v>2.52</v>
      </c>
      <c r="J64" s="125">
        <v>3.68</v>
      </c>
      <c r="K64" s="125">
        <v>2.44</v>
      </c>
      <c r="L64" s="125">
        <v>3.69</v>
      </c>
      <c r="M64" s="125" t="s">
        <v>10</v>
      </c>
      <c r="N64" s="125">
        <v>0.28999999999999998</v>
      </c>
      <c r="O64" s="136"/>
      <c r="P64" s="136"/>
      <c r="Q64" s="136"/>
      <c r="R64" s="136"/>
      <c r="S64" s="136"/>
      <c r="T64" s="136"/>
      <c r="U64" s="136"/>
      <c r="V64" s="136"/>
      <c r="W64" s="136"/>
      <c r="X64" s="136"/>
      <c r="Y64" s="136"/>
      <c r="Z64" s="136"/>
      <c r="AA64" s="137"/>
    </row>
    <row r="65" spans="1:27" s="94" customFormat="1" ht="11.1" customHeight="1">
      <c r="A65" s="25">
        <f>IF(B65&lt;&gt;"",COUNTA($B$19:B65),"")</f>
        <v>46</v>
      </c>
      <c r="B65" s="103" t="s">
        <v>151</v>
      </c>
      <c r="C65" s="125" t="s">
        <v>10</v>
      </c>
      <c r="D65" s="125" t="s">
        <v>10</v>
      </c>
      <c r="E65" s="125" t="s">
        <v>10</v>
      </c>
      <c r="F65" s="125" t="s">
        <v>10</v>
      </c>
      <c r="G65" s="125" t="s">
        <v>10</v>
      </c>
      <c r="H65" s="125" t="s">
        <v>10</v>
      </c>
      <c r="I65" s="125" t="s">
        <v>10</v>
      </c>
      <c r="J65" s="125" t="s">
        <v>10</v>
      </c>
      <c r="K65" s="125" t="s">
        <v>10</v>
      </c>
      <c r="L65" s="125" t="s">
        <v>10</v>
      </c>
      <c r="M65" s="125" t="s">
        <v>10</v>
      </c>
      <c r="N65" s="125" t="s">
        <v>10</v>
      </c>
      <c r="O65" s="136"/>
      <c r="P65" s="136"/>
      <c r="Q65" s="136"/>
      <c r="R65" s="136"/>
      <c r="S65" s="136"/>
      <c r="T65" s="136"/>
      <c r="U65" s="136"/>
      <c r="V65" s="136"/>
      <c r="W65" s="136"/>
      <c r="X65" s="136"/>
      <c r="Y65" s="136"/>
      <c r="Z65" s="136"/>
      <c r="AA65" s="137"/>
    </row>
    <row r="66" spans="1:27" s="94" customFormat="1" ht="11.1" customHeight="1">
      <c r="A66" s="25">
        <f>IF(B66&lt;&gt;"",COUNTA($B$19:B66),"")</f>
        <v>47</v>
      </c>
      <c r="B66" s="103" t="s">
        <v>152</v>
      </c>
      <c r="C66" s="125">
        <v>0.14000000000000001</v>
      </c>
      <c r="D66" s="125">
        <v>0.04</v>
      </c>
      <c r="E66" s="125">
        <v>0.16</v>
      </c>
      <c r="F66" s="125">
        <v>0.02</v>
      </c>
      <c r="G66" s="125" t="s">
        <v>10</v>
      </c>
      <c r="H66" s="125">
        <v>0.06</v>
      </c>
      <c r="I66" s="125">
        <v>0.02</v>
      </c>
      <c r="J66" s="125">
        <v>0.19</v>
      </c>
      <c r="K66" s="125">
        <v>0.24</v>
      </c>
      <c r="L66" s="125">
        <v>0.4</v>
      </c>
      <c r="M66" s="125" t="s">
        <v>10</v>
      </c>
      <c r="N66" s="125" t="s">
        <v>10</v>
      </c>
      <c r="O66" s="136"/>
      <c r="P66" s="136"/>
      <c r="Q66" s="136"/>
      <c r="R66" s="136"/>
      <c r="S66" s="136"/>
      <c r="T66" s="136"/>
      <c r="U66" s="136"/>
      <c r="V66" s="136"/>
      <c r="W66" s="136"/>
      <c r="X66" s="136"/>
      <c r="Y66" s="136"/>
      <c r="Z66" s="136"/>
      <c r="AA66" s="137"/>
    </row>
    <row r="67" spans="1:27" s="94" customFormat="1" ht="11.1" customHeight="1">
      <c r="A67" s="25">
        <f>IF(B67&lt;&gt;"",COUNTA($B$19:B67),"")</f>
        <v>48</v>
      </c>
      <c r="B67" s="103" t="s">
        <v>147</v>
      </c>
      <c r="C67" s="125">
        <v>0.03</v>
      </c>
      <c r="D67" s="125" t="s">
        <v>10</v>
      </c>
      <c r="E67" s="125" t="s">
        <v>10</v>
      </c>
      <c r="F67" s="125" t="s">
        <v>10</v>
      </c>
      <c r="G67" s="125" t="s">
        <v>10</v>
      </c>
      <c r="H67" s="125" t="s">
        <v>10</v>
      </c>
      <c r="I67" s="125" t="s">
        <v>10</v>
      </c>
      <c r="J67" s="125" t="s">
        <v>10</v>
      </c>
      <c r="K67" s="125">
        <v>0.04</v>
      </c>
      <c r="L67" s="125" t="s">
        <v>10</v>
      </c>
      <c r="M67" s="125" t="s">
        <v>10</v>
      </c>
      <c r="N67" s="125">
        <v>0.03</v>
      </c>
      <c r="O67" s="136"/>
      <c r="P67" s="136"/>
      <c r="Q67" s="136"/>
      <c r="R67" s="136"/>
      <c r="S67" s="136"/>
      <c r="T67" s="136"/>
      <c r="U67" s="136"/>
      <c r="V67" s="136"/>
      <c r="W67" s="136"/>
      <c r="X67" s="136"/>
      <c r="Y67" s="136"/>
      <c r="Z67" s="136"/>
      <c r="AA67" s="137"/>
    </row>
    <row r="68" spans="1:27" s="94" customFormat="1" ht="20.100000000000001" customHeight="1">
      <c r="A68" s="26">
        <f>IF(B68&lt;&gt;"",COUNTA($B$19:B68),"")</f>
        <v>49</v>
      </c>
      <c r="B68" s="105" t="s">
        <v>153</v>
      </c>
      <c r="C68" s="127">
        <v>4.82</v>
      </c>
      <c r="D68" s="127">
        <v>3.49</v>
      </c>
      <c r="E68" s="127">
        <v>4.67</v>
      </c>
      <c r="F68" s="127">
        <v>0.71</v>
      </c>
      <c r="G68" s="127">
        <v>7.0000000000000007E-2</v>
      </c>
      <c r="H68" s="127">
        <v>9.5299999999999994</v>
      </c>
      <c r="I68" s="127">
        <v>2.8</v>
      </c>
      <c r="J68" s="127">
        <v>6.03</v>
      </c>
      <c r="K68" s="127">
        <v>3.64</v>
      </c>
      <c r="L68" s="127">
        <v>5.15</v>
      </c>
      <c r="M68" s="127" t="s">
        <v>10</v>
      </c>
      <c r="N68" s="127">
        <v>0.46</v>
      </c>
      <c r="O68" s="136"/>
      <c r="P68" s="136"/>
      <c r="Q68" s="136"/>
      <c r="R68" s="136"/>
      <c r="S68" s="136"/>
      <c r="T68" s="136"/>
      <c r="U68" s="136"/>
      <c r="V68" s="136"/>
      <c r="W68" s="136"/>
      <c r="X68" s="136"/>
      <c r="Y68" s="136"/>
      <c r="Z68" s="136"/>
      <c r="AA68" s="137"/>
    </row>
    <row r="69" spans="1:27" s="94" customFormat="1" ht="20.100000000000001" customHeight="1">
      <c r="A69" s="26">
        <f>IF(B69&lt;&gt;"",COUNTA($B$19:B69),"")</f>
        <v>50</v>
      </c>
      <c r="B69" s="105" t="s">
        <v>154</v>
      </c>
      <c r="C69" s="127">
        <v>109.68</v>
      </c>
      <c r="D69" s="127">
        <v>191.34</v>
      </c>
      <c r="E69" s="127">
        <v>65.7</v>
      </c>
      <c r="F69" s="127">
        <v>11.66</v>
      </c>
      <c r="G69" s="127">
        <v>7.54</v>
      </c>
      <c r="H69" s="127">
        <v>22.02</v>
      </c>
      <c r="I69" s="127">
        <v>23.8</v>
      </c>
      <c r="J69" s="127">
        <v>43.96</v>
      </c>
      <c r="K69" s="127">
        <v>55.59</v>
      </c>
      <c r="L69" s="127">
        <v>193.16</v>
      </c>
      <c r="M69" s="127">
        <v>0.52</v>
      </c>
      <c r="N69" s="127">
        <v>24.61</v>
      </c>
      <c r="O69" s="136"/>
      <c r="P69" s="136"/>
      <c r="Q69" s="136"/>
      <c r="R69" s="136"/>
      <c r="S69" s="136"/>
      <c r="T69" s="136"/>
      <c r="U69" s="136"/>
      <c r="V69" s="136"/>
      <c r="W69" s="136"/>
      <c r="X69" s="136"/>
      <c r="Y69" s="136"/>
      <c r="Z69" s="136"/>
      <c r="AA69" s="137"/>
    </row>
    <row r="70" spans="1:27" s="94" customFormat="1" ht="11.1" customHeight="1">
      <c r="A70" s="25">
        <f>IF(B70&lt;&gt;"",COUNTA($B$19:B70),"")</f>
        <v>51</v>
      </c>
      <c r="B70" s="103" t="s">
        <v>155</v>
      </c>
      <c r="C70" s="125" t="s">
        <v>10</v>
      </c>
      <c r="D70" s="125" t="s">
        <v>10</v>
      </c>
      <c r="E70" s="125" t="s">
        <v>10</v>
      </c>
      <c r="F70" s="125" t="s">
        <v>10</v>
      </c>
      <c r="G70" s="125" t="s">
        <v>10</v>
      </c>
      <c r="H70" s="125" t="s">
        <v>10</v>
      </c>
      <c r="I70" s="125" t="s">
        <v>10</v>
      </c>
      <c r="J70" s="125" t="s">
        <v>10</v>
      </c>
      <c r="K70" s="125" t="s">
        <v>10</v>
      </c>
      <c r="L70" s="125" t="s">
        <v>10</v>
      </c>
      <c r="M70" s="125" t="s">
        <v>10</v>
      </c>
      <c r="N70" s="125" t="s">
        <v>10</v>
      </c>
      <c r="O70" s="136"/>
      <c r="P70" s="136"/>
      <c r="Q70" s="136"/>
      <c r="R70" s="136"/>
      <c r="S70" s="136"/>
      <c r="T70" s="136"/>
      <c r="U70" s="136"/>
      <c r="V70" s="136"/>
      <c r="W70" s="136"/>
      <c r="X70" s="136"/>
      <c r="Y70" s="136"/>
      <c r="Z70" s="136"/>
      <c r="AA70" s="137"/>
    </row>
    <row r="71" spans="1:27" s="94" customFormat="1" ht="11.1" customHeight="1">
      <c r="A71" s="25">
        <f>IF(B71&lt;&gt;"",COUNTA($B$19:B71),"")</f>
        <v>52</v>
      </c>
      <c r="B71" s="103" t="s">
        <v>156</v>
      </c>
      <c r="C71" s="125" t="s">
        <v>10</v>
      </c>
      <c r="D71" s="125" t="s">
        <v>10</v>
      </c>
      <c r="E71" s="125" t="s">
        <v>10</v>
      </c>
      <c r="F71" s="125" t="s">
        <v>10</v>
      </c>
      <c r="G71" s="125" t="s">
        <v>10</v>
      </c>
      <c r="H71" s="125" t="s">
        <v>10</v>
      </c>
      <c r="I71" s="125" t="s">
        <v>10</v>
      </c>
      <c r="J71" s="125" t="s">
        <v>10</v>
      </c>
      <c r="K71" s="125" t="s">
        <v>10</v>
      </c>
      <c r="L71" s="125" t="s">
        <v>10</v>
      </c>
      <c r="M71" s="125" t="s">
        <v>10</v>
      </c>
      <c r="N71" s="125" t="s">
        <v>10</v>
      </c>
      <c r="O71" s="136"/>
      <c r="P71" s="136"/>
      <c r="Q71" s="136"/>
      <c r="R71" s="136"/>
      <c r="S71" s="136"/>
      <c r="T71" s="136"/>
      <c r="U71" s="136"/>
      <c r="V71" s="136"/>
      <c r="W71" s="136"/>
      <c r="X71" s="136"/>
      <c r="Y71" s="136"/>
      <c r="Z71" s="136"/>
      <c r="AA71" s="137"/>
    </row>
    <row r="72" spans="1:27" s="94" customFormat="1" ht="11.1" customHeight="1">
      <c r="A72" s="25">
        <f>IF(B72&lt;&gt;"",COUNTA($B$19:B72),"")</f>
        <v>53</v>
      </c>
      <c r="B72" s="103" t="s">
        <v>172</v>
      </c>
      <c r="C72" s="125" t="s">
        <v>10</v>
      </c>
      <c r="D72" s="125" t="s">
        <v>10</v>
      </c>
      <c r="E72" s="125" t="s">
        <v>10</v>
      </c>
      <c r="F72" s="125" t="s">
        <v>10</v>
      </c>
      <c r="G72" s="125" t="s">
        <v>10</v>
      </c>
      <c r="H72" s="125" t="s">
        <v>10</v>
      </c>
      <c r="I72" s="125" t="s">
        <v>10</v>
      </c>
      <c r="J72" s="125" t="s">
        <v>10</v>
      </c>
      <c r="K72" s="125" t="s">
        <v>10</v>
      </c>
      <c r="L72" s="125" t="s">
        <v>10</v>
      </c>
      <c r="M72" s="125" t="s">
        <v>10</v>
      </c>
      <c r="N72" s="125" t="s">
        <v>10</v>
      </c>
      <c r="O72" s="136"/>
      <c r="P72" s="136"/>
      <c r="Q72" s="136"/>
      <c r="R72" s="136"/>
      <c r="S72" s="136"/>
      <c r="T72" s="136"/>
      <c r="U72" s="136"/>
      <c r="V72" s="136"/>
      <c r="W72" s="136"/>
      <c r="X72" s="136"/>
      <c r="Y72" s="136"/>
      <c r="Z72" s="136"/>
      <c r="AA72" s="137"/>
    </row>
    <row r="73" spans="1:27" s="94" customFormat="1" ht="11.1" customHeight="1">
      <c r="A73" s="25">
        <f>IF(B73&lt;&gt;"",COUNTA($B$19:B73),"")</f>
        <v>54</v>
      </c>
      <c r="B73" s="103" t="s">
        <v>173</v>
      </c>
      <c r="C73" s="125" t="s">
        <v>10</v>
      </c>
      <c r="D73" s="125" t="s">
        <v>10</v>
      </c>
      <c r="E73" s="125" t="s">
        <v>10</v>
      </c>
      <c r="F73" s="125" t="s">
        <v>10</v>
      </c>
      <c r="G73" s="125" t="s">
        <v>10</v>
      </c>
      <c r="H73" s="125" t="s">
        <v>10</v>
      </c>
      <c r="I73" s="125" t="s">
        <v>10</v>
      </c>
      <c r="J73" s="125" t="s">
        <v>10</v>
      </c>
      <c r="K73" s="125" t="s">
        <v>10</v>
      </c>
      <c r="L73" s="125" t="s">
        <v>10</v>
      </c>
      <c r="M73" s="125" t="s">
        <v>10</v>
      </c>
      <c r="N73" s="125" t="s">
        <v>10</v>
      </c>
      <c r="O73" s="136"/>
      <c r="P73" s="136"/>
      <c r="Q73" s="136"/>
      <c r="R73" s="136"/>
      <c r="S73" s="136"/>
      <c r="T73" s="136"/>
      <c r="U73" s="136"/>
      <c r="V73" s="136"/>
      <c r="W73" s="136"/>
      <c r="X73" s="136"/>
      <c r="Y73" s="136"/>
      <c r="Z73" s="136"/>
      <c r="AA73" s="137"/>
    </row>
    <row r="74" spans="1:27" s="94" customFormat="1" ht="11.1" customHeight="1">
      <c r="A74" s="25">
        <f>IF(B74&lt;&gt;"",COUNTA($B$19:B74),"")</f>
        <v>55</v>
      </c>
      <c r="B74" s="103" t="s">
        <v>61</v>
      </c>
      <c r="C74" s="125" t="s">
        <v>10</v>
      </c>
      <c r="D74" s="125" t="s">
        <v>10</v>
      </c>
      <c r="E74" s="125" t="s">
        <v>10</v>
      </c>
      <c r="F74" s="125" t="s">
        <v>10</v>
      </c>
      <c r="G74" s="125" t="s">
        <v>10</v>
      </c>
      <c r="H74" s="125" t="s">
        <v>10</v>
      </c>
      <c r="I74" s="125" t="s">
        <v>10</v>
      </c>
      <c r="J74" s="125" t="s">
        <v>10</v>
      </c>
      <c r="K74" s="125" t="s">
        <v>10</v>
      </c>
      <c r="L74" s="125" t="s">
        <v>10</v>
      </c>
      <c r="M74" s="125" t="s">
        <v>10</v>
      </c>
      <c r="N74" s="125" t="s">
        <v>10</v>
      </c>
      <c r="O74" s="136"/>
      <c r="P74" s="136"/>
      <c r="Q74" s="136"/>
      <c r="R74" s="136"/>
      <c r="S74" s="136"/>
      <c r="T74" s="136"/>
      <c r="U74" s="136"/>
      <c r="V74" s="136"/>
      <c r="W74" s="136"/>
      <c r="X74" s="136"/>
      <c r="Y74" s="136"/>
      <c r="Z74" s="136"/>
      <c r="AA74" s="137"/>
    </row>
    <row r="75" spans="1:27" s="94" customFormat="1" ht="21.6" customHeight="1">
      <c r="A75" s="25">
        <f>IF(B75&lt;&gt;"",COUNTA($B$19:B75),"")</f>
        <v>56</v>
      </c>
      <c r="B75" s="104" t="s">
        <v>157</v>
      </c>
      <c r="C75" s="125" t="s">
        <v>10</v>
      </c>
      <c r="D75" s="125" t="s">
        <v>10</v>
      </c>
      <c r="E75" s="125" t="s">
        <v>10</v>
      </c>
      <c r="F75" s="125" t="s">
        <v>10</v>
      </c>
      <c r="G75" s="125" t="s">
        <v>10</v>
      </c>
      <c r="H75" s="125" t="s">
        <v>10</v>
      </c>
      <c r="I75" s="125" t="s">
        <v>10</v>
      </c>
      <c r="J75" s="125" t="s">
        <v>10</v>
      </c>
      <c r="K75" s="125" t="s">
        <v>10</v>
      </c>
      <c r="L75" s="125" t="s">
        <v>10</v>
      </c>
      <c r="M75" s="125" t="s">
        <v>10</v>
      </c>
      <c r="N75" s="125" t="s">
        <v>10</v>
      </c>
      <c r="O75" s="136"/>
      <c r="P75" s="136"/>
      <c r="Q75" s="136"/>
      <c r="R75" s="136"/>
      <c r="S75" s="136"/>
      <c r="T75" s="136"/>
      <c r="U75" s="136"/>
      <c r="V75" s="136"/>
      <c r="W75" s="136"/>
      <c r="X75" s="136"/>
      <c r="Y75" s="136"/>
      <c r="Z75" s="136"/>
      <c r="AA75" s="137"/>
    </row>
    <row r="76" spans="1:27" s="94" customFormat="1" ht="21.6" customHeight="1">
      <c r="A76" s="25">
        <f>IF(B76&lt;&gt;"",COUNTA($B$19:B76),"")</f>
        <v>57</v>
      </c>
      <c r="B76" s="104" t="s">
        <v>158</v>
      </c>
      <c r="C76" s="125">
        <v>19.82</v>
      </c>
      <c r="D76" s="125">
        <v>29.68</v>
      </c>
      <c r="E76" s="125">
        <v>14.24</v>
      </c>
      <c r="F76" s="125">
        <v>0.03</v>
      </c>
      <c r="G76" s="125">
        <v>0.05</v>
      </c>
      <c r="H76" s="125">
        <v>0.71</v>
      </c>
      <c r="I76" s="125">
        <v>0.52</v>
      </c>
      <c r="J76" s="125">
        <v>0.55000000000000004</v>
      </c>
      <c r="K76" s="125">
        <v>0.85</v>
      </c>
      <c r="L76" s="125">
        <v>61.2</v>
      </c>
      <c r="M76" s="125">
        <v>0.01</v>
      </c>
      <c r="N76" s="125">
        <v>3.28</v>
      </c>
      <c r="O76" s="136"/>
      <c r="P76" s="136"/>
      <c r="Q76" s="136"/>
      <c r="R76" s="136"/>
      <c r="S76" s="136"/>
      <c r="T76" s="136"/>
      <c r="U76" s="136"/>
      <c r="V76" s="136"/>
      <c r="W76" s="136"/>
      <c r="X76" s="136"/>
      <c r="Y76" s="136"/>
      <c r="Z76" s="136"/>
      <c r="AA76" s="137"/>
    </row>
    <row r="77" spans="1:27" s="94" customFormat="1" ht="21.6" customHeight="1">
      <c r="A77" s="25">
        <f>IF(B77&lt;&gt;"",COUNTA($B$19:B77),"")</f>
        <v>58</v>
      </c>
      <c r="B77" s="104" t="s">
        <v>159</v>
      </c>
      <c r="C77" s="125">
        <v>1.17</v>
      </c>
      <c r="D77" s="125">
        <v>1.59</v>
      </c>
      <c r="E77" s="125">
        <v>0.25</v>
      </c>
      <c r="F77" s="125" t="s">
        <v>10</v>
      </c>
      <c r="G77" s="125">
        <v>0.17</v>
      </c>
      <c r="H77" s="125">
        <v>0.13</v>
      </c>
      <c r="I77" s="125">
        <v>0.05</v>
      </c>
      <c r="J77" s="125">
        <v>0.3</v>
      </c>
      <c r="K77" s="125">
        <v>0.01</v>
      </c>
      <c r="L77" s="125">
        <v>0.65</v>
      </c>
      <c r="M77" s="125">
        <v>0.06</v>
      </c>
      <c r="N77" s="125">
        <v>0.78</v>
      </c>
      <c r="O77" s="136"/>
      <c r="P77" s="136"/>
      <c r="Q77" s="136"/>
      <c r="R77" s="136"/>
      <c r="S77" s="136"/>
      <c r="T77" s="136"/>
      <c r="U77" s="136"/>
      <c r="V77" s="136"/>
      <c r="W77" s="136"/>
      <c r="X77" s="136"/>
      <c r="Y77" s="136"/>
      <c r="Z77" s="136"/>
      <c r="AA77" s="137"/>
    </row>
    <row r="78" spans="1:27" s="94" customFormat="1" ht="11.1" customHeight="1">
      <c r="A78" s="25">
        <f>IF(B78&lt;&gt;"",COUNTA($B$19:B78),"")</f>
        <v>59</v>
      </c>
      <c r="B78" s="103" t="s">
        <v>160</v>
      </c>
      <c r="C78" s="125">
        <v>5.28</v>
      </c>
      <c r="D78" s="125">
        <v>3.52</v>
      </c>
      <c r="E78" s="125">
        <v>1.38</v>
      </c>
      <c r="F78" s="125">
        <v>3.84</v>
      </c>
      <c r="G78" s="125">
        <v>0.15</v>
      </c>
      <c r="H78" s="125">
        <v>0.6</v>
      </c>
      <c r="I78" s="125">
        <v>0.85</v>
      </c>
      <c r="J78" s="125">
        <v>0.78</v>
      </c>
      <c r="K78" s="125">
        <v>1.17</v>
      </c>
      <c r="L78" s="125">
        <v>2.88</v>
      </c>
      <c r="M78" s="125" t="s">
        <v>10</v>
      </c>
      <c r="N78" s="125">
        <v>4.3</v>
      </c>
      <c r="O78" s="136"/>
      <c r="P78" s="136"/>
      <c r="Q78" s="136"/>
      <c r="R78" s="136"/>
      <c r="S78" s="136"/>
      <c r="T78" s="136"/>
      <c r="U78" s="136"/>
      <c r="V78" s="136"/>
      <c r="W78" s="136"/>
      <c r="X78" s="136"/>
      <c r="Y78" s="136"/>
      <c r="Z78" s="136"/>
      <c r="AA78" s="137"/>
    </row>
    <row r="79" spans="1:27" s="94" customFormat="1" ht="11.1" customHeight="1">
      <c r="A79" s="25">
        <f>IF(B79&lt;&gt;"",COUNTA($B$19:B79),"")</f>
        <v>60</v>
      </c>
      <c r="B79" s="103" t="s">
        <v>161</v>
      </c>
      <c r="C79" s="125">
        <v>10.65</v>
      </c>
      <c r="D79" s="125">
        <v>24.47</v>
      </c>
      <c r="E79" s="125">
        <v>5.67</v>
      </c>
      <c r="F79" s="125">
        <v>4.1500000000000004</v>
      </c>
      <c r="G79" s="125">
        <v>1.57</v>
      </c>
      <c r="H79" s="125">
        <v>1.77</v>
      </c>
      <c r="I79" s="125">
        <v>2.81</v>
      </c>
      <c r="J79" s="125">
        <v>3.68</v>
      </c>
      <c r="K79" s="125">
        <v>2.87</v>
      </c>
      <c r="L79" s="125">
        <v>15.98</v>
      </c>
      <c r="M79" s="125">
        <v>0.05</v>
      </c>
      <c r="N79" s="125">
        <v>1.73</v>
      </c>
      <c r="O79" s="136"/>
      <c r="P79" s="136"/>
      <c r="Q79" s="136"/>
      <c r="R79" s="136"/>
      <c r="S79" s="136"/>
      <c r="T79" s="136"/>
      <c r="U79" s="136"/>
      <c r="V79" s="136"/>
      <c r="W79" s="136"/>
      <c r="X79" s="136"/>
      <c r="Y79" s="136"/>
      <c r="Z79" s="136"/>
      <c r="AA79" s="137"/>
    </row>
    <row r="80" spans="1:27" s="94" customFormat="1" ht="11.1" customHeight="1">
      <c r="A80" s="25">
        <f>IF(B80&lt;&gt;"",COUNTA($B$19:B80),"")</f>
        <v>61</v>
      </c>
      <c r="B80" s="103" t="s">
        <v>147</v>
      </c>
      <c r="C80" s="125">
        <v>0.6</v>
      </c>
      <c r="D80" s="125">
        <v>0.66</v>
      </c>
      <c r="E80" s="125">
        <v>0.23</v>
      </c>
      <c r="F80" s="125">
        <v>0.03</v>
      </c>
      <c r="G80" s="125">
        <v>0.1</v>
      </c>
      <c r="H80" s="125">
        <v>0.05</v>
      </c>
      <c r="I80" s="125">
        <v>0.15</v>
      </c>
      <c r="J80" s="125">
        <v>0.4</v>
      </c>
      <c r="K80" s="125">
        <v>0.09</v>
      </c>
      <c r="L80" s="125">
        <v>0.51</v>
      </c>
      <c r="M80" s="125" t="s">
        <v>10</v>
      </c>
      <c r="N80" s="125">
        <v>0.35</v>
      </c>
      <c r="O80" s="136"/>
      <c r="P80" s="136"/>
      <c r="Q80" s="136"/>
      <c r="R80" s="136"/>
      <c r="S80" s="136"/>
      <c r="T80" s="136"/>
      <c r="U80" s="136"/>
      <c r="V80" s="136"/>
      <c r="W80" s="136"/>
      <c r="X80" s="136"/>
      <c r="Y80" s="136"/>
      <c r="Z80" s="136"/>
      <c r="AA80" s="137"/>
    </row>
    <row r="81" spans="1:27" s="94" customFormat="1" ht="20.100000000000001" customHeight="1">
      <c r="A81" s="26">
        <f>IF(B81&lt;&gt;"",COUNTA($B$19:B81),"")</f>
        <v>62</v>
      </c>
      <c r="B81" s="105" t="s">
        <v>162</v>
      </c>
      <c r="C81" s="127">
        <v>36.32</v>
      </c>
      <c r="D81" s="127">
        <v>58.62</v>
      </c>
      <c r="E81" s="127">
        <v>21.31</v>
      </c>
      <c r="F81" s="127">
        <v>7.99</v>
      </c>
      <c r="G81" s="127">
        <v>1.84</v>
      </c>
      <c r="H81" s="127">
        <v>3.17</v>
      </c>
      <c r="I81" s="127">
        <v>4.09</v>
      </c>
      <c r="J81" s="127">
        <v>4.9000000000000004</v>
      </c>
      <c r="K81" s="127">
        <v>4.8099999999999996</v>
      </c>
      <c r="L81" s="127">
        <v>80.209999999999994</v>
      </c>
      <c r="M81" s="127">
        <v>0.12</v>
      </c>
      <c r="N81" s="127">
        <v>9.74</v>
      </c>
      <c r="O81" s="136"/>
      <c r="P81" s="136"/>
      <c r="Q81" s="136"/>
      <c r="R81" s="136"/>
      <c r="S81" s="136"/>
      <c r="T81" s="136"/>
      <c r="U81" s="136"/>
      <c r="V81" s="136"/>
      <c r="W81" s="136"/>
      <c r="X81" s="136"/>
      <c r="Y81" s="136"/>
      <c r="Z81" s="136"/>
      <c r="AA81" s="137"/>
    </row>
    <row r="82" spans="1:27" s="122" customFormat="1" ht="11.1" customHeight="1">
      <c r="A82" s="25">
        <f>IF(B82&lt;&gt;"",COUNTA($B$19:B82),"")</f>
        <v>63</v>
      </c>
      <c r="B82" s="103" t="s">
        <v>163</v>
      </c>
      <c r="C82" s="125">
        <v>0.54</v>
      </c>
      <c r="D82" s="125">
        <v>0.18</v>
      </c>
      <c r="E82" s="125">
        <v>0.61</v>
      </c>
      <c r="F82" s="125">
        <v>0.03</v>
      </c>
      <c r="G82" s="125" t="s">
        <v>10</v>
      </c>
      <c r="H82" s="125">
        <v>0.03</v>
      </c>
      <c r="I82" s="125">
        <v>0.01</v>
      </c>
      <c r="J82" s="125">
        <v>1.2</v>
      </c>
      <c r="K82" s="125">
        <v>0.5</v>
      </c>
      <c r="L82" s="125">
        <v>1.59</v>
      </c>
      <c r="M82" s="125" t="s">
        <v>10</v>
      </c>
      <c r="N82" s="125">
        <v>0.02</v>
      </c>
      <c r="O82" s="138"/>
      <c r="P82" s="138"/>
      <c r="Q82" s="138"/>
      <c r="R82" s="138"/>
      <c r="S82" s="138"/>
      <c r="T82" s="138"/>
      <c r="U82" s="138"/>
      <c r="V82" s="138"/>
      <c r="W82" s="138"/>
      <c r="X82" s="138"/>
      <c r="Y82" s="138"/>
      <c r="Z82" s="138"/>
      <c r="AA82" s="139"/>
    </row>
    <row r="83" spans="1:27" s="122" customFormat="1" ht="11.1" customHeight="1">
      <c r="A83" s="25">
        <f>IF(B83&lt;&gt;"",COUNTA($B$19:B83),"")</f>
        <v>64</v>
      </c>
      <c r="B83" s="103" t="s">
        <v>164</v>
      </c>
      <c r="C83" s="125" t="s">
        <v>10</v>
      </c>
      <c r="D83" s="125" t="s">
        <v>10</v>
      </c>
      <c r="E83" s="125" t="s">
        <v>10</v>
      </c>
      <c r="F83" s="125" t="s">
        <v>10</v>
      </c>
      <c r="G83" s="125" t="s">
        <v>10</v>
      </c>
      <c r="H83" s="125" t="s">
        <v>10</v>
      </c>
      <c r="I83" s="125" t="s">
        <v>10</v>
      </c>
      <c r="J83" s="125" t="s">
        <v>10</v>
      </c>
      <c r="K83" s="125" t="s">
        <v>10</v>
      </c>
      <c r="L83" s="125" t="s">
        <v>10</v>
      </c>
      <c r="M83" s="125" t="s">
        <v>10</v>
      </c>
      <c r="N83" s="125" t="s">
        <v>10</v>
      </c>
      <c r="O83" s="138"/>
      <c r="P83" s="138"/>
      <c r="Q83" s="138"/>
      <c r="R83" s="138"/>
      <c r="S83" s="138"/>
      <c r="T83" s="138"/>
      <c r="U83" s="138"/>
      <c r="V83" s="138"/>
      <c r="W83" s="138"/>
      <c r="X83" s="138"/>
      <c r="Y83" s="138"/>
      <c r="Z83" s="138"/>
      <c r="AA83" s="139"/>
    </row>
    <row r="84" spans="1:27" s="122" customFormat="1" ht="11.1" customHeight="1">
      <c r="A84" s="25">
        <f>IF(B84&lt;&gt;"",COUNTA($B$19:B84),"")</f>
        <v>65</v>
      </c>
      <c r="B84" s="103" t="s">
        <v>165</v>
      </c>
      <c r="C84" s="125">
        <v>0.3</v>
      </c>
      <c r="D84" s="125">
        <v>0.21</v>
      </c>
      <c r="E84" s="125">
        <v>0.26</v>
      </c>
      <c r="F84" s="125" t="s">
        <v>10</v>
      </c>
      <c r="G84" s="125">
        <v>0.15</v>
      </c>
      <c r="H84" s="125">
        <v>0.02</v>
      </c>
      <c r="I84" s="125">
        <v>0.18</v>
      </c>
      <c r="J84" s="125">
        <v>0.19</v>
      </c>
      <c r="K84" s="125">
        <v>0.04</v>
      </c>
      <c r="L84" s="125">
        <v>0.81</v>
      </c>
      <c r="M84" s="125" t="s">
        <v>10</v>
      </c>
      <c r="N84" s="125">
        <v>0.06</v>
      </c>
      <c r="O84" s="138"/>
      <c r="P84" s="138"/>
      <c r="Q84" s="138"/>
      <c r="R84" s="138"/>
      <c r="S84" s="138"/>
      <c r="T84" s="138"/>
      <c r="U84" s="138"/>
      <c r="V84" s="138"/>
      <c r="W84" s="138"/>
      <c r="X84" s="138"/>
      <c r="Y84" s="138"/>
      <c r="Z84" s="138"/>
      <c r="AA84" s="139"/>
    </row>
    <row r="85" spans="1:27" s="122" customFormat="1" ht="11.1" customHeight="1">
      <c r="A85" s="25">
        <f>IF(B85&lt;&gt;"",COUNTA($B$19:B85),"")</f>
        <v>66</v>
      </c>
      <c r="B85" s="103" t="s">
        <v>147</v>
      </c>
      <c r="C85" s="125">
        <v>0.03</v>
      </c>
      <c r="D85" s="125" t="s">
        <v>10</v>
      </c>
      <c r="E85" s="125" t="s">
        <v>10</v>
      </c>
      <c r="F85" s="125" t="s">
        <v>10</v>
      </c>
      <c r="G85" s="125" t="s">
        <v>10</v>
      </c>
      <c r="H85" s="125" t="s">
        <v>10</v>
      </c>
      <c r="I85" s="125" t="s">
        <v>10</v>
      </c>
      <c r="J85" s="125" t="s">
        <v>10</v>
      </c>
      <c r="K85" s="125">
        <v>0.04</v>
      </c>
      <c r="L85" s="125" t="s">
        <v>10</v>
      </c>
      <c r="M85" s="125" t="s">
        <v>10</v>
      </c>
      <c r="N85" s="125">
        <v>0.03</v>
      </c>
      <c r="O85" s="138"/>
      <c r="P85" s="138"/>
      <c r="Q85" s="138"/>
      <c r="R85" s="138"/>
      <c r="S85" s="138"/>
      <c r="T85" s="138"/>
      <c r="U85" s="138"/>
      <c r="V85" s="138"/>
      <c r="W85" s="138"/>
      <c r="X85" s="138"/>
      <c r="Y85" s="138"/>
      <c r="Z85" s="138"/>
      <c r="AA85" s="139"/>
    </row>
    <row r="86" spans="1:27" s="94" customFormat="1" ht="20.100000000000001" customHeight="1">
      <c r="A86" s="26">
        <f>IF(B86&lt;&gt;"",COUNTA($B$19:B86),"")</f>
        <v>67</v>
      </c>
      <c r="B86" s="105" t="s">
        <v>166</v>
      </c>
      <c r="C86" s="127">
        <v>0.82</v>
      </c>
      <c r="D86" s="127">
        <v>0.39</v>
      </c>
      <c r="E86" s="127">
        <v>0.87</v>
      </c>
      <c r="F86" s="127">
        <v>0.03</v>
      </c>
      <c r="G86" s="127">
        <v>0.15</v>
      </c>
      <c r="H86" s="127">
        <v>0.04</v>
      </c>
      <c r="I86" s="127">
        <v>0.19</v>
      </c>
      <c r="J86" s="127">
        <v>1.38</v>
      </c>
      <c r="K86" s="127">
        <v>0.5</v>
      </c>
      <c r="L86" s="127">
        <v>2.4</v>
      </c>
      <c r="M86" s="127" t="s">
        <v>10</v>
      </c>
      <c r="N86" s="127">
        <v>0.05</v>
      </c>
      <c r="O86" s="136"/>
      <c r="P86" s="136"/>
      <c r="Q86" s="136"/>
      <c r="R86" s="136"/>
      <c r="S86" s="136"/>
      <c r="T86" s="136"/>
      <c r="U86" s="136"/>
      <c r="V86" s="136"/>
      <c r="W86" s="136"/>
      <c r="X86" s="136"/>
      <c r="Y86" s="136"/>
      <c r="Z86" s="136"/>
      <c r="AA86" s="137"/>
    </row>
    <row r="87" spans="1:27" s="94" customFormat="1" ht="20.100000000000001" customHeight="1">
      <c r="A87" s="26">
        <f>IF(B87&lt;&gt;"",COUNTA($B$19:B87),"")</f>
        <v>68</v>
      </c>
      <c r="B87" s="105" t="s">
        <v>167</v>
      </c>
      <c r="C87" s="127">
        <v>37.14</v>
      </c>
      <c r="D87" s="127">
        <v>59.01</v>
      </c>
      <c r="E87" s="127">
        <v>22.18</v>
      </c>
      <c r="F87" s="127">
        <v>8.02</v>
      </c>
      <c r="G87" s="127">
        <v>1.99</v>
      </c>
      <c r="H87" s="127">
        <v>3.21</v>
      </c>
      <c r="I87" s="127">
        <v>4.28</v>
      </c>
      <c r="J87" s="127">
        <v>6.29</v>
      </c>
      <c r="K87" s="127">
        <v>5.31</v>
      </c>
      <c r="L87" s="127">
        <v>82.61</v>
      </c>
      <c r="M87" s="127">
        <v>0.12</v>
      </c>
      <c r="N87" s="127">
        <v>9.7799999999999994</v>
      </c>
      <c r="O87" s="136"/>
      <c r="P87" s="136"/>
      <c r="Q87" s="136"/>
      <c r="R87" s="136"/>
      <c r="S87" s="136"/>
      <c r="T87" s="136"/>
      <c r="U87" s="136"/>
      <c r="V87" s="136"/>
      <c r="W87" s="136"/>
      <c r="X87" s="136"/>
      <c r="Y87" s="136"/>
      <c r="Z87" s="136"/>
      <c r="AA87" s="137"/>
    </row>
    <row r="88" spans="1:27" s="94" customFormat="1" ht="20.100000000000001" customHeight="1">
      <c r="A88" s="26">
        <f>IF(B88&lt;&gt;"",COUNTA($B$19:B88),"")</f>
        <v>69</v>
      </c>
      <c r="B88" s="105" t="s">
        <v>168</v>
      </c>
      <c r="C88" s="127">
        <v>-72.55</v>
      </c>
      <c r="D88" s="127">
        <v>-132.33000000000001</v>
      </c>
      <c r="E88" s="127">
        <v>-43.52</v>
      </c>
      <c r="F88" s="127">
        <v>-3.63</v>
      </c>
      <c r="G88" s="127">
        <v>-5.55</v>
      </c>
      <c r="H88" s="127">
        <v>-18.809999999999999</v>
      </c>
      <c r="I88" s="127">
        <v>-19.52</v>
      </c>
      <c r="J88" s="127">
        <v>-37.67</v>
      </c>
      <c r="K88" s="127">
        <v>-50.28</v>
      </c>
      <c r="L88" s="127">
        <v>-110.54</v>
      </c>
      <c r="M88" s="127">
        <v>-0.4</v>
      </c>
      <c r="N88" s="127">
        <v>-14.83</v>
      </c>
      <c r="O88" s="136"/>
      <c r="P88" s="136"/>
      <c r="Q88" s="136"/>
      <c r="R88" s="136"/>
      <c r="S88" s="136"/>
      <c r="T88" s="136"/>
      <c r="U88" s="136"/>
      <c r="V88" s="136"/>
      <c r="W88" s="136"/>
      <c r="X88" s="136"/>
      <c r="Y88" s="136"/>
      <c r="Z88" s="136"/>
      <c r="AA88" s="137"/>
    </row>
    <row r="89" spans="1:27" s="122" customFormat="1" ht="25.15" customHeight="1">
      <c r="A89" s="25">
        <f>IF(B89&lt;&gt;"",COUNTA($B$19:B89),"")</f>
        <v>70</v>
      </c>
      <c r="B89" s="108" t="s">
        <v>169</v>
      </c>
      <c r="C89" s="129">
        <v>-68.540000000000006</v>
      </c>
      <c r="D89" s="129">
        <v>-129.22999999999999</v>
      </c>
      <c r="E89" s="129">
        <v>-39.72</v>
      </c>
      <c r="F89" s="129">
        <v>-2.95</v>
      </c>
      <c r="G89" s="129">
        <v>-5.63</v>
      </c>
      <c r="H89" s="129">
        <v>-9.32</v>
      </c>
      <c r="I89" s="129">
        <v>-16.920000000000002</v>
      </c>
      <c r="J89" s="129">
        <v>-33.03</v>
      </c>
      <c r="K89" s="129">
        <v>-47.13</v>
      </c>
      <c r="L89" s="129">
        <v>-107.8</v>
      </c>
      <c r="M89" s="129">
        <v>-0.4</v>
      </c>
      <c r="N89" s="129">
        <v>-14.42</v>
      </c>
      <c r="O89" s="138"/>
      <c r="P89" s="138"/>
      <c r="Q89" s="138"/>
      <c r="R89" s="138"/>
      <c r="S89" s="138"/>
      <c r="T89" s="138"/>
      <c r="U89" s="138"/>
      <c r="V89" s="138"/>
      <c r="W89" s="138"/>
      <c r="X89" s="138"/>
      <c r="Y89" s="138"/>
      <c r="Z89" s="138"/>
      <c r="AA89" s="139"/>
    </row>
    <row r="90" spans="1:27" s="122" customFormat="1" ht="18" customHeight="1">
      <c r="A90" s="25">
        <f>IF(B90&lt;&gt;"",COUNTA($B$19:B90),"")</f>
        <v>71</v>
      </c>
      <c r="B90" s="103" t="s">
        <v>170</v>
      </c>
      <c r="C90" s="125" t="s">
        <v>10</v>
      </c>
      <c r="D90" s="125" t="s">
        <v>10</v>
      </c>
      <c r="E90" s="125" t="s">
        <v>10</v>
      </c>
      <c r="F90" s="125" t="s">
        <v>10</v>
      </c>
      <c r="G90" s="125" t="s">
        <v>10</v>
      </c>
      <c r="H90" s="125" t="s">
        <v>10</v>
      </c>
      <c r="I90" s="125" t="s">
        <v>10</v>
      </c>
      <c r="J90" s="125" t="s">
        <v>10</v>
      </c>
      <c r="K90" s="125" t="s">
        <v>10</v>
      </c>
      <c r="L90" s="125" t="s">
        <v>10</v>
      </c>
      <c r="M90" s="125" t="s">
        <v>10</v>
      </c>
      <c r="N90" s="125" t="s">
        <v>10</v>
      </c>
      <c r="O90" s="138"/>
      <c r="P90" s="138"/>
      <c r="Q90" s="138"/>
      <c r="R90" s="138"/>
      <c r="S90" s="138"/>
      <c r="T90" s="138"/>
      <c r="U90" s="138"/>
      <c r="V90" s="138"/>
      <c r="W90" s="138"/>
      <c r="X90" s="138"/>
      <c r="Y90" s="138"/>
      <c r="Z90" s="138"/>
      <c r="AA90" s="139"/>
    </row>
    <row r="91" spans="1:27" ht="11.1" customHeight="1">
      <c r="A91" s="25">
        <f>IF(B91&lt;&gt;"",COUNTA($B$19:B91),"")</f>
        <v>72</v>
      </c>
      <c r="B91" s="103" t="s">
        <v>171</v>
      </c>
      <c r="C91" s="125">
        <v>0.03</v>
      </c>
      <c r="D91" s="125" t="s">
        <v>10</v>
      </c>
      <c r="E91" s="125">
        <v>0.04</v>
      </c>
      <c r="F91" s="125" t="s">
        <v>10</v>
      </c>
      <c r="G91" s="125" t="s">
        <v>10</v>
      </c>
      <c r="H91" s="125">
        <v>0.19</v>
      </c>
      <c r="I91" s="125">
        <v>0.02</v>
      </c>
      <c r="J91" s="125" t="s">
        <v>10</v>
      </c>
      <c r="K91" s="125" t="s">
        <v>10</v>
      </c>
      <c r="L91" s="125">
        <v>0.01</v>
      </c>
      <c r="M91" s="125" t="s">
        <v>10</v>
      </c>
      <c r="N91" s="125" t="s">
        <v>10</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1:B1"/>
    <mergeCell ref="C1:H1"/>
    <mergeCell ref="I1:N1"/>
    <mergeCell ref="I2:N3"/>
    <mergeCell ref="C2:H3"/>
    <mergeCell ref="A2:B3"/>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7109375" style="24" customWidth="1"/>
    <col min="2" max="2" width="36.7109375" style="102" customWidth="1"/>
    <col min="3" max="3" width="9.28515625" style="102" customWidth="1"/>
    <col min="4" max="12" width="8.28515625" style="102" customWidth="1"/>
    <col min="13" max="14" width="8.7109375" style="102" customWidth="1"/>
    <col min="15" max="27" width="11.42578125" style="135"/>
    <col min="28" max="16384" width="11.42578125" style="102"/>
  </cols>
  <sheetData>
    <row r="1" spans="1:27" s="97" customFormat="1" ht="35.1" customHeight="1">
      <c r="A1" s="228" t="s">
        <v>113</v>
      </c>
      <c r="B1" s="229"/>
      <c r="C1" s="222" t="str">
        <f>"Auszahlungen und Einzahlungen 
der Gemeinden und Gemeindeverbände "&amp;Deckblatt!A7&amp;"  
nach Gebietskörperschaften und Produktbereichen"</f>
        <v>Auszahlungen und Einzahlungen 
der Gemeinden und Gemeindeverbände 2019  
nach Gebietskörperschaften und Produktbereichen</v>
      </c>
      <c r="D1" s="227"/>
      <c r="E1" s="227"/>
      <c r="F1" s="227"/>
      <c r="G1" s="227"/>
      <c r="H1" s="227"/>
      <c r="I1" s="227" t="str">
        <f>"Auszahlungen und Einzahlungen 
der Gemeinden und Gemeindeverbände "&amp;Deckblatt!A7&amp;" 
nach Gebietskörperschaften und Produktbereichen"</f>
        <v>Auszahlungen und Einzahlungen 
der Gemeinden und Gemeindeverbände 2019 
nach Gebietskörperschaften und Produktbereichen</v>
      </c>
      <c r="J1" s="227"/>
      <c r="K1" s="227"/>
      <c r="L1" s="227"/>
      <c r="M1" s="227"/>
      <c r="N1" s="227"/>
      <c r="O1" s="134"/>
      <c r="P1" s="134"/>
      <c r="Q1" s="134"/>
      <c r="R1" s="134"/>
      <c r="S1" s="134"/>
      <c r="T1" s="134"/>
      <c r="U1" s="134"/>
      <c r="V1" s="134"/>
      <c r="W1" s="134"/>
      <c r="X1" s="134"/>
      <c r="Y1" s="134"/>
      <c r="Z1" s="134"/>
      <c r="AA1" s="134"/>
    </row>
    <row r="2" spans="1:27" s="97" customFormat="1" ht="11.85" customHeight="1">
      <c r="A2" s="228" t="s">
        <v>100</v>
      </c>
      <c r="B2" s="229"/>
      <c r="C2" s="246" t="s">
        <v>204</v>
      </c>
      <c r="D2" s="247"/>
      <c r="E2" s="247"/>
      <c r="F2" s="247"/>
      <c r="G2" s="247"/>
      <c r="H2" s="247"/>
      <c r="I2" s="247" t="s">
        <v>204</v>
      </c>
      <c r="J2" s="247"/>
      <c r="K2" s="247"/>
      <c r="L2" s="247"/>
      <c r="M2" s="247"/>
      <c r="N2" s="247"/>
      <c r="O2" s="134"/>
      <c r="P2" s="134"/>
      <c r="Q2" s="134"/>
      <c r="R2" s="134"/>
      <c r="S2" s="134"/>
      <c r="T2" s="134"/>
      <c r="U2" s="134"/>
      <c r="V2" s="134"/>
      <c r="W2" s="134"/>
      <c r="X2" s="134"/>
      <c r="Y2" s="134"/>
      <c r="Z2" s="134"/>
      <c r="AA2" s="134"/>
    </row>
    <row r="3" spans="1:27" s="97" customFormat="1" ht="11.85" customHeight="1">
      <c r="A3" s="232"/>
      <c r="B3" s="233"/>
      <c r="C3" s="248"/>
      <c r="D3" s="249"/>
      <c r="E3" s="249"/>
      <c r="F3" s="249"/>
      <c r="G3" s="249"/>
      <c r="H3" s="249"/>
      <c r="I3" s="249"/>
      <c r="J3" s="249"/>
      <c r="K3" s="249"/>
      <c r="L3" s="249"/>
      <c r="M3" s="249"/>
      <c r="N3" s="249"/>
      <c r="O3" s="134"/>
      <c r="P3" s="134"/>
      <c r="Q3" s="134"/>
      <c r="R3" s="134"/>
      <c r="S3" s="134"/>
      <c r="T3" s="134"/>
      <c r="U3" s="134"/>
      <c r="V3" s="134"/>
      <c r="W3" s="134"/>
      <c r="X3" s="134"/>
      <c r="Y3" s="134"/>
      <c r="Z3" s="134"/>
      <c r="AA3" s="134"/>
    </row>
    <row r="4" spans="1:27" s="97" customFormat="1" ht="11.85" customHeight="1">
      <c r="A4" s="243" t="s">
        <v>80</v>
      </c>
      <c r="B4" s="244" t="s">
        <v>189</v>
      </c>
      <c r="C4" s="210" t="s">
        <v>2</v>
      </c>
      <c r="D4" s="218" t="s">
        <v>85</v>
      </c>
      <c r="E4" s="218" t="s">
        <v>86</v>
      </c>
      <c r="F4" s="226" t="s">
        <v>3</v>
      </c>
      <c r="G4" s="226"/>
      <c r="H4" s="236"/>
      <c r="I4" s="219" t="s">
        <v>3</v>
      </c>
      <c r="J4" s="226"/>
      <c r="K4" s="226"/>
      <c r="L4" s="226"/>
      <c r="M4" s="226" t="s">
        <v>93</v>
      </c>
      <c r="N4" s="236" t="s">
        <v>94</v>
      </c>
      <c r="O4" s="134"/>
      <c r="P4" s="134"/>
      <c r="Q4" s="134"/>
      <c r="R4" s="134"/>
      <c r="S4" s="134"/>
      <c r="T4" s="134"/>
      <c r="U4" s="134"/>
      <c r="V4" s="134"/>
      <c r="W4" s="134"/>
      <c r="X4" s="134"/>
      <c r="Y4" s="134"/>
      <c r="Z4" s="134"/>
      <c r="AA4" s="134"/>
    </row>
    <row r="5" spans="1:27" s="97" customFormat="1" ht="11.85" customHeight="1">
      <c r="A5" s="243"/>
      <c r="B5" s="244"/>
      <c r="C5" s="210"/>
      <c r="D5" s="218"/>
      <c r="E5" s="218"/>
      <c r="F5" s="226"/>
      <c r="G5" s="226"/>
      <c r="H5" s="236"/>
      <c r="I5" s="219"/>
      <c r="J5" s="226"/>
      <c r="K5" s="226"/>
      <c r="L5" s="226"/>
      <c r="M5" s="226"/>
      <c r="N5" s="236"/>
      <c r="O5" s="134"/>
      <c r="P5" s="134"/>
      <c r="Q5" s="134"/>
      <c r="R5" s="134"/>
      <c r="S5" s="134"/>
      <c r="T5" s="134"/>
      <c r="U5" s="134"/>
      <c r="V5" s="134"/>
      <c r="W5" s="134"/>
      <c r="X5" s="134"/>
      <c r="Y5" s="134"/>
      <c r="Z5" s="134"/>
      <c r="AA5" s="134"/>
    </row>
    <row r="6" spans="1:27" s="97" customFormat="1" ht="11.85" customHeight="1">
      <c r="A6" s="243"/>
      <c r="B6" s="244"/>
      <c r="C6" s="210"/>
      <c r="D6" s="218"/>
      <c r="E6" s="218"/>
      <c r="F6" s="218" t="s">
        <v>5</v>
      </c>
      <c r="G6" s="218" t="s">
        <v>87</v>
      </c>
      <c r="H6" s="217" t="s">
        <v>88</v>
      </c>
      <c r="I6" s="209" t="s">
        <v>89</v>
      </c>
      <c r="J6" s="218" t="s">
        <v>90</v>
      </c>
      <c r="K6" s="218" t="s">
        <v>91</v>
      </c>
      <c r="L6" s="218" t="s">
        <v>92</v>
      </c>
      <c r="M6" s="226"/>
      <c r="N6" s="236"/>
      <c r="O6" s="134"/>
      <c r="P6" s="134"/>
      <c r="Q6" s="134"/>
      <c r="R6" s="134"/>
      <c r="S6" s="134"/>
      <c r="T6" s="134"/>
      <c r="U6" s="134"/>
      <c r="V6" s="134"/>
      <c r="W6" s="134"/>
      <c r="X6" s="134"/>
      <c r="Y6" s="134"/>
      <c r="Z6" s="134"/>
      <c r="AA6" s="134"/>
    </row>
    <row r="7" spans="1:27" s="97" customFormat="1" ht="11.85" customHeight="1">
      <c r="A7" s="243"/>
      <c r="B7" s="244"/>
      <c r="C7" s="210"/>
      <c r="D7" s="218"/>
      <c r="E7" s="218"/>
      <c r="F7" s="218"/>
      <c r="G7" s="218"/>
      <c r="H7" s="217"/>
      <c r="I7" s="209"/>
      <c r="J7" s="218"/>
      <c r="K7" s="218"/>
      <c r="L7" s="218"/>
      <c r="M7" s="226"/>
      <c r="N7" s="236"/>
      <c r="O7" s="134"/>
      <c r="P7" s="134"/>
      <c r="Q7" s="134"/>
      <c r="R7" s="134"/>
      <c r="S7" s="134"/>
      <c r="T7" s="134"/>
      <c r="U7" s="134"/>
      <c r="V7" s="134"/>
      <c r="W7" s="134"/>
      <c r="X7" s="134"/>
      <c r="Y7" s="134"/>
      <c r="Z7" s="134"/>
      <c r="AA7" s="134"/>
    </row>
    <row r="8" spans="1:27" s="97" customFormat="1" ht="11.85" customHeight="1">
      <c r="A8" s="243"/>
      <c r="B8" s="244"/>
      <c r="C8" s="210"/>
      <c r="D8" s="218"/>
      <c r="E8" s="218"/>
      <c r="F8" s="218"/>
      <c r="G8" s="218"/>
      <c r="H8" s="217"/>
      <c r="I8" s="209"/>
      <c r="J8" s="218"/>
      <c r="K8" s="218"/>
      <c r="L8" s="218"/>
      <c r="M8" s="226"/>
      <c r="N8" s="236"/>
      <c r="O8" s="134"/>
      <c r="P8" s="134"/>
      <c r="Q8" s="134"/>
      <c r="R8" s="134"/>
      <c r="S8" s="134"/>
      <c r="T8" s="134"/>
      <c r="U8" s="134"/>
      <c r="V8" s="134"/>
      <c r="W8" s="134"/>
      <c r="X8" s="134"/>
      <c r="Y8" s="134"/>
      <c r="Z8" s="134"/>
      <c r="AA8" s="134"/>
    </row>
    <row r="9" spans="1:27" s="97" customFormat="1" ht="11.85" customHeight="1">
      <c r="A9" s="243"/>
      <c r="B9" s="244"/>
      <c r="C9" s="210"/>
      <c r="D9" s="218"/>
      <c r="E9" s="218"/>
      <c r="F9" s="218"/>
      <c r="G9" s="218"/>
      <c r="H9" s="217"/>
      <c r="I9" s="209"/>
      <c r="J9" s="218"/>
      <c r="K9" s="218"/>
      <c r="L9" s="218"/>
      <c r="M9" s="226"/>
      <c r="N9" s="236"/>
      <c r="O9" s="134"/>
      <c r="P9" s="134"/>
      <c r="Q9" s="134"/>
      <c r="R9" s="134"/>
      <c r="S9" s="134"/>
      <c r="T9" s="134"/>
      <c r="U9" s="134"/>
      <c r="V9" s="134"/>
      <c r="W9" s="134"/>
      <c r="X9" s="134"/>
      <c r="Y9" s="134"/>
      <c r="Z9" s="134"/>
      <c r="AA9" s="134"/>
    </row>
    <row r="10" spans="1:27" s="97" customFormat="1" ht="11.85" customHeight="1">
      <c r="A10" s="243"/>
      <c r="B10" s="244"/>
      <c r="C10" s="210"/>
      <c r="D10" s="218"/>
      <c r="E10" s="218"/>
      <c r="F10" s="218"/>
      <c r="G10" s="218"/>
      <c r="H10" s="217"/>
      <c r="I10" s="209"/>
      <c r="J10" s="218"/>
      <c r="K10" s="218"/>
      <c r="L10" s="218"/>
      <c r="M10" s="226"/>
      <c r="N10" s="236"/>
      <c r="O10" s="134"/>
      <c r="P10" s="134"/>
      <c r="Q10" s="134"/>
      <c r="R10" s="134"/>
      <c r="S10" s="134"/>
      <c r="T10" s="134"/>
      <c r="U10" s="134"/>
      <c r="V10" s="134"/>
      <c r="W10" s="134"/>
      <c r="X10" s="134"/>
      <c r="Y10" s="134"/>
      <c r="Z10" s="134"/>
      <c r="AA10" s="134"/>
    </row>
    <row r="11" spans="1:27" ht="11.85" customHeight="1">
      <c r="A11" s="243"/>
      <c r="B11" s="244"/>
      <c r="C11" s="210"/>
      <c r="D11" s="218"/>
      <c r="E11" s="218"/>
      <c r="F11" s="218"/>
      <c r="G11" s="218"/>
      <c r="H11" s="217"/>
      <c r="I11" s="209"/>
      <c r="J11" s="218"/>
      <c r="K11" s="218"/>
      <c r="L11" s="218"/>
      <c r="M11" s="226"/>
      <c r="N11" s="236"/>
    </row>
    <row r="12" spans="1:27" ht="11.85" customHeight="1">
      <c r="A12" s="243"/>
      <c r="B12" s="244"/>
      <c r="C12" s="210"/>
      <c r="D12" s="218"/>
      <c r="E12" s="218"/>
      <c r="F12" s="218"/>
      <c r="G12" s="218"/>
      <c r="H12" s="217"/>
      <c r="I12" s="209"/>
      <c r="J12" s="218"/>
      <c r="K12" s="218"/>
      <c r="L12" s="218"/>
      <c r="M12" s="226"/>
      <c r="N12" s="236"/>
    </row>
    <row r="13" spans="1:27" ht="11.85" customHeight="1">
      <c r="A13" s="243"/>
      <c r="B13" s="244"/>
      <c r="C13" s="210"/>
      <c r="D13" s="218"/>
      <c r="E13" s="218"/>
      <c r="F13" s="218"/>
      <c r="G13" s="218"/>
      <c r="H13" s="217"/>
      <c r="I13" s="209"/>
      <c r="J13" s="218"/>
      <c r="K13" s="218"/>
      <c r="L13" s="218"/>
      <c r="M13" s="226"/>
      <c r="N13" s="236"/>
    </row>
    <row r="14" spans="1:27" ht="11.85" customHeight="1">
      <c r="A14" s="243"/>
      <c r="B14" s="244"/>
      <c r="C14" s="210"/>
      <c r="D14" s="218"/>
      <c r="E14" s="218"/>
      <c r="F14" s="218" t="s">
        <v>1</v>
      </c>
      <c r="G14" s="218"/>
      <c r="H14" s="217"/>
      <c r="I14" s="209" t="s">
        <v>1</v>
      </c>
      <c r="J14" s="218"/>
      <c r="K14" s="218"/>
      <c r="L14" s="218"/>
      <c r="M14" s="226"/>
      <c r="N14" s="236"/>
    </row>
    <row r="15" spans="1:27" ht="11.85" customHeight="1">
      <c r="A15" s="243"/>
      <c r="B15" s="244"/>
      <c r="C15" s="210"/>
      <c r="D15" s="218"/>
      <c r="E15" s="218"/>
      <c r="F15" s="218"/>
      <c r="G15" s="218"/>
      <c r="H15" s="217"/>
      <c r="I15" s="209"/>
      <c r="J15" s="218"/>
      <c r="K15" s="218"/>
      <c r="L15" s="218"/>
      <c r="M15" s="226"/>
      <c r="N15" s="236"/>
    </row>
    <row r="16" spans="1:27" ht="11.85" customHeight="1">
      <c r="A16" s="204"/>
      <c r="B16" s="245"/>
      <c r="C16" s="210"/>
      <c r="D16" s="218"/>
      <c r="E16" s="218"/>
      <c r="F16" s="218"/>
      <c r="G16" s="218"/>
      <c r="H16" s="217"/>
      <c r="I16" s="209"/>
      <c r="J16" s="218"/>
      <c r="K16" s="218"/>
      <c r="L16" s="218"/>
      <c r="M16" s="226"/>
      <c r="N16" s="236"/>
    </row>
    <row r="17" spans="1:27" s="24" customFormat="1" ht="11.85" customHeight="1">
      <c r="A17" s="18">
        <v>1</v>
      </c>
      <c r="B17" s="19">
        <v>2</v>
      </c>
      <c r="C17" s="39">
        <v>3</v>
      </c>
      <c r="D17" s="39">
        <v>4</v>
      </c>
      <c r="E17" s="39">
        <v>5</v>
      </c>
      <c r="F17" s="39">
        <v>6</v>
      </c>
      <c r="G17" s="39">
        <v>7</v>
      </c>
      <c r="H17" s="23">
        <v>8</v>
      </c>
      <c r="I17" s="40">
        <v>9</v>
      </c>
      <c r="J17" s="39">
        <v>10</v>
      </c>
      <c r="K17" s="39">
        <v>11</v>
      </c>
      <c r="L17" s="39">
        <v>12</v>
      </c>
      <c r="M17" s="23">
        <v>13</v>
      </c>
      <c r="N17" s="23">
        <v>14</v>
      </c>
      <c r="O17" s="41"/>
      <c r="P17" s="41"/>
      <c r="Q17" s="41"/>
      <c r="R17" s="41"/>
      <c r="S17" s="41"/>
      <c r="T17" s="41"/>
      <c r="U17" s="41"/>
      <c r="V17" s="41"/>
      <c r="W17" s="41"/>
      <c r="X17" s="41"/>
      <c r="Y17" s="41"/>
      <c r="Z17" s="41"/>
      <c r="AA17" s="41"/>
    </row>
    <row r="18" spans="1:27" s="94" customFormat="1" ht="18" customHeight="1">
      <c r="A18" s="131"/>
      <c r="B18" s="115"/>
      <c r="C18" s="237" t="s">
        <v>111</v>
      </c>
      <c r="D18" s="238"/>
      <c r="E18" s="238"/>
      <c r="F18" s="238"/>
      <c r="G18" s="238"/>
      <c r="H18" s="238"/>
      <c r="I18" s="238" t="s">
        <v>111</v>
      </c>
      <c r="J18" s="238"/>
      <c r="K18" s="238"/>
      <c r="L18" s="238"/>
      <c r="M18" s="238"/>
      <c r="N18" s="238"/>
      <c r="O18" s="136"/>
      <c r="P18" s="136"/>
      <c r="Q18" s="136"/>
      <c r="R18" s="136"/>
      <c r="S18" s="136"/>
      <c r="T18" s="136"/>
      <c r="U18" s="136"/>
      <c r="V18" s="136"/>
      <c r="W18" s="136"/>
      <c r="X18" s="136"/>
      <c r="Y18" s="136"/>
      <c r="Z18" s="136"/>
      <c r="AA18" s="137"/>
    </row>
    <row r="19" spans="1:27" s="94" customFormat="1" ht="11.1" customHeight="1">
      <c r="A19" s="25">
        <f>IF(B19&lt;&gt;"",COUNTA($B$19:B19),"")</f>
        <v>1</v>
      </c>
      <c r="B19" s="103" t="s">
        <v>142</v>
      </c>
      <c r="C19" s="117">
        <v>189867</v>
      </c>
      <c r="D19" s="117">
        <v>22112</v>
      </c>
      <c r="E19" s="117">
        <v>77917</v>
      </c>
      <c r="F19" s="117">
        <v>2487</v>
      </c>
      <c r="G19" s="117">
        <v>10832</v>
      </c>
      <c r="H19" s="117">
        <v>17067</v>
      </c>
      <c r="I19" s="117">
        <v>15065</v>
      </c>
      <c r="J19" s="117">
        <v>9854</v>
      </c>
      <c r="K19" s="117">
        <v>14979</v>
      </c>
      <c r="L19" s="117">
        <v>7633</v>
      </c>
      <c r="M19" s="117">
        <v>5402</v>
      </c>
      <c r="N19" s="117">
        <v>84435</v>
      </c>
      <c r="O19" s="136"/>
      <c r="P19" s="136"/>
      <c r="Q19" s="136"/>
      <c r="R19" s="136"/>
      <c r="S19" s="136"/>
      <c r="T19" s="136"/>
      <c r="U19" s="136"/>
      <c r="V19" s="136"/>
      <c r="W19" s="136"/>
      <c r="X19" s="136"/>
      <c r="Y19" s="136"/>
      <c r="Z19" s="136"/>
      <c r="AA19" s="137"/>
    </row>
    <row r="20" spans="1:27" s="94" customFormat="1" ht="11.1" customHeight="1">
      <c r="A20" s="25">
        <f>IF(B20&lt;&gt;"",COUNTA($B$19:B20),"")</f>
        <v>2</v>
      </c>
      <c r="B20" s="103" t="s">
        <v>143</v>
      </c>
      <c r="C20" s="117">
        <v>49687</v>
      </c>
      <c r="D20" s="117">
        <v>3399</v>
      </c>
      <c r="E20" s="117">
        <v>15485</v>
      </c>
      <c r="F20" s="117">
        <v>423</v>
      </c>
      <c r="G20" s="117">
        <v>1791</v>
      </c>
      <c r="H20" s="117">
        <v>4612</v>
      </c>
      <c r="I20" s="117">
        <v>2498</v>
      </c>
      <c r="J20" s="117">
        <v>2069</v>
      </c>
      <c r="K20" s="117">
        <v>3052</v>
      </c>
      <c r="L20" s="117">
        <v>1041</v>
      </c>
      <c r="M20" s="117">
        <v>1237</v>
      </c>
      <c r="N20" s="117">
        <v>29565</v>
      </c>
      <c r="O20" s="136"/>
      <c r="P20" s="136"/>
      <c r="Q20" s="136"/>
      <c r="R20" s="136"/>
      <c r="S20" s="136"/>
      <c r="T20" s="136"/>
      <c r="U20" s="136"/>
      <c r="V20" s="136"/>
      <c r="W20" s="136"/>
      <c r="X20" s="136"/>
      <c r="Y20" s="136"/>
      <c r="Z20" s="136"/>
      <c r="AA20" s="137"/>
    </row>
    <row r="21" spans="1:27" s="94" customFormat="1" ht="21.6" customHeight="1">
      <c r="A21" s="25">
        <f>IF(B21&lt;&gt;"",COUNTA($B$19:B21),"")</f>
        <v>3</v>
      </c>
      <c r="B21" s="104" t="s">
        <v>144</v>
      </c>
      <c r="C21" s="117">
        <v>1387254</v>
      </c>
      <c r="D21" s="117">
        <v>386584</v>
      </c>
      <c r="E21" s="117" t="s">
        <v>10</v>
      </c>
      <c r="F21" s="117" t="s">
        <v>10</v>
      </c>
      <c r="G21" s="117" t="s">
        <v>10</v>
      </c>
      <c r="H21" s="117" t="s">
        <v>10</v>
      </c>
      <c r="I21" s="117" t="s">
        <v>10</v>
      </c>
      <c r="J21" s="117" t="s">
        <v>10</v>
      </c>
      <c r="K21" s="117" t="s">
        <v>10</v>
      </c>
      <c r="L21" s="117" t="s">
        <v>10</v>
      </c>
      <c r="M21" s="117" t="s">
        <v>10</v>
      </c>
      <c r="N21" s="117">
        <v>1000670</v>
      </c>
      <c r="O21" s="136"/>
      <c r="P21" s="136"/>
      <c r="Q21" s="136"/>
      <c r="R21" s="136"/>
      <c r="S21" s="136"/>
      <c r="T21" s="136"/>
      <c r="U21" s="136"/>
      <c r="V21" s="136"/>
      <c r="W21" s="136"/>
      <c r="X21" s="136"/>
      <c r="Y21" s="136"/>
      <c r="Z21" s="136"/>
      <c r="AA21" s="137"/>
    </row>
    <row r="22" spans="1:27" s="94" customFormat="1" ht="11.1" customHeight="1">
      <c r="A22" s="25">
        <f>IF(B22&lt;&gt;"",COUNTA($B$19:B22),"")</f>
        <v>4</v>
      </c>
      <c r="B22" s="103" t="s">
        <v>145</v>
      </c>
      <c r="C22" s="117">
        <v>65</v>
      </c>
      <c r="D22" s="117" t="s">
        <v>10</v>
      </c>
      <c r="E22" s="117">
        <v>63</v>
      </c>
      <c r="F22" s="117">
        <v>2</v>
      </c>
      <c r="G22" s="117">
        <v>4</v>
      </c>
      <c r="H22" s="117">
        <v>23</v>
      </c>
      <c r="I22" s="117">
        <v>18</v>
      </c>
      <c r="J22" s="117">
        <v>17</v>
      </c>
      <c r="K22" s="117" t="s">
        <v>10</v>
      </c>
      <c r="L22" s="117">
        <v>1</v>
      </c>
      <c r="M22" s="117">
        <v>1</v>
      </c>
      <c r="N22" s="117" t="s">
        <v>10</v>
      </c>
      <c r="O22" s="136"/>
      <c r="P22" s="136"/>
      <c r="Q22" s="136"/>
      <c r="R22" s="136"/>
      <c r="S22" s="136"/>
      <c r="T22" s="136"/>
      <c r="U22" s="136"/>
      <c r="V22" s="136"/>
      <c r="W22" s="136"/>
      <c r="X22" s="136"/>
      <c r="Y22" s="136"/>
      <c r="Z22" s="136"/>
      <c r="AA22" s="137"/>
    </row>
    <row r="23" spans="1:27" s="94" customFormat="1" ht="11.1" customHeight="1">
      <c r="A23" s="25">
        <f>IF(B23&lt;&gt;"",COUNTA($B$19:B23),"")</f>
        <v>5</v>
      </c>
      <c r="B23" s="103" t="s">
        <v>146</v>
      </c>
      <c r="C23" s="117">
        <v>530740</v>
      </c>
      <c r="D23" s="117">
        <v>47778</v>
      </c>
      <c r="E23" s="117">
        <v>155707</v>
      </c>
      <c r="F23" s="117">
        <v>9131</v>
      </c>
      <c r="G23" s="117">
        <v>19745</v>
      </c>
      <c r="H23" s="117">
        <v>28039</v>
      </c>
      <c r="I23" s="117">
        <v>18411</v>
      </c>
      <c r="J23" s="117">
        <v>23510</v>
      </c>
      <c r="K23" s="117">
        <v>17121</v>
      </c>
      <c r="L23" s="117">
        <v>39749</v>
      </c>
      <c r="M23" s="117">
        <v>579</v>
      </c>
      <c r="N23" s="117">
        <v>326677</v>
      </c>
      <c r="O23" s="136"/>
      <c r="P23" s="136"/>
      <c r="Q23" s="136"/>
      <c r="R23" s="136"/>
      <c r="S23" s="136"/>
      <c r="T23" s="136"/>
      <c r="U23" s="136"/>
      <c r="V23" s="136"/>
      <c r="W23" s="136"/>
      <c r="X23" s="136"/>
      <c r="Y23" s="136"/>
      <c r="Z23" s="136"/>
      <c r="AA23" s="137"/>
    </row>
    <row r="24" spans="1:27" s="94" customFormat="1" ht="11.1" customHeight="1">
      <c r="A24" s="25">
        <f>IF(B24&lt;&gt;"",COUNTA($B$19:B24),"")</f>
        <v>6</v>
      </c>
      <c r="B24" s="103" t="s">
        <v>147</v>
      </c>
      <c r="C24" s="117">
        <v>31895</v>
      </c>
      <c r="D24" s="117">
        <v>2025</v>
      </c>
      <c r="E24" s="117">
        <v>19792</v>
      </c>
      <c r="F24" s="117">
        <v>1023</v>
      </c>
      <c r="G24" s="117">
        <v>3885</v>
      </c>
      <c r="H24" s="117">
        <v>4985</v>
      </c>
      <c r="I24" s="117">
        <v>4494</v>
      </c>
      <c r="J24" s="117">
        <v>2122</v>
      </c>
      <c r="K24" s="117">
        <v>1879</v>
      </c>
      <c r="L24" s="117">
        <v>1404</v>
      </c>
      <c r="M24" s="117">
        <v>1459</v>
      </c>
      <c r="N24" s="117">
        <v>8619</v>
      </c>
      <c r="O24" s="136"/>
      <c r="P24" s="136"/>
      <c r="Q24" s="136"/>
      <c r="R24" s="136"/>
      <c r="S24" s="136"/>
      <c r="T24" s="136"/>
      <c r="U24" s="136"/>
      <c r="V24" s="136"/>
      <c r="W24" s="136"/>
      <c r="X24" s="136"/>
      <c r="Y24" s="136"/>
      <c r="Z24" s="136"/>
      <c r="AA24" s="137"/>
    </row>
    <row r="25" spans="1:27" s="94" customFormat="1" ht="20.100000000000001" customHeight="1">
      <c r="A25" s="26">
        <f>IF(B25&lt;&gt;"",COUNTA($B$19:B25),"")</f>
        <v>7</v>
      </c>
      <c r="B25" s="105" t="s">
        <v>148</v>
      </c>
      <c r="C25" s="119">
        <v>2125718</v>
      </c>
      <c r="D25" s="119">
        <v>457848</v>
      </c>
      <c r="E25" s="119">
        <v>229380</v>
      </c>
      <c r="F25" s="119">
        <v>11020</v>
      </c>
      <c r="G25" s="119">
        <v>28486</v>
      </c>
      <c r="H25" s="119">
        <v>44756</v>
      </c>
      <c r="I25" s="119">
        <v>31498</v>
      </c>
      <c r="J25" s="119">
        <v>33328</v>
      </c>
      <c r="K25" s="119">
        <v>33273</v>
      </c>
      <c r="L25" s="119">
        <v>47019</v>
      </c>
      <c r="M25" s="119">
        <v>5761</v>
      </c>
      <c r="N25" s="119">
        <v>1432729</v>
      </c>
      <c r="O25" s="136"/>
      <c r="P25" s="136"/>
      <c r="Q25" s="136"/>
      <c r="R25" s="136"/>
      <c r="S25" s="136"/>
      <c r="T25" s="136"/>
      <c r="U25" s="136"/>
      <c r="V25" s="136"/>
      <c r="W25" s="136"/>
      <c r="X25" s="136"/>
      <c r="Y25" s="136"/>
      <c r="Z25" s="136"/>
      <c r="AA25" s="137"/>
    </row>
    <row r="26" spans="1:27" s="94" customFormat="1" ht="21.6" customHeight="1">
      <c r="A26" s="25">
        <f>IF(B26&lt;&gt;"",COUNTA($B$19:B26),"")</f>
        <v>8</v>
      </c>
      <c r="B26" s="104" t="s">
        <v>149</v>
      </c>
      <c r="C26" s="117">
        <v>29292</v>
      </c>
      <c r="D26" s="117">
        <v>445</v>
      </c>
      <c r="E26" s="117">
        <v>25282</v>
      </c>
      <c r="F26" s="117">
        <v>681</v>
      </c>
      <c r="G26" s="117">
        <v>4664</v>
      </c>
      <c r="H26" s="117">
        <v>9467</v>
      </c>
      <c r="I26" s="117">
        <v>5971</v>
      </c>
      <c r="J26" s="117">
        <v>671</v>
      </c>
      <c r="K26" s="117">
        <v>3429</v>
      </c>
      <c r="L26" s="117">
        <v>400</v>
      </c>
      <c r="M26" s="117">
        <v>156</v>
      </c>
      <c r="N26" s="117">
        <v>3408</v>
      </c>
      <c r="O26" s="136"/>
      <c r="P26" s="136"/>
      <c r="Q26" s="136"/>
      <c r="R26" s="136"/>
      <c r="S26" s="136"/>
      <c r="T26" s="136"/>
      <c r="U26" s="136"/>
      <c r="V26" s="136"/>
      <c r="W26" s="136"/>
      <c r="X26" s="136"/>
      <c r="Y26" s="136"/>
      <c r="Z26" s="136"/>
      <c r="AA26" s="137"/>
    </row>
    <row r="27" spans="1:27" s="94" customFormat="1" ht="11.1" customHeight="1">
      <c r="A27" s="25">
        <f>IF(B27&lt;&gt;"",COUNTA($B$19:B27),"")</f>
        <v>9</v>
      </c>
      <c r="B27" s="103" t="s">
        <v>150</v>
      </c>
      <c r="C27" s="117">
        <v>23653</v>
      </c>
      <c r="D27" s="117">
        <v>150</v>
      </c>
      <c r="E27" s="117">
        <v>23428</v>
      </c>
      <c r="F27" s="117">
        <v>516</v>
      </c>
      <c r="G27" s="117">
        <v>4422</v>
      </c>
      <c r="H27" s="117">
        <v>8916</v>
      </c>
      <c r="I27" s="117">
        <v>5697</v>
      </c>
      <c r="J27" s="117">
        <v>533</v>
      </c>
      <c r="K27" s="117">
        <v>2986</v>
      </c>
      <c r="L27" s="117">
        <v>357</v>
      </c>
      <c r="M27" s="117">
        <v>7</v>
      </c>
      <c r="N27" s="117">
        <v>68</v>
      </c>
      <c r="O27" s="136"/>
      <c r="P27" s="136"/>
      <c r="Q27" s="136"/>
      <c r="R27" s="136"/>
      <c r="S27" s="136"/>
      <c r="T27" s="136"/>
      <c r="U27" s="136"/>
      <c r="V27" s="136"/>
      <c r="W27" s="136"/>
      <c r="X27" s="136"/>
      <c r="Y27" s="136"/>
      <c r="Z27" s="136"/>
      <c r="AA27" s="137"/>
    </row>
    <row r="28" spans="1:27" s="94" customFormat="1" ht="11.1" customHeight="1">
      <c r="A28" s="25">
        <f>IF(B28&lt;&gt;"",COUNTA($B$19:B28),"")</f>
        <v>10</v>
      </c>
      <c r="B28" s="103" t="s">
        <v>151</v>
      </c>
      <c r="C28" s="117" t="s">
        <v>10</v>
      </c>
      <c r="D28" s="117" t="s">
        <v>10</v>
      </c>
      <c r="E28" s="117" t="s">
        <v>10</v>
      </c>
      <c r="F28" s="117" t="s">
        <v>10</v>
      </c>
      <c r="G28" s="117" t="s">
        <v>10</v>
      </c>
      <c r="H28" s="117" t="s">
        <v>10</v>
      </c>
      <c r="I28" s="117" t="s">
        <v>10</v>
      </c>
      <c r="J28" s="117" t="s">
        <v>10</v>
      </c>
      <c r="K28" s="117" t="s">
        <v>10</v>
      </c>
      <c r="L28" s="117" t="s">
        <v>10</v>
      </c>
      <c r="M28" s="117" t="s">
        <v>10</v>
      </c>
      <c r="N28" s="117" t="s">
        <v>10</v>
      </c>
      <c r="O28" s="136"/>
      <c r="P28" s="136"/>
      <c r="Q28" s="136"/>
      <c r="R28" s="136"/>
      <c r="S28" s="136"/>
      <c r="T28" s="136"/>
      <c r="U28" s="136"/>
      <c r="V28" s="136"/>
      <c r="W28" s="136"/>
      <c r="X28" s="136"/>
      <c r="Y28" s="136"/>
      <c r="Z28" s="136"/>
      <c r="AA28" s="137"/>
    </row>
    <row r="29" spans="1:27" s="94" customFormat="1" ht="11.1" customHeight="1">
      <c r="A29" s="25">
        <f>IF(B29&lt;&gt;"",COUNTA($B$19:B29),"")</f>
        <v>11</v>
      </c>
      <c r="B29" s="103" t="s">
        <v>152</v>
      </c>
      <c r="C29" s="117">
        <v>2591</v>
      </c>
      <c r="D29" s="117">
        <v>596</v>
      </c>
      <c r="E29" s="117">
        <v>121</v>
      </c>
      <c r="F29" s="117" t="s">
        <v>10</v>
      </c>
      <c r="G29" s="117" t="s">
        <v>10</v>
      </c>
      <c r="H29" s="117">
        <v>99</v>
      </c>
      <c r="I29" s="117">
        <v>1</v>
      </c>
      <c r="J29" s="117">
        <v>21</v>
      </c>
      <c r="K29" s="117" t="s">
        <v>10</v>
      </c>
      <c r="L29" s="117" t="s">
        <v>10</v>
      </c>
      <c r="M29" s="117" t="s">
        <v>10</v>
      </c>
      <c r="N29" s="117">
        <v>1874</v>
      </c>
      <c r="O29" s="136"/>
      <c r="P29" s="136"/>
      <c r="Q29" s="136"/>
      <c r="R29" s="136"/>
      <c r="S29" s="136"/>
      <c r="T29" s="136"/>
      <c r="U29" s="136"/>
      <c r="V29" s="136"/>
      <c r="W29" s="136"/>
      <c r="X29" s="136"/>
      <c r="Y29" s="136"/>
      <c r="Z29" s="136"/>
      <c r="AA29" s="137"/>
    </row>
    <row r="30" spans="1:27" s="94" customFormat="1" ht="11.1" customHeight="1">
      <c r="A30" s="25">
        <f>IF(B30&lt;&gt;"",COUNTA($B$19:B30),"")</f>
        <v>12</v>
      </c>
      <c r="B30" s="103" t="s">
        <v>147</v>
      </c>
      <c r="C30" s="117">
        <v>932</v>
      </c>
      <c r="D30" s="117" t="s">
        <v>10</v>
      </c>
      <c r="E30" s="117">
        <v>876</v>
      </c>
      <c r="F30" s="117">
        <v>3</v>
      </c>
      <c r="G30" s="117">
        <v>167</v>
      </c>
      <c r="H30" s="117">
        <v>17</v>
      </c>
      <c r="I30" s="117">
        <v>656</v>
      </c>
      <c r="J30" s="117">
        <v>2</v>
      </c>
      <c r="K30" s="117">
        <v>30</v>
      </c>
      <c r="L30" s="117" t="s">
        <v>10</v>
      </c>
      <c r="M30" s="117" t="s">
        <v>10</v>
      </c>
      <c r="N30" s="117">
        <v>56</v>
      </c>
      <c r="O30" s="136"/>
      <c r="P30" s="136"/>
      <c r="Q30" s="136"/>
      <c r="R30" s="136"/>
      <c r="S30" s="136"/>
      <c r="T30" s="136"/>
      <c r="U30" s="136"/>
      <c r="V30" s="136"/>
      <c r="W30" s="136"/>
      <c r="X30" s="136"/>
      <c r="Y30" s="136"/>
      <c r="Z30" s="136"/>
      <c r="AA30" s="137"/>
    </row>
    <row r="31" spans="1:27" s="94" customFormat="1" ht="20.100000000000001" customHeight="1">
      <c r="A31" s="26">
        <f>IF(B31&lt;&gt;"",COUNTA($B$19:B31),"")</f>
        <v>13</v>
      </c>
      <c r="B31" s="105" t="s">
        <v>153</v>
      </c>
      <c r="C31" s="119">
        <v>30951</v>
      </c>
      <c r="D31" s="119">
        <v>1041</v>
      </c>
      <c r="E31" s="119">
        <v>24528</v>
      </c>
      <c r="F31" s="119">
        <v>678</v>
      </c>
      <c r="G31" s="119">
        <v>4497</v>
      </c>
      <c r="H31" s="119">
        <v>9549</v>
      </c>
      <c r="I31" s="119">
        <v>5316</v>
      </c>
      <c r="J31" s="119">
        <v>690</v>
      </c>
      <c r="K31" s="119">
        <v>3399</v>
      </c>
      <c r="L31" s="119">
        <v>400</v>
      </c>
      <c r="M31" s="119">
        <v>156</v>
      </c>
      <c r="N31" s="119">
        <v>5226</v>
      </c>
      <c r="O31" s="136"/>
      <c r="P31" s="136"/>
      <c r="Q31" s="136"/>
      <c r="R31" s="136"/>
      <c r="S31" s="136"/>
      <c r="T31" s="136"/>
      <c r="U31" s="136"/>
      <c r="V31" s="136"/>
      <c r="W31" s="136"/>
      <c r="X31" s="136"/>
      <c r="Y31" s="136"/>
      <c r="Z31" s="136"/>
      <c r="AA31" s="137"/>
    </row>
    <row r="32" spans="1:27" s="94" customFormat="1" ht="20.100000000000001" customHeight="1">
      <c r="A32" s="26">
        <f>IF(B32&lt;&gt;"",COUNTA($B$19:B32),"")</f>
        <v>14</v>
      </c>
      <c r="B32" s="105" t="s">
        <v>154</v>
      </c>
      <c r="C32" s="119">
        <v>2156669</v>
      </c>
      <c r="D32" s="119">
        <v>458889</v>
      </c>
      <c r="E32" s="119">
        <v>253908</v>
      </c>
      <c r="F32" s="119">
        <v>11697</v>
      </c>
      <c r="G32" s="119">
        <v>32984</v>
      </c>
      <c r="H32" s="119">
        <v>54305</v>
      </c>
      <c r="I32" s="119">
        <v>36814</v>
      </c>
      <c r="J32" s="119">
        <v>34018</v>
      </c>
      <c r="K32" s="119">
        <v>36672</v>
      </c>
      <c r="L32" s="119">
        <v>47419</v>
      </c>
      <c r="M32" s="119">
        <v>5917</v>
      </c>
      <c r="N32" s="119">
        <v>1437955</v>
      </c>
      <c r="O32" s="136"/>
      <c r="P32" s="136"/>
      <c r="Q32" s="136"/>
      <c r="R32" s="136"/>
      <c r="S32" s="136"/>
      <c r="T32" s="136"/>
      <c r="U32" s="136"/>
      <c r="V32" s="136"/>
      <c r="W32" s="136"/>
      <c r="X32" s="136"/>
      <c r="Y32" s="136"/>
      <c r="Z32" s="136"/>
      <c r="AA32" s="137"/>
    </row>
    <row r="33" spans="1:27" s="94" customFormat="1" ht="11.1" customHeight="1">
      <c r="A33" s="25">
        <f>IF(B33&lt;&gt;"",COUNTA($B$19:B33),"")</f>
        <v>15</v>
      </c>
      <c r="B33" s="103" t="s">
        <v>155</v>
      </c>
      <c r="C33" s="117" t="s">
        <v>10</v>
      </c>
      <c r="D33" s="117" t="s">
        <v>10</v>
      </c>
      <c r="E33" s="117" t="s">
        <v>10</v>
      </c>
      <c r="F33" s="117" t="s">
        <v>10</v>
      </c>
      <c r="G33" s="117" t="s">
        <v>10</v>
      </c>
      <c r="H33" s="117" t="s">
        <v>10</v>
      </c>
      <c r="I33" s="117" t="s">
        <v>10</v>
      </c>
      <c r="J33" s="117" t="s">
        <v>10</v>
      </c>
      <c r="K33" s="117" t="s">
        <v>10</v>
      </c>
      <c r="L33" s="117" t="s">
        <v>10</v>
      </c>
      <c r="M33" s="117" t="s">
        <v>10</v>
      </c>
      <c r="N33" s="117" t="s">
        <v>10</v>
      </c>
      <c r="O33" s="136"/>
      <c r="P33" s="136"/>
      <c r="Q33" s="136"/>
      <c r="R33" s="136"/>
      <c r="S33" s="136"/>
      <c r="T33" s="136"/>
      <c r="U33" s="136"/>
      <c r="V33" s="136"/>
      <c r="W33" s="136"/>
      <c r="X33" s="136"/>
      <c r="Y33" s="136"/>
      <c r="Z33" s="136"/>
      <c r="AA33" s="137"/>
    </row>
    <row r="34" spans="1:27" s="94" customFormat="1" ht="11.1" customHeight="1">
      <c r="A34" s="25">
        <f>IF(B34&lt;&gt;"",COUNTA($B$19:B34),"")</f>
        <v>16</v>
      </c>
      <c r="B34" s="103" t="s">
        <v>156</v>
      </c>
      <c r="C34" s="117" t="s">
        <v>10</v>
      </c>
      <c r="D34" s="117" t="s">
        <v>10</v>
      </c>
      <c r="E34" s="117" t="s">
        <v>10</v>
      </c>
      <c r="F34" s="117" t="s">
        <v>10</v>
      </c>
      <c r="G34" s="117" t="s">
        <v>10</v>
      </c>
      <c r="H34" s="117" t="s">
        <v>10</v>
      </c>
      <c r="I34" s="117" t="s">
        <v>10</v>
      </c>
      <c r="J34" s="117" t="s">
        <v>10</v>
      </c>
      <c r="K34" s="117" t="s">
        <v>10</v>
      </c>
      <c r="L34" s="117" t="s">
        <v>10</v>
      </c>
      <c r="M34" s="117" t="s">
        <v>10</v>
      </c>
      <c r="N34" s="117" t="s">
        <v>10</v>
      </c>
      <c r="O34" s="136"/>
      <c r="P34" s="136"/>
      <c r="Q34" s="136"/>
      <c r="R34" s="136"/>
      <c r="S34" s="136"/>
      <c r="T34" s="136"/>
      <c r="U34" s="136"/>
      <c r="V34" s="136"/>
      <c r="W34" s="136"/>
      <c r="X34" s="136"/>
      <c r="Y34" s="136"/>
      <c r="Z34" s="136"/>
      <c r="AA34" s="137"/>
    </row>
    <row r="35" spans="1:27" s="94" customFormat="1" ht="11.1" customHeight="1">
      <c r="A35" s="25">
        <f>IF(B35&lt;&gt;"",COUNTA($B$19:B35),"")</f>
        <v>17</v>
      </c>
      <c r="B35" s="103" t="s">
        <v>172</v>
      </c>
      <c r="C35" s="117" t="s">
        <v>10</v>
      </c>
      <c r="D35" s="117" t="s">
        <v>10</v>
      </c>
      <c r="E35" s="117" t="s">
        <v>10</v>
      </c>
      <c r="F35" s="117" t="s">
        <v>10</v>
      </c>
      <c r="G35" s="117" t="s">
        <v>10</v>
      </c>
      <c r="H35" s="117" t="s">
        <v>10</v>
      </c>
      <c r="I35" s="117" t="s">
        <v>10</v>
      </c>
      <c r="J35" s="117" t="s">
        <v>10</v>
      </c>
      <c r="K35" s="117" t="s">
        <v>10</v>
      </c>
      <c r="L35" s="117" t="s">
        <v>10</v>
      </c>
      <c r="M35" s="117" t="s">
        <v>10</v>
      </c>
      <c r="N35" s="117" t="s">
        <v>10</v>
      </c>
      <c r="O35" s="136"/>
      <c r="P35" s="136"/>
      <c r="Q35" s="136"/>
      <c r="R35" s="136"/>
      <c r="S35" s="136"/>
      <c r="T35" s="136"/>
      <c r="U35" s="136"/>
      <c r="V35" s="136"/>
      <c r="W35" s="136"/>
      <c r="X35" s="136"/>
      <c r="Y35" s="136"/>
      <c r="Z35" s="136"/>
      <c r="AA35" s="137"/>
    </row>
    <row r="36" spans="1:27" s="94" customFormat="1" ht="11.1" customHeight="1">
      <c r="A36" s="25">
        <f>IF(B36&lt;&gt;"",COUNTA($B$19:B36),"")</f>
        <v>18</v>
      </c>
      <c r="B36" s="103" t="s">
        <v>173</v>
      </c>
      <c r="C36" s="117" t="s">
        <v>10</v>
      </c>
      <c r="D36" s="117" t="s">
        <v>10</v>
      </c>
      <c r="E36" s="117" t="s">
        <v>10</v>
      </c>
      <c r="F36" s="117" t="s">
        <v>10</v>
      </c>
      <c r="G36" s="117" t="s">
        <v>10</v>
      </c>
      <c r="H36" s="117" t="s">
        <v>10</v>
      </c>
      <c r="I36" s="117" t="s">
        <v>10</v>
      </c>
      <c r="J36" s="117" t="s">
        <v>10</v>
      </c>
      <c r="K36" s="117" t="s">
        <v>10</v>
      </c>
      <c r="L36" s="117" t="s">
        <v>10</v>
      </c>
      <c r="M36" s="117" t="s">
        <v>10</v>
      </c>
      <c r="N36" s="117" t="s">
        <v>10</v>
      </c>
      <c r="O36" s="136"/>
      <c r="P36" s="136"/>
      <c r="Q36" s="136"/>
      <c r="R36" s="136"/>
      <c r="S36" s="136"/>
      <c r="T36" s="136"/>
      <c r="U36" s="136"/>
      <c r="V36" s="136"/>
      <c r="W36" s="136"/>
      <c r="X36" s="136"/>
      <c r="Y36" s="136"/>
      <c r="Z36" s="136"/>
      <c r="AA36" s="137"/>
    </row>
    <row r="37" spans="1:27" s="94" customFormat="1" ht="11.1" customHeight="1">
      <c r="A37" s="25">
        <f>IF(B37&lt;&gt;"",COUNTA($B$19:B37),"")</f>
        <v>19</v>
      </c>
      <c r="B37" s="103" t="s">
        <v>61</v>
      </c>
      <c r="C37" s="117" t="s">
        <v>10</v>
      </c>
      <c r="D37" s="117" t="s">
        <v>10</v>
      </c>
      <c r="E37" s="117" t="s">
        <v>10</v>
      </c>
      <c r="F37" s="117" t="s">
        <v>10</v>
      </c>
      <c r="G37" s="117" t="s">
        <v>10</v>
      </c>
      <c r="H37" s="117" t="s">
        <v>10</v>
      </c>
      <c r="I37" s="117" t="s">
        <v>10</v>
      </c>
      <c r="J37" s="117" t="s">
        <v>10</v>
      </c>
      <c r="K37" s="117" t="s">
        <v>10</v>
      </c>
      <c r="L37" s="117" t="s">
        <v>10</v>
      </c>
      <c r="M37" s="117" t="s">
        <v>10</v>
      </c>
      <c r="N37" s="117" t="s">
        <v>10</v>
      </c>
      <c r="O37" s="136"/>
      <c r="P37" s="136"/>
      <c r="Q37" s="136"/>
      <c r="R37" s="136"/>
      <c r="S37" s="136"/>
      <c r="T37" s="136"/>
      <c r="U37" s="136"/>
      <c r="V37" s="136"/>
      <c r="W37" s="136"/>
      <c r="X37" s="136"/>
      <c r="Y37" s="136"/>
      <c r="Z37" s="136"/>
      <c r="AA37" s="137"/>
    </row>
    <row r="38" spans="1:27" s="94" customFormat="1" ht="21.6" customHeight="1">
      <c r="A38" s="25">
        <f>IF(B38&lt;&gt;"",COUNTA($B$19:B38),"")</f>
        <v>20</v>
      </c>
      <c r="B38" s="104" t="s">
        <v>157</v>
      </c>
      <c r="C38" s="117" t="s">
        <v>10</v>
      </c>
      <c r="D38" s="117" t="s">
        <v>10</v>
      </c>
      <c r="E38" s="117" t="s">
        <v>10</v>
      </c>
      <c r="F38" s="117" t="s">
        <v>10</v>
      </c>
      <c r="G38" s="117" t="s">
        <v>10</v>
      </c>
      <c r="H38" s="117" t="s">
        <v>10</v>
      </c>
      <c r="I38" s="117" t="s">
        <v>10</v>
      </c>
      <c r="J38" s="117" t="s">
        <v>10</v>
      </c>
      <c r="K38" s="117" t="s">
        <v>10</v>
      </c>
      <c r="L38" s="117" t="s">
        <v>10</v>
      </c>
      <c r="M38" s="117" t="s">
        <v>10</v>
      </c>
      <c r="N38" s="117" t="s">
        <v>10</v>
      </c>
      <c r="O38" s="136"/>
      <c r="P38" s="136"/>
      <c r="Q38" s="136"/>
      <c r="R38" s="136"/>
      <c r="S38" s="136"/>
      <c r="T38" s="136"/>
      <c r="U38" s="136"/>
      <c r="V38" s="136"/>
      <c r="W38" s="136"/>
      <c r="X38" s="136"/>
      <c r="Y38" s="136"/>
      <c r="Z38" s="136"/>
      <c r="AA38" s="137"/>
    </row>
    <row r="39" spans="1:27" s="94" customFormat="1" ht="21.6" customHeight="1">
      <c r="A39" s="25">
        <f>IF(B39&lt;&gt;"",COUNTA($B$19:B39),"")</f>
        <v>21</v>
      </c>
      <c r="B39" s="104" t="s">
        <v>158</v>
      </c>
      <c r="C39" s="117">
        <v>623278</v>
      </c>
      <c r="D39" s="117">
        <v>101890</v>
      </c>
      <c r="E39" s="117">
        <v>17888</v>
      </c>
      <c r="F39" s="117">
        <v>914</v>
      </c>
      <c r="G39" s="117">
        <v>2755</v>
      </c>
      <c r="H39" s="117">
        <v>4196</v>
      </c>
      <c r="I39" s="117">
        <v>3263</v>
      </c>
      <c r="J39" s="117">
        <v>1897</v>
      </c>
      <c r="K39" s="117">
        <v>3214</v>
      </c>
      <c r="L39" s="117">
        <v>1649</v>
      </c>
      <c r="M39" s="117">
        <v>541</v>
      </c>
      <c r="N39" s="117">
        <v>502959</v>
      </c>
      <c r="O39" s="136"/>
      <c r="P39" s="136"/>
      <c r="Q39" s="136"/>
      <c r="R39" s="136"/>
      <c r="S39" s="136"/>
      <c r="T39" s="136"/>
      <c r="U39" s="136"/>
      <c r="V39" s="136"/>
      <c r="W39" s="136"/>
      <c r="X39" s="136"/>
      <c r="Y39" s="136"/>
      <c r="Z39" s="136"/>
      <c r="AA39" s="137"/>
    </row>
    <row r="40" spans="1:27" s="94" customFormat="1" ht="21.6" customHeight="1">
      <c r="A40" s="25">
        <f>IF(B40&lt;&gt;"",COUNTA($B$19:B40),"")</f>
        <v>22</v>
      </c>
      <c r="B40" s="104" t="s">
        <v>159</v>
      </c>
      <c r="C40" s="117">
        <v>198653</v>
      </c>
      <c r="D40" s="117">
        <v>31081</v>
      </c>
      <c r="E40" s="117">
        <v>537</v>
      </c>
      <c r="F40" s="117" t="s">
        <v>10</v>
      </c>
      <c r="G40" s="117">
        <v>2</v>
      </c>
      <c r="H40" s="117">
        <v>6</v>
      </c>
      <c r="I40" s="117">
        <v>32</v>
      </c>
      <c r="J40" s="117">
        <v>11</v>
      </c>
      <c r="K40" s="117">
        <v>226</v>
      </c>
      <c r="L40" s="117">
        <v>260</v>
      </c>
      <c r="M40" s="117">
        <v>139</v>
      </c>
      <c r="N40" s="117">
        <v>166896</v>
      </c>
      <c r="O40" s="136"/>
      <c r="P40" s="136"/>
      <c r="Q40" s="136"/>
      <c r="R40" s="136"/>
      <c r="S40" s="136"/>
      <c r="T40" s="136"/>
      <c r="U40" s="136"/>
      <c r="V40" s="136"/>
      <c r="W40" s="136"/>
      <c r="X40" s="136"/>
      <c r="Y40" s="136"/>
      <c r="Z40" s="136"/>
      <c r="AA40" s="137"/>
    </row>
    <row r="41" spans="1:27" s="94" customFormat="1" ht="11.1" customHeight="1">
      <c r="A41" s="25">
        <f>IF(B41&lt;&gt;"",COUNTA($B$19:B41),"")</f>
        <v>23</v>
      </c>
      <c r="B41" s="103" t="s">
        <v>160</v>
      </c>
      <c r="C41" s="117">
        <v>19825</v>
      </c>
      <c r="D41" s="117">
        <v>1008</v>
      </c>
      <c r="E41" s="117">
        <v>18026</v>
      </c>
      <c r="F41" s="117">
        <v>562</v>
      </c>
      <c r="G41" s="117">
        <v>2036</v>
      </c>
      <c r="H41" s="117">
        <v>3895</v>
      </c>
      <c r="I41" s="117">
        <v>4216</v>
      </c>
      <c r="J41" s="117">
        <v>1924</v>
      </c>
      <c r="K41" s="117">
        <v>4238</v>
      </c>
      <c r="L41" s="117">
        <v>1155</v>
      </c>
      <c r="M41" s="117">
        <v>552</v>
      </c>
      <c r="N41" s="117">
        <v>239</v>
      </c>
      <c r="O41" s="136"/>
      <c r="P41" s="136"/>
      <c r="Q41" s="136"/>
      <c r="R41" s="136"/>
      <c r="S41" s="136"/>
      <c r="T41" s="136"/>
      <c r="U41" s="136"/>
      <c r="V41" s="136"/>
      <c r="W41" s="136"/>
      <c r="X41" s="136"/>
      <c r="Y41" s="136"/>
      <c r="Z41" s="136"/>
      <c r="AA41" s="137"/>
    </row>
    <row r="42" spans="1:27" s="94" customFormat="1" ht="11.1" customHeight="1">
      <c r="A42" s="25">
        <f>IF(B42&lt;&gt;"",COUNTA($B$19:B42),"")</f>
        <v>24</v>
      </c>
      <c r="B42" s="103" t="s">
        <v>161</v>
      </c>
      <c r="C42" s="117">
        <v>374256</v>
      </c>
      <c r="D42" s="117">
        <v>93989</v>
      </c>
      <c r="E42" s="117">
        <v>33674</v>
      </c>
      <c r="F42" s="117">
        <v>1207</v>
      </c>
      <c r="G42" s="117">
        <v>6388</v>
      </c>
      <c r="H42" s="117">
        <v>8851</v>
      </c>
      <c r="I42" s="117">
        <v>7590</v>
      </c>
      <c r="J42" s="117">
        <v>3897</v>
      </c>
      <c r="K42" s="117">
        <v>3830</v>
      </c>
      <c r="L42" s="117">
        <v>1911</v>
      </c>
      <c r="M42" s="117">
        <v>1783</v>
      </c>
      <c r="N42" s="117">
        <v>244810</v>
      </c>
      <c r="O42" s="136"/>
      <c r="P42" s="136"/>
      <c r="Q42" s="136"/>
      <c r="R42" s="136"/>
      <c r="S42" s="136"/>
      <c r="T42" s="136"/>
      <c r="U42" s="136"/>
      <c r="V42" s="136"/>
      <c r="W42" s="136"/>
      <c r="X42" s="136"/>
      <c r="Y42" s="136"/>
      <c r="Z42" s="136"/>
      <c r="AA42" s="137"/>
    </row>
    <row r="43" spans="1:27" s="94" customFormat="1" ht="11.1" customHeight="1">
      <c r="A43" s="25">
        <f>IF(B43&lt;&gt;"",COUNTA($B$19:B43),"")</f>
        <v>25</v>
      </c>
      <c r="B43" s="103" t="s">
        <v>147</v>
      </c>
      <c r="C43" s="117">
        <v>31895</v>
      </c>
      <c r="D43" s="117">
        <v>2025</v>
      </c>
      <c r="E43" s="117">
        <v>19792</v>
      </c>
      <c r="F43" s="117">
        <v>1023</v>
      </c>
      <c r="G43" s="117">
        <v>3885</v>
      </c>
      <c r="H43" s="117">
        <v>4985</v>
      </c>
      <c r="I43" s="117">
        <v>4494</v>
      </c>
      <c r="J43" s="117">
        <v>2122</v>
      </c>
      <c r="K43" s="117">
        <v>1879</v>
      </c>
      <c r="L43" s="117">
        <v>1404</v>
      </c>
      <c r="M43" s="117">
        <v>1459</v>
      </c>
      <c r="N43" s="117">
        <v>8619</v>
      </c>
      <c r="O43" s="136"/>
      <c r="P43" s="136"/>
      <c r="Q43" s="136"/>
      <c r="R43" s="136"/>
      <c r="S43" s="136"/>
      <c r="T43" s="136"/>
      <c r="U43" s="136"/>
      <c r="V43" s="136"/>
      <c r="W43" s="136"/>
      <c r="X43" s="136"/>
      <c r="Y43" s="136"/>
      <c r="Z43" s="136"/>
      <c r="AA43" s="137"/>
    </row>
    <row r="44" spans="1:27" s="94" customFormat="1" ht="20.100000000000001" customHeight="1">
      <c r="A44" s="26">
        <f>IF(B44&lt;&gt;"",COUNTA($B$19:B44),"")</f>
        <v>26</v>
      </c>
      <c r="B44" s="105" t="s">
        <v>162</v>
      </c>
      <c r="C44" s="119">
        <v>1184118</v>
      </c>
      <c r="D44" s="119">
        <v>225944</v>
      </c>
      <c r="E44" s="119">
        <v>50332</v>
      </c>
      <c r="F44" s="119">
        <v>1659</v>
      </c>
      <c r="G44" s="119">
        <v>7296</v>
      </c>
      <c r="H44" s="119">
        <v>11963</v>
      </c>
      <c r="I44" s="119">
        <v>10607</v>
      </c>
      <c r="J44" s="119">
        <v>5606</v>
      </c>
      <c r="K44" s="119">
        <v>9629</v>
      </c>
      <c r="L44" s="119">
        <v>3571</v>
      </c>
      <c r="M44" s="119">
        <v>1556</v>
      </c>
      <c r="N44" s="119">
        <v>906286</v>
      </c>
      <c r="O44" s="136"/>
      <c r="P44" s="136"/>
      <c r="Q44" s="136"/>
      <c r="R44" s="136"/>
      <c r="S44" s="136"/>
      <c r="T44" s="136"/>
      <c r="U44" s="136"/>
      <c r="V44" s="136"/>
      <c r="W44" s="136"/>
      <c r="X44" s="136"/>
      <c r="Y44" s="136"/>
      <c r="Z44" s="136"/>
      <c r="AA44" s="137"/>
    </row>
    <row r="45" spans="1:27" s="122" customFormat="1" ht="11.1" customHeight="1">
      <c r="A45" s="25">
        <f>IF(B45&lt;&gt;"",COUNTA($B$19:B45),"")</f>
        <v>27</v>
      </c>
      <c r="B45" s="103" t="s">
        <v>163</v>
      </c>
      <c r="C45" s="117">
        <v>16508</v>
      </c>
      <c r="D45" s="117">
        <v>961</v>
      </c>
      <c r="E45" s="117">
        <v>10700</v>
      </c>
      <c r="F45" s="117">
        <v>458</v>
      </c>
      <c r="G45" s="117">
        <v>3378</v>
      </c>
      <c r="H45" s="117">
        <v>4658</v>
      </c>
      <c r="I45" s="117">
        <v>1285</v>
      </c>
      <c r="J45" s="117">
        <v>646</v>
      </c>
      <c r="K45" s="117">
        <v>225</v>
      </c>
      <c r="L45" s="117">
        <v>50</v>
      </c>
      <c r="M45" s="117" t="s">
        <v>10</v>
      </c>
      <c r="N45" s="117">
        <v>4847</v>
      </c>
      <c r="O45" s="138"/>
      <c r="P45" s="138"/>
      <c r="Q45" s="138"/>
      <c r="R45" s="138"/>
      <c r="S45" s="138"/>
      <c r="T45" s="138"/>
      <c r="U45" s="138"/>
      <c r="V45" s="138"/>
      <c r="W45" s="138"/>
      <c r="X45" s="138"/>
      <c r="Y45" s="138"/>
      <c r="Z45" s="138"/>
      <c r="AA45" s="139"/>
    </row>
    <row r="46" spans="1:27" s="122" customFormat="1" ht="11.1" customHeight="1">
      <c r="A46" s="25">
        <f>IF(B46&lt;&gt;"",COUNTA($B$19:B46),"")</f>
        <v>28</v>
      </c>
      <c r="B46" s="103" t="s">
        <v>164</v>
      </c>
      <c r="C46" s="117" t="s">
        <v>10</v>
      </c>
      <c r="D46" s="117" t="s">
        <v>10</v>
      </c>
      <c r="E46" s="117" t="s">
        <v>10</v>
      </c>
      <c r="F46" s="117" t="s">
        <v>10</v>
      </c>
      <c r="G46" s="117" t="s">
        <v>10</v>
      </c>
      <c r="H46" s="117" t="s">
        <v>10</v>
      </c>
      <c r="I46" s="117" t="s">
        <v>10</v>
      </c>
      <c r="J46" s="117" t="s">
        <v>10</v>
      </c>
      <c r="K46" s="117" t="s">
        <v>10</v>
      </c>
      <c r="L46" s="117" t="s">
        <v>10</v>
      </c>
      <c r="M46" s="117" t="s">
        <v>10</v>
      </c>
      <c r="N46" s="117" t="s">
        <v>10</v>
      </c>
      <c r="O46" s="138"/>
      <c r="P46" s="138"/>
      <c r="Q46" s="138"/>
      <c r="R46" s="138"/>
      <c r="S46" s="138"/>
      <c r="T46" s="138"/>
      <c r="U46" s="138"/>
      <c r="V46" s="138"/>
      <c r="W46" s="138"/>
      <c r="X46" s="138"/>
      <c r="Y46" s="138"/>
      <c r="Z46" s="138"/>
      <c r="AA46" s="139"/>
    </row>
    <row r="47" spans="1:27" s="122" customFormat="1" ht="11.1" customHeight="1">
      <c r="A47" s="25">
        <f>IF(B47&lt;&gt;"",COUNTA($B$19:B47),"")</f>
        <v>29</v>
      </c>
      <c r="B47" s="103" t="s">
        <v>165</v>
      </c>
      <c r="C47" s="117">
        <v>2258</v>
      </c>
      <c r="D47" s="117">
        <v>89</v>
      </c>
      <c r="E47" s="117">
        <v>1944</v>
      </c>
      <c r="F47" s="117">
        <v>44</v>
      </c>
      <c r="G47" s="117">
        <v>417</v>
      </c>
      <c r="H47" s="117">
        <v>96</v>
      </c>
      <c r="I47" s="117">
        <v>1156</v>
      </c>
      <c r="J47" s="117">
        <v>27</v>
      </c>
      <c r="K47" s="117">
        <v>188</v>
      </c>
      <c r="L47" s="117">
        <v>17</v>
      </c>
      <c r="M47" s="117" t="s">
        <v>10</v>
      </c>
      <c r="N47" s="117">
        <v>224</v>
      </c>
      <c r="O47" s="138"/>
      <c r="P47" s="138"/>
      <c r="Q47" s="138"/>
      <c r="R47" s="138"/>
      <c r="S47" s="138"/>
      <c r="T47" s="138"/>
      <c r="U47" s="138"/>
      <c r="V47" s="138"/>
      <c r="W47" s="138"/>
      <c r="X47" s="138"/>
      <c r="Y47" s="138"/>
      <c r="Z47" s="138"/>
      <c r="AA47" s="139"/>
    </row>
    <row r="48" spans="1:27" s="122" customFormat="1" ht="11.1" customHeight="1">
      <c r="A48" s="25">
        <f>IF(B48&lt;&gt;"",COUNTA($B$19:B48),"")</f>
        <v>30</v>
      </c>
      <c r="B48" s="103" t="s">
        <v>147</v>
      </c>
      <c r="C48" s="117">
        <v>932</v>
      </c>
      <c r="D48" s="117" t="s">
        <v>10</v>
      </c>
      <c r="E48" s="117">
        <v>876</v>
      </c>
      <c r="F48" s="117">
        <v>3</v>
      </c>
      <c r="G48" s="117">
        <v>167</v>
      </c>
      <c r="H48" s="117">
        <v>17</v>
      </c>
      <c r="I48" s="117">
        <v>656</v>
      </c>
      <c r="J48" s="117">
        <v>2</v>
      </c>
      <c r="K48" s="117">
        <v>30</v>
      </c>
      <c r="L48" s="117" t="s">
        <v>10</v>
      </c>
      <c r="M48" s="117" t="s">
        <v>10</v>
      </c>
      <c r="N48" s="117">
        <v>56</v>
      </c>
      <c r="O48" s="138"/>
      <c r="P48" s="138"/>
      <c r="Q48" s="138"/>
      <c r="R48" s="138"/>
      <c r="S48" s="138"/>
      <c r="T48" s="138"/>
      <c r="U48" s="138"/>
      <c r="V48" s="138"/>
      <c r="W48" s="138"/>
      <c r="X48" s="138"/>
      <c r="Y48" s="138"/>
      <c r="Z48" s="138"/>
      <c r="AA48" s="139"/>
    </row>
    <row r="49" spans="1:27" s="94" customFormat="1" ht="20.100000000000001" customHeight="1">
      <c r="A49" s="26">
        <f>IF(B49&lt;&gt;"",COUNTA($B$19:B49),"")</f>
        <v>31</v>
      </c>
      <c r="B49" s="105" t="s">
        <v>166</v>
      </c>
      <c r="C49" s="119">
        <v>17834</v>
      </c>
      <c r="D49" s="119">
        <v>1050</v>
      </c>
      <c r="E49" s="119">
        <v>11769</v>
      </c>
      <c r="F49" s="119">
        <v>499</v>
      </c>
      <c r="G49" s="119">
        <v>3628</v>
      </c>
      <c r="H49" s="119">
        <v>4737</v>
      </c>
      <c r="I49" s="119">
        <v>1785</v>
      </c>
      <c r="J49" s="119">
        <v>671</v>
      </c>
      <c r="K49" s="119">
        <v>383</v>
      </c>
      <c r="L49" s="119">
        <v>66</v>
      </c>
      <c r="M49" s="119" t="s">
        <v>10</v>
      </c>
      <c r="N49" s="119">
        <v>5016</v>
      </c>
      <c r="O49" s="136"/>
      <c r="P49" s="136"/>
      <c r="Q49" s="136"/>
      <c r="R49" s="136"/>
      <c r="S49" s="136"/>
      <c r="T49" s="136"/>
      <c r="U49" s="136"/>
      <c r="V49" s="136"/>
      <c r="W49" s="136"/>
      <c r="X49" s="136"/>
      <c r="Y49" s="136"/>
      <c r="Z49" s="136"/>
      <c r="AA49" s="137"/>
    </row>
    <row r="50" spans="1:27" s="94" customFormat="1" ht="20.100000000000001" customHeight="1">
      <c r="A50" s="26">
        <f>IF(B50&lt;&gt;"",COUNTA($B$19:B50),"")</f>
        <v>32</v>
      </c>
      <c r="B50" s="105" t="s">
        <v>167</v>
      </c>
      <c r="C50" s="119">
        <v>1201952</v>
      </c>
      <c r="D50" s="119">
        <v>226994</v>
      </c>
      <c r="E50" s="119">
        <v>62101</v>
      </c>
      <c r="F50" s="119">
        <v>2158</v>
      </c>
      <c r="G50" s="119">
        <v>10924</v>
      </c>
      <c r="H50" s="119">
        <v>16700</v>
      </c>
      <c r="I50" s="119">
        <v>12392</v>
      </c>
      <c r="J50" s="119">
        <v>6277</v>
      </c>
      <c r="K50" s="119">
        <v>10012</v>
      </c>
      <c r="L50" s="119">
        <v>3637</v>
      </c>
      <c r="M50" s="119">
        <v>1556</v>
      </c>
      <c r="N50" s="119">
        <v>911302</v>
      </c>
      <c r="O50" s="136"/>
      <c r="P50" s="136"/>
      <c r="Q50" s="136"/>
      <c r="R50" s="136"/>
      <c r="S50" s="136"/>
      <c r="T50" s="136"/>
      <c r="U50" s="136"/>
      <c r="V50" s="136"/>
      <c r="W50" s="136"/>
      <c r="X50" s="136"/>
      <c r="Y50" s="136"/>
      <c r="Z50" s="136"/>
      <c r="AA50" s="137"/>
    </row>
    <row r="51" spans="1:27" s="94" customFormat="1" ht="20.100000000000001" customHeight="1">
      <c r="A51" s="26">
        <f>IF(B51&lt;&gt;"",COUNTA($B$19:B51),"")</f>
        <v>33</v>
      </c>
      <c r="B51" s="105" t="s">
        <v>168</v>
      </c>
      <c r="C51" s="119">
        <v>-954717</v>
      </c>
      <c r="D51" s="119">
        <v>-231895</v>
      </c>
      <c r="E51" s="119">
        <v>-191807</v>
      </c>
      <c r="F51" s="119">
        <v>-9539</v>
      </c>
      <c r="G51" s="119">
        <v>-22060</v>
      </c>
      <c r="H51" s="119">
        <v>-37605</v>
      </c>
      <c r="I51" s="119">
        <v>-24421</v>
      </c>
      <c r="J51" s="119">
        <v>-27741</v>
      </c>
      <c r="K51" s="119">
        <v>-26660</v>
      </c>
      <c r="L51" s="119">
        <v>-43782</v>
      </c>
      <c r="M51" s="119">
        <v>-4361</v>
      </c>
      <c r="N51" s="119">
        <v>-526654</v>
      </c>
      <c r="O51" s="136"/>
      <c r="P51" s="136"/>
      <c r="Q51" s="136"/>
      <c r="R51" s="136"/>
      <c r="S51" s="136"/>
      <c r="T51" s="136"/>
      <c r="U51" s="136"/>
      <c r="V51" s="136"/>
      <c r="W51" s="136"/>
      <c r="X51" s="136"/>
      <c r="Y51" s="136"/>
      <c r="Z51" s="136"/>
      <c r="AA51" s="137"/>
    </row>
    <row r="52" spans="1:27" s="122" customFormat="1" ht="25.15" customHeight="1">
      <c r="A52" s="25">
        <f>IF(B52&lt;&gt;"",COUNTA($B$19:B52),"")</f>
        <v>34</v>
      </c>
      <c r="B52" s="108" t="s">
        <v>169</v>
      </c>
      <c r="C52" s="123">
        <v>-941600</v>
      </c>
      <c r="D52" s="123">
        <v>-231904</v>
      </c>
      <c r="E52" s="123">
        <v>-179048</v>
      </c>
      <c r="F52" s="123">
        <v>-9360</v>
      </c>
      <c r="G52" s="123">
        <v>-21190</v>
      </c>
      <c r="H52" s="123">
        <v>-32793</v>
      </c>
      <c r="I52" s="123">
        <v>-20891</v>
      </c>
      <c r="J52" s="123">
        <v>-27722</v>
      </c>
      <c r="K52" s="123">
        <v>-23644</v>
      </c>
      <c r="L52" s="123">
        <v>-43448</v>
      </c>
      <c r="M52" s="123">
        <v>-4204</v>
      </c>
      <c r="N52" s="123">
        <v>-526443</v>
      </c>
      <c r="O52" s="138"/>
      <c r="P52" s="138"/>
      <c r="Q52" s="138"/>
      <c r="R52" s="138"/>
      <c r="S52" s="138"/>
      <c r="T52" s="138"/>
      <c r="U52" s="138"/>
      <c r="V52" s="138"/>
      <c r="W52" s="138"/>
      <c r="X52" s="138"/>
      <c r="Y52" s="138"/>
      <c r="Z52" s="138"/>
      <c r="AA52" s="139"/>
    </row>
    <row r="53" spans="1:27" s="122" customFormat="1" ht="18" customHeight="1">
      <c r="A53" s="25">
        <f>IF(B53&lt;&gt;"",COUNTA($B$19:B53),"")</f>
        <v>35</v>
      </c>
      <c r="B53" s="103" t="s">
        <v>170</v>
      </c>
      <c r="C53" s="117">
        <v>1007</v>
      </c>
      <c r="D53" s="117" t="s">
        <v>10</v>
      </c>
      <c r="E53" s="117">
        <v>1007</v>
      </c>
      <c r="F53" s="117" t="s">
        <v>10</v>
      </c>
      <c r="G53" s="117" t="s">
        <v>10</v>
      </c>
      <c r="H53" s="117">
        <v>1007</v>
      </c>
      <c r="I53" s="117" t="s">
        <v>10</v>
      </c>
      <c r="J53" s="117" t="s">
        <v>10</v>
      </c>
      <c r="K53" s="117" t="s">
        <v>10</v>
      </c>
      <c r="L53" s="117" t="s">
        <v>10</v>
      </c>
      <c r="M53" s="117" t="s">
        <v>10</v>
      </c>
      <c r="N53" s="117" t="s">
        <v>10</v>
      </c>
      <c r="O53" s="138"/>
      <c r="P53" s="138"/>
      <c r="Q53" s="138"/>
      <c r="R53" s="138"/>
      <c r="S53" s="138"/>
      <c r="T53" s="138"/>
      <c r="U53" s="138"/>
      <c r="V53" s="138"/>
      <c r="W53" s="138"/>
      <c r="X53" s="138"/>
      <c r="Y53" s="138"/>
      <c r="Z53" s="138"/>
      <c r="AA53" s="139"/>
    </row>
    <row r="54" spans="1:27" ht="11.1" customHeight="1">
      <c r="A54" s="25">
        <f>IF(B54&lt;&gt;"",COUNTA($B$19:B54),"")</f>
        <v>36</v>
      </c>
      <c r="B54" s="103" t="s">
        <v>171</v>
      </c>
      <c r="C54" s="117">
        <v>421</v>
      </c>
      <c r="D54" s="117" t="s">
        <v>10</v>
      </c>
      <c r="E54" s="117">
        <v>299</v>
      </c>
      <c r="F54" s="117">
        <v>19</v>
      </c>
      <c r="G54" s="117">
        <v>44</v>
      </c>
      <c r="H54" s="117">
        <v>93</v>
      </c>
      <c r="I54" s="117">
        <v>53</v>
      </c>
      <c r="J54" s="117">
        <v>91</v>
      </c>
      <c r="K54" s="117" t="s">
        <v>10</v>
      </c>
      <c r="L54" s="117" t="s">
        <v>10</v>
      </c>
      <c r="M54" s="117">
        <v>122</v>
      </c>
      <c r="N54" s="117" t="s">
        <v>10</v>
      </c>
    </row>
    <row r="55" spans="1:27" s="97" customFormat="1" ht="18" customHeight="1">
      <c r="A55" s="25" t="str">
        <f>IF(B55&lt;&gt;"",COUNTA($B$19:B55),"")</f>
        <v/>
      </c>
      <c r="B55" s="103"/>
      <c r="C55" s="239" t="s">
        <v>112</v>
      </c>
      <c r="D55" s="240"/>
      <c r="E55" s="240"/>
      <c r="F55" s="240"/>
      <c r="G55" s="240"/>
      <c r="H55" s="240"/>
      <c r="I55" s="240" t="s">
        <v>112</v>
      </c>
      <c r="J55" s="240"/>
      <c r="K55" s="240"/>
      <c r="L55" s="240"/>
      <c r="M55" s="240"/>
      <c r="N55" s="240"/>
      <c r="O55" s="134"/>
      <c r="P55" s="134"/>
      <c r="Q55" s="134"/>
      <c r="R55" s="134"/>
      <c r="S55" s="134"/>
      <c r="T55" s="134"/>
      <c r="U55" s="134"/>
      <c r="V55" s="134"/>
      <c r="W55" s="134"/>
      <c r="X55" s="134"/>
      <c r="Y55" s="134"/>
      <c r="Z55" s="134"/>
      <c r="AA55" s="134"/>
    </row>
    <row r="56" spans="1:27" s="94" customFormat="1" ht="11.1" customHeight="1">
      <c r="A56" s="25">
        <f>IF(B56&lt;&gt;"",COUNTA($B$19:B56),"")</f>
        <v>37</v>
      </c>
      <c r="B56" s="103" t="s">
        <v>142</v>
      </c>
      <c r="C56" s="125">
        <v>118</v>
      </c>
      <c r="D56" s="125">
        <v>72.61</v>
      </c>
      <c r="E56" s="125">
        <v>59.73</v>
      </c>
      <c r="F56" s="125">
        <v>30.52</v>
      </c>
      <c r="G56" s="125">
        <v>63.16</v>
      </c>
      <c r="H56" s="125">
        <v>71.45</v>
      </c>
      <c r="I56" s="125">
        <v>91.61</v>
      </c>
      <c r="J56" s="125">
        <v>48.47</v>
      </c>
      <c r="K56" s="125">
        <v>100.11</v>
      </c>
      <c r="L56" s="125">
        <v>25.85</v>
      </c>
      <c r="M56" s="125">
        <v>6.98</v>
      </c>
      <c r="N56" s="125">
        <v>64.73</v>
      </c>
      <c r="O56" s="136"/>
      <c r="P56" s="136"/>
      <c r="Q56" s="136"/>
      <c r="R56" s="136"/>
      <c r="S56" s="136"/>
      <c r="T56" s="136"/>
      <c r="U56" s="136"/>
      <c r="V56" s="136"/>
      <c r="W56" s="136"/>
      <c r="X56" s="136"/>
      <c r="Y56" s="136"/>
      <c r="Z56" s="136"/>
      <c r="AA56" s="137"/>
    </row>
    <row r="57" spans="1:27" s="94" customFormat="1" ht="11.1" customHeight="1">
      <c r="A57" s="25">
        <f>IF(B57&lt;&gt;"",COUNTA($B$19:B57),"")</f>
        <v>38</v>
      </c>
      <c r="B57" s="103" t="s">
        <v>143</v>
      </c>
      <c r="C57" s="125">
        <v>30.88</v>
      </c>
      <c r="D57" s="125">
        <v>11.16</v>
      </c>
      <c r="E57" s="125">
        <v>11.87</v>
      </c>
      <c r="F57" s="125">
        <v>5.18</v>
      </c>
      <c r="G57" s="125">
        <v>10.44</v>
      </c>
      <c r="H57" s="125">
        <v>19.309999999999999</v>
      </c>
      <c r="I57" s="125">
        <v>15.19</v>
      </c>
      <c r="J57" s="125">
        <v>10.17</v>
      </c>
      <c r="K57" s="125">
        <v>20.399999999999999</v>
      </c>
      <c r="L57" s="125">
        <v>3.52</v>
      </c>
      <c r="M57" s="125">
        <v>1.6</v>
      </c>
      <c r="N57" s="125">
        <v>22.66</v>
      </c>
      <c r="O57" s="136"/>
      <c r="P57" s="136"/>
      <c r="Q57" s="136"/>
      <c r="R57" s="136"/>
      <c r="S57" s="136"/>
      <c r="T57" s="136"/>
      <c r="U57" s="136"/>
      <c r="V57" s="136"/>
      <c r="W57" s="136"/>
      <c r="X57" s="136"/>
      <c r="Y57" s="136"/>
      <c r="Z57" s="136"/>
      <c r="AA57" s="137"/>
    </row>
    <row r="58" spans="1:27" s="94" customFormat="1" ht="21.6" customHeight="1">
      <c r="A58" s="25">
        <f>IF(B58&lt;&gt;"",COUNTA($B$19:B58),"")</f>
        <v>39</v>
      </c>
      <c r="B58" s="104" t="s">
        <v>144</v>
      </c>
      <c r="C58" s="125">
        <v>862.15</v>
      </c>
      <c r="D58" s="125">
        <v>1269.3399999999999</v>
      </c>
      <c r="E58" s="125" t="s">
        <v>10</v>
      </c>
      <c r="F58" s="125" t="s">
        <v>10</v>
      </c>
      <c r="G58" s="125" t="s">
        <v>10</v>
      </c>
      <c r="H58" s="125" t="s">
        <v>10</v>
      </c>
      <c r="I58" s="125" t="s">
        <v>10</v>
      </c>
      <c r="J58" s="125" t="s">
        <v>10</v>
      </c>
      <c r="K58" s="125" t="s">
        <v>10</v>
      </c>
      <c r="L58" s="125" t="s">
        <v>10</v>
      </c>
      <c r="M58" s="125" t="s">
        <v>10</v>
      </c>
      <c r="N58" s="125">
        <v>767.09</v>
      </c>
      <c r="O58" s="136"/>
      <c r="P58" s="136"/>
      <c r="Q58" s="136"/>
      <c r="R58" s="136"/>
      <c r="S58" s="136"/>
      <c r="T58" s="136"/>
      <c r="U58" s="136"/>
      <c r="V58" s="136"/>
      <c r="W58" s="136"/>
      <c r="X58" s="136"/>
      <c r="Y58" s="136"/>
      <c r="Z58" s="136"/>
      <c r="AA58" s="137"/>
    </row>
    <row r="59" spans="1:27" s="94" customFormat="1" ht="11.1" customHeight="1">
      <c r="A59" s="25">
        <f>IF(B59&lt;&gt;"",COUNTA($B$19:B59),"")</f>
        <v>40</v>
      </c>
      <c r="B59" s="103" t="s">
        <v>145</v>
      </c>
      <c r="C59" s="125">
        <v>0.04</v>
      </c>
      <c r="D59" s="125" t="s">
        <v>10</v>
      </c>
      <c r="E59" s="125">
        <v>0.05</v>
      </c>
      <c r="F59" s="125">
        <v>0.02</v>
      </c>
      <c r="G59" s="125">
        <v>0.02</v>
      </c>
      <c r="H59" s="125">
        <v>0.09</v>
      </c>
      <c r="I59" s="125">
        <v>0.11</v>
      </c>
      <c r="J59" s="125">
        <v>0.08</v>
      </c>
      <c r="K59" s="125" t="s">
        <v>10</v>
      </c>
      <c r="L59" s="125" t="s">
        <v>10</v>
      </c>
      <c r="M59" s="125" t="s">
        <v>10</v>
      </c>
      <c r="N59" s="125" t="s">
        <v>10</v>
      </c>
      <c r="O59" s="136"/>
      <c r="P59" s="136"/>
      <c r="Q59" s="136"/>
      <c r="R59" s="136"/>
      <c r="S59" s="136"/>
      <c r="T59" s="136"/>
      <c r="U59" s="136"/>
      <c r="V59" s="136"/>
      <c r="W59" s="136"/>
      <c r="X59" s="136"/>
      <c r="Y59" s="136"/>
      <c r="Z59" s="136"/>
      <c r="AA59" s="137"/>
    </row>
    <row r="60" spans="1:27" s="94" customFormat="1" ht="11.1" customHeight="1">
      <c r="A60" s="25">
        <f>IF(B60&lt;&gt;"",COUNTA($B$19:B60),"")</f>
        <v>41</v>
      </c>
      <c r="B60" s="103" t="s">
        <v>146</v>
      </c>
      <c r="C60" s="125">
        <v>329.84</v>
      </c>
      <c r="D60" s="125">
        <v>156.88</v>
      </c>
      <c r="E60" s="125">
        <v>119.36</v>
      </c>
      <c r="F60" s="125">
        <v>112.05</v>
      </c>
      <c r="G60" s="125">
        <v>115.13</v>
      </c>
      <c r="H60" s="125">
        <v>117.39</v>
      </c>
      <c r="I60" s="125">
        <v>111.96</v>
      </c>
      <c r="J60" s="125">
        <v>115.63</v>
      </c>
      <c r="K60" s="125">
        <v>114.43</v>
      </c>
      <c r="L60" s="125">
        <v>134.62</v>
      </c>
      <c r="M60" s="125">
        <v>0.75</v>
      </c>
      <c r="N60" s="125">
        <v>250.42</v>
      </c>
      <c r="O60" s="136"/>
      <c r="P60" s="136"/>
      <c r="Q60" s="136"/>
      <c r="R60" s="136"/>
      <c r="S60" s="136"/>
      <c r="T60" s="136"/>
      <c r="U60" s="136"/>
      <c r="V60" s="136"/>
      <c r="W60" s="136"/>
      <c r="X60" s="136"/>
      <c r="Y60" s="136"/>
      <c r="Z60" s="136"/>
      <c r="AA60" s="137"/>
    </row>
    <row r="61" spans="1:27" s="94" customFormat="1" ht="11.1" customHeight="1">
      <c r="A61" s="25">
        <f>IF(B61&lt;&gt;"",COUNTA($B$19:B61),"")</f>
        <v>42</v>
      </c>
      <c r="B61" s="103" t="s">
        <v>147</v>
      </c>
      <c r="C61" s="125">
        <v>19.82</v>
      </c>
      <c r="D61" s="125">
        <v>6.65</v>
      </c>
      <c r="E61" s="125">
        <v>15.17</v>
      </c>
      <c r="F61" s="125">
        <v>12.56</v>
      </c>
      <c r="G61" s="125">
        <v>22.65</v>
      </c>
      <c r="H61" s="125">
        <v>20.87</v>
      </c>
      <c r="I61" s="125">
        <v>27.33</v>
      </c>
      <c r="J61" s="125">
        <v>10.44</v>
      </c>
      <c r="K61" s="125">
        <v>12.56</v>
      </c>
      <c r="L61" s="125">
        <v>4.76</v>
      </c>
      <c r="M61" s="125">
        <v>1.89</v>
      </c>
      <c r="N61" s="125">
        <v>6.61</v>
      </c>
      <c r="O61" s="136"/>
      <c r="P61" s="136"/>
      <c r="Q61" s="136"/>
      <c r="R61" s="136"/>
      <c r="S61" s="136"/>
      <c r="T61" s="136"/>
      <c r="U61" s="136"/>
      <c r="V61" s="136"/>
      <c r="W61" s="136"/>
      <c r="X61" s="136"/>
      <c r="Y61" s="136"/>
      <c r="Z61" s="136"/>
      <c r="AA61" s="137"/>
    </row>
    <row r="62" spans="1:27" s="94" customFormat="1" ht="20.100000000000001" customHeight="1">
      <c r="A62" s="26">
        <f>IF(B62&lt;&gt;"",COUNTA($B$19:B62),"")</f>
        <v>43</v>
      </c>
      <c r="B62" s="105" t="s">
        <v>148</v>
      </c>
      <c r="C62" s="127">
        <v>1321.09</v>
      </c>
      <c r="D62" s="127">
        <v>1503.33</v>
      </c>
      <c r="E62" s="127">
        <v>175.84</v>
      </c>
      <c r="F62" s="127">
        <v>135.22</v>
      </c>
      <c r="G62" s="127">
        <v>166.09</v>
      </c>
      <c r="H62" s="127">
        <v>187.37</v>
      </c>
      <c r="I62" s="127">
        <v>191.55</v>
      </c>
      <c r="J62" s="127">
        <v>163.92</v>
      </c>
      <c r="K62" s="127">
        <v>222.38</v>
      </c>
      <c r="L62" s="127">
        <v>159.24</v>
      </c>
      <c r="M62" s="127">
        <v>7.45</v>
      </c>
      <c r="N62" s="127">
        <v>1098.29</v>
      </c>
      <c r="O62" s="136"/>
      <c r="P62" s="136"/>
      <c r="Q62" s="136"/>
      <c r="R62" s="136"/>
      <c r="S62" s="136"/>
      <c r="T62" s="136"/>
      <c r="U62" s="136"/>
      <c r="V62" s="136"/>
      <c r="W62" s="136"/>
      <c r="X62" s="136"/>
      <c r="Y62" s="136"/>
      <c r="Z62" s="136"/>
      <c r="AA62" s="137"/>
    </row>
    <row r="63" spans="1:27" s="94" customFormat="1" ht="21.6" customHeight="1">
      <c r="A63" s="25">
        <f>IF(B63&lt;&gt;"",COUNTA($B$19:B63),"")</f>
        <v>44</v>
      </c>
      <c r="B63" s="104" t="s">
        <v>149</v>
      </c>
      <c r="C63" s="125">
        <v>18.2</v>
      </c>
      <c r="D63" s="125">
        <v>1.46</v>
      </c>
      <c r="E63" s="125">
        <v>19.38</v>
      </c>
      <c r="F63" s="125">
        <v>8.35</v>
      </c>
      <c r="G63" s="125">
        <v>27.19</v>
      </c>
      <c r="H63" s="125">
        <v>39.630000000000003</v>
      </c>
      <c r="I63" s="125">
        <v>36.31</v>
      </c>
      <c r="J63" s="125">
        <v>3.3</v>
      </c>
      <c r="K63" s="125">
        <v>22.92</v>
      </c>
      <c r="L63" s="125">
        <v>1.35</v>
      </c>
      <c r="M63" s="125">
        <v>0.2</v>
      </c>
      <c r="N63" s="125">
        <v>2.61</v>
      </c>
      <c r="O63" s="136"/>
      <c r="P63" s="136"/>
      <c r="Q63" s="136"/>
      <c r="R63" s="136"/>
      <c r="S63" s="136"/>
      <c r="T63" s="136"/>
      <c r="U63" s="136"/>
      <c r="V63" s="136"/>
      <c r="W63" s="136"/>
      <c r="X63" s="136"/>
      <c r="Y63" s="136"/>
      <c r="Z63" s="136"/>
      <c r="AA63" s="137"/>
    </row>
    <row r="64" spans="1:27" s="94" customFormat="1" ht="11.1" customHeight="1">
      <c r="A64" s="25">
        <f>IF(B64&lt;&gt;"",COUNTA($B$19:B64),"")</f>
        <v>45</v>
      </c>
      <c r="B64" s="103" t="s">
        <v>150</v>
      </c>
      <c r="C64" s="125">
        <v>14.7</v>
      </c>
      <c r="D64" s="125">
        <v>0.49</v>
      </c>
      <c r="E64" s="125">
        <v>17.96</v>
      </c>
      <c r="F64" s="125">
        <v>6.34</v>
      </c>
      <c r="G64" s="125">
        <v>25.78</v>
      </c>
      <c r="H64" s="125">
        <v>37.33</v>
      </c>
      <c r="I64" s="125">
        <v>34.65</v>
      </c>
      <c r="J64" s="125">
        <v>2.62</v>
      </c>
      <c r="K64" s="125">
        <v>19.96</v>
      </c>
      <c r="L64" s="125">
        <v>1.21</v>
      </c>
      <c r="M64" s="125">
        <v>0.01</v>
      </c>
      <c r="N64" s="125">
        <v>0.05</v>
      </c>
      <c r="O64" s="136"/>
      <c r="P64" s="136"/>
      <c r="Q64" s="136"/>
      <c r="R64" s="136"/>
      <c r="S64" s="136"/>
      <c r="T64" s="136"/>
      <c r="U64" s="136"/>
      <c r="V64" s="136"/>
      <c r="W64" s="136"/>
      <c r="X64" s="136"/>
      <c r="Y64" s="136"/>
      <c r="Z64" s="136"/>
      <c r="AA64" s="137"/>
    </row>
    <row r="65" spans="1:27" s="94" customFormat="1" ht="11.1" customHeight="1">
      <c r="A65" s="25">
        <f>IF(B65&lt;&gt;"",COUNTA($B$19:B65),"")</f>
        <v>46</v>
      </c>
      <c r="B65" s="103" t="s">
        <v>151</v>
      </c>
      <c r="C65" s="125" t="s">
        <v>10</v>
      </c>
      <c r="D65" s="125" t="s">
        <v>10</v>
      </c>
      <c r="E65" s="125" t="s">
        <v>10</v>
      </c>
      <c r="F65" s="125" t="s">
        <v>10</v>
      </c>
      <c r="G65" s="125" t="s">
        <v>10</v>
      </c>
      <c r="H65" s="125" t="s">
        <v>10</v>
      </c>
      <c r="I65" s="125" t="s">
        <v>10</v>
      </c>
      <c r="J65" s="125" t="s">
        <v>10</v>
      </c>
      <c r="K65" s="125" t="s">
        <v>10</v>
      </c>
      <c r="L65" s="125" t="s">
        <v>10</v>
      </c>
      <c r="M65" s="125" t="s">
        <v>10</v>
      </c>
      <c r="N65" s="125" t="s">
        <v>10</v>
      </c>
      <c r="O65" s="136"/>
      <c r="P65" s="136"/>
      <c r="Q65" s="136"/>
      <c r="R65" s="136"/>
      <c r="S65" s="136"/>
      <c r="T65" s="136"/>
      <c r="U65" s="136"/>
      <c r="V65" s="136"/>
      <c r="W65" s="136"/>
      <c r="X65" s="136"/>
      <c r="Y65" s="136"/>
      <c r="Z65" s="136"/>
      <c r="AA65" s="137"/>
    </row>
    <row r="66" spans="1:27" s="94" customFormat="1" ht="11.1" customHeight="1">
      <c r="A66" s="25">
        <f>IF(B66&lt;&gt;"",COUNTA($B$19:B66),"")</f>
        <v>47</v>
      </c>
      <c r="B66" s="103" t="s">
        <v>152</v>
      </c>
      <c r="C66" s="125">
        <v>1.61</v>
      </c>
      <c r="D66" s="125">
        <v>1.96</v>
      </c>
      <c r="E66" s="125">
        <v>0.09</v>
      </c>
      <c r="F66" s="125" t="s">
        <v>10</v>
      </c>
      <c r="G66" s="125" t="s">
        <v>10</v>
      </c>
      <c r="H66" s="125">
        <v>0.41</v>
      </c>
      <c r="I66" s="125" t="s">
        <v>10</v>
      </c>
      <c r="J66" s="125">
        <v>0.11</v>
      </c>
      <c r="K66" s="125" t="s">
        <v>10</v>
      </c>
      <c r="L66" s="125" t="s">
        <v>10</v>
      </c>
      <c r="M66" s="125" t="s">
        <v>10</v>
      </c>
      <c r="N66" s="125">
        <v>1.44</v>
      </c>
      <c r="O66" s="136"/>
      <c r="P66" s="136"/>
      <c r="Q66" s="136"/>
      <c r="R66" s="136"/>
      <c r="S66" s="136"/>
      <c r="T66" s="136"/>
      <c r="U66" s="136"/>
      <c r="V66" s="136"/>
      <c r="W66" s="136"/>
      <c r="X66" s="136"/>
      <c r="Y66" s="136"/>
      <c r="Z66" s="136"/>
      <c r="AA66" s="137"/>
    </row>
    <row r="67" spans="1:27" s="94" customFormat="1" ht="11.1" customHeight="1">
      <c r="A67" s="25">
        <f>IF(B67&lt;&gt;"",COUNTA($B$19:B67),"")</f>
        <v>48</v>
      </c>
      <c r="B67" s="103" t="s">
        <v>147</v>
      </c>
      <c r="C67" s="125">
        <v>0.57999999999999996</v>
      </c>
      <c r="D67" s="125" t="s">
        <v>10</v>
      </c>
      <c r="E67" s="125">
        <v>0.67</v>
      </c>
      <c r="F67" s="125">
        <v>0.04</v>
      </c>
      <c r="G67" s="125">
        <v>0.97</v>
      </c>
      <c r="H67" s="125">
        <v>7.0000000000000007E-2</v>
      </c>
      <c r="I67" s="125">
        <v>3.99</v>
      </c>
      <c r="J67" s="125">
        <v>0.01</v>
      </c>
      <c r="K67" s="125">
        <v>0.2</v>
      </c>
      <c r="L67" s="125" t="s">
        <v>10</v>
      </c>
      <c r="M67" s="125" t="s">
        <v>10</v>
      </c>
      <c r="N67" s="125">
        <v>0.04</v>
      </c>
      <c r="O67" s="136"/>
      <c r="P67" s="136"/>
      <c r="Q67" s="136"/>
      <c r="R67" s="136"/>
      <c r="S67" s="136"/>
      <c r="T67" s="136"/>
      <c r="U67" s="136"/>
      <c r="V67" s="136"/>
      <c r="W67" s="136"/>
      <c r="X67" s="136"/>
      <c r="Y67" s="136"/>
      <c r="Z67" s="136"/>
      <c r="AA67" s="137"/>
    </row>
    <row r="68" spans="1:27" s="94" customFormat="1" ht="20.100000000000001" customHeight="1">
      <c r="A68" s="26">
        <f>IF(B68&lt;&gt;"",COUNTA($B$19:B68),"")</f>
        <v>49</v>
      </c>
      <c r="B68" s="105" t="s">
        <v>153</v>
      </c>
      <c r="C68" s="127">
        <v>19.239999999999998</v>
      </c>
      <c r="D68" s="127">
        <v>3.42</v>
      </c>
      <c r="E68" s="127">
        <v>18.8</v>
      </c>
      <c r="F68" s="127">
        <v>8.31</v>
      </c>
      <c r="G68" s="127">
        <v>26.22</v>
      </c>
      <c r="H68" s="127">
        <v>39.979999999999997</v>
      </c>
      <c r="I68" s="127">
        <v>32.32</v>
      </c>
      <c r="J68" s="127">
        <v>3.39</v>
      </c>
      <c r="K68" s="127">
        <v>22.72</v>
      </c>
      <c r="L68" s="127">
        <v>1.35</v>
      </c>
      <c r="M68" s="127">
        <v>0.2</v>
      </c>
      <c r="N68" s="127">
        <v>4.01</v>
      </c>
      <c r="O68" s="136"/>
      <c r="P68" s="136"/>
      <c r="Q68" s="136"/>
      <c r="R68" s="136"/>
      <c r="S68" s="136"/>
      <c r="T68" s="136"/>
      <c r="U68" s="136"/>
      <c r="V68" s="136"/>
      <c r="W68" s="136"/>
      <c r="X68" s="136"/>
      <c r="Y68" s="136"/>
      <c r="Z68" s="136"/>
      <c r="AA68" s="137"/>
    </row>
    <row r="69" spans="1:27" s="94" customFormat="1" ht="20.100000000000001" customHeight="1">
      <c r="A69" s="26">
        <f>IF(B69&lt;&gt;"",COUNTA($B$19:B69),"")</f>
        <v>50</v>
      </c>
      <c r="B69" s="105" t="s">
        <v>154</v>
      </c>
      <c r="C69" s="127">
        <v>1340.33</v>
      </c>
      <c r="D69" s="127">
        <v>1506.75</v>
      </c>
      <c r="E69" s="127">
        <v>194.64</v>
      </c>
      <c r="F69" s="127">
        <v>143.53</v>
      </c>
      <c r="G69" s="127">
        <v>192.32</v>
      </c>
      <c r="H69" s="127">
        <v>227.35</v>
      </c>
      <c r="I69" s="127">
        <v>223.87</v>
      </c>
      <c r="J69" s="127">
        <v>167.31</v>
      </c>
      <c r="K69" s="127">
        <v>245.1</v>
      </c>
      <c r="L69" s="127">
        <v>160.6</v>
      </c>
      <c r="M69" s="127">
        <v>7.65</v>
      </c>
      <c r="N69" s="127">
        <v>1102.3</v>
      </c>
      <c r="O69" s="136"/>
      <c r="P69" s="136"/>
      <c r="Q69" s="136"/>
      <c r="R69" s="136"/>
      <c r="S69" s="136"/>
      <c r="T69" s="136"/>
      <c r="U69" s="136"/>
      <c r="V69" s="136"/>
      <c r="W69" s="136"/>
      <c r="X69" s="136"/>
      <c r="Y69" s="136"/>
      <c r="Z69" s="136"/>
      <c r="AA69" s="137"/>
    </row>
    <row r="70" spans="1:27" s="94" customFormat="1" ht="11.1" customHeight="1">
      <c r="A70" s="25">
        <f>IF(B70&lt;&gt;"",COUNTA($B$19:B70),"")</f>
        <v>51</v>
      </c>
      <c r="B70" s="103" t="s">
        <v>155</v>
      </c>
      <c r="C70" s="125" t="s">
        <v>10</v>
      </c>
      <c r="D70" s="125" t="s">
        <v>10</v>
      </c>
      <c r="E70" s="125" t="s">
        <v>10</v>
      </c>
      <c r="F70" s="125" t="s">
        <v>10</v>
      </c>
      <c r="G70" s="125" t="s">
        <v>10</v>
      </c>
      <c r="H70" s="125" t="s">
        <v>10</v>
      </c>
      <c r="I70" s="125" t="s">
        <v>10</v>
      </c>
      <c r="J70" s="125" t="s">
        <v>10</v>
      </c>
      <c r="K70" s="125" t="s">
        <v>10</v>
      </c>
      <c r="L70" s="125" t="s">
        <v>10</v>
      </c>
      <c r="M70" s="125" t="s">
        <v>10</v>
      </c>
      <c r="N70" s="125" t="s">
        <v>10</v>
      </c>
      <c r="O70" s="136"/>
      <c r="P70" s="136"/>
      <c r="Q70" s="136"/>
      <c r="R70" s="136"/>
      <c r="S70" s="136"/>
      <c r="T70" s="136"/>
      <c r="U70" s="136"/>
      <c r="V70" s="136"/>
      <c r="W70" s="136"/>
      <c r="X70" s="136"/>
      <c r="Y70" s="136"/>
      <c r="Z70" s="136"/>
      <c r="AA70" s="137"/>
    </row>
    <row r="71" spans="1:27" s="94" customFormat="1" ht="11.1" customHeight="1">
      <c r="A71" s="25">
        <f>IF(B71&lt;&gt;"",COUNTA($B$19:B71),"")</f>
        <v>52</v>
      </c>
      <c r="B71" s="103" t="s">
        <v>156</v>
      </c>
      <c r="C71" s="125" t="s">
        <v>10</v>
      </c>
      <c r="D71" s="125" t="s">
        <v>10</v>
      </c>
      <c r="E71" s="125" t="s">
        <v>10</v>
      </c>
      <c r="F71" s="125" t="s">
        <v>10</v>
      </c>
      <c r="G71" s="125" t="s">
        <v>10</v>
      </c>
      <c r="H71" s="125" t="s">
        <v>10</v>
      </c>
      <c r="I71" s="125" t="s">
        <v>10</v>
      </c>
      <c r="J71" s="125" t="s">
        <v>10</v>
      </c>
      <c r="K71" s="125" t="s">
        <v>10</v>
      </c>
      <c r="L71" s="125" t="s">
        <v>10</v>
      </c>
      <c r="M71" s="125" t="s">
        <v>10</v>
      </c>
      <c r="N71" s="125" t="s">
        <v>10</v>
      </c>
      <c r="O71" s="136"/>
      <c r="P71" s="136"/>
      <c r="Q71" s="136"/>
      <c r="R71" s="136"/>
      <c r="S71" s="136"/>
      <c r="T71" s="136"/>
      <c r="U71" s="136"/>
      <c r="V71" s="136"/>
      <c r="W71" s="136"/>
      <c r="X71" s="136"/>
      <c r="Y71" s="136"/>
      <c r="Z71" s="136"/>
      <c r="AA71" s="137"/>
    </row>
    <row r="72" spans="1:27" s="94" customFormat="1" ht="11.1" customHeight="1">
      <c r="A72" s="25">
        <f>IF(B72&lt;&gt;"",COUNTA($B$19:B72),"")</f>
        <v>53</v>
      </c>
      <c r="B72" s="103" t="s">
        <v>172</v>
      </c>
      <c r="C72" s="125" t="s">
        <v>10</v>
      </c>
      <c r="D72" s="125" t="s">
        <v>10</v>
      </c>
      <c r="E72" s="125" t="s">
        <v>10</v>
      </c>
      <c r="F72" s="125" t="s">
        <v>10</v>
      </c>
      <c r="G72" s="125" t="s">
        <v>10</v>
      </c>
      <c r="H72" s="125" t="s">
        <v>10</v>
      </c>
      <c r="I72" s="125" t="s">
        <v>10</v>
      </c>
      <c r="J72" s="125" t="s">
        <v>10</v>
      </c>
      <c r="K72" s="125" t="s">
        <v>10</v>
      </c>
      <c r="L72" s="125" t="s">
        <v>10</v>
      </c>
      <c r="M72" s="125" t="s">
        <v>10</v>
      </c>
      <c r="N72" s="125" t="s">
        <v>10</v>
      </c>
      <c r="O72" s="136"/>
      <c r="P72" s="136"/>
      <c r="Q72" s="136"/>
      <c r="R72" s="136"/>
      <c r="S72" s="136"/>
      <c r="T72" s="136"/>
      <c r="U72" s="136"/>
      <c r="V72" s="136"/>
      <c r="W72" s="136"/>
      <c r="X72" s="136"/>
      <c r="Y72" s="136"/>
      <c r="Z72" s="136"/>
      <c r="AA72" s="137"/>
    </row>
    <row r="73" spans="1:27" s="94" customFormat="1" ht="11.1" customHeight="1">
      <c r="A73" s="25">
        <f>IF(B73&lt;&gt;"",COUNTA($B$19:B73),"")</f>
        <v>54</v>
      </c>
      <c r="B73" s="103" t="s">
        <v>173</v>
      </c>
      <c r="C73" s="125" t="s">
        <v>10</v>
      </c>
      <c r="D73" s="125" t="s">
        <v>10</v>
      </c>
      <c r="E73" s="125" t="s">
        <v>10</v>
      </c>
      <c r="F73" s="125" t="s">
        <v>10</v>
      </c>
      <c r="G73" s="125" t="s">
        <v>10</v>
      </c>
      <c r="H73" s="125" t="s">
        <v>10</v>
      </c>
      <c r="I73" s="125" t="s">
        <v>10</v>
      </c>
      <c r="J73" s="125" t="s">
        <v>10</v>
      </c>
      <c r="K73" s="125" t="s">
        <v>10</v>
      </c>
      <c r="L73" s="125" t="s">
        <v>10</v>
      </c>
      <c r="M73" s="125" t="s">
        <v>10</v>
      </c>
      <c r="N73" s="125" t="s">
        <v>10</v>
      </c>
      <c r="O73" s="136"/>
      <c r="P73" s="136"/>
      <c r="Q73" s="136"/>
      <c r="R73" s="136"/>
      <c r="S73" s="136"/>
      <c r="T73" s="136"/>
      <c r="U73" s="136"/>
      <c r="V73" s="136"/>
      <c r="W73" s="136"/>
      <c r="X73" s="136"/>
      <c r="Y73" s="136"/>
      <c r="Z73" s="136"/>
      <c r="AA73" s="137"/>
    </row>
    <row r="74" spans="1:27" s="94" customFormat="1" ht="11.1" customHeight="1">
      <c r="A74" s="25">
        <f>IF(B74&lt;&gt;"",COUNTA($B$19:B74),"")</f>
        <v>55</v>
      </c>
      <c r="B74" s="103" t="s">
        <v>61</v>
      </c>
      <c r="C74" s="125" t="s">
        <v>10</v>
      </c>
      <c r="D74" s="125" t="s">
        <v>10</v>
      </c>
      <c r="E74" s="125" t="s">
        <v>10</v>
      </c>
      <c r="F74" s="125" t="s">
        <v>10</v>
      </c>
      <c r="G74" s="125" t="s">
        <v>10</v>
      </c>
      <c r="H74" s="125" t="s">
        <v>10</v>
      </c>
      <c r="I74" s="125" t="s">
        <v>10</v>
      </c>
      <c r="J74" s="125" t="s">
        <v>10</v>
      </c>
      <c r="K74" s="125" t="s">
        <v>10</v>
      </c>
      <c r="L74" s="125" t="s">
        <v>10</v>
      </c>
      <c r="M74" s="125" t="s">
        <v>10</v>
      </c>
      <c r="N74" s="125" t="s">
        <v>10</v>
      </c>
      <c r="O74" s="136"/>
      <c r="P74" s="136"/>
      <c r="Q74" s="136"/>
      <c r="R74" s="136"/>
      <c r="S74" s="136"/>
      <c r="T74" s="136"/>
      <c r="U74" s="136"/>
      <c r="V74" s="136"/>
      <c r="W74" s="136"/>
      <c r="X74" s="136"/>
      <c r="Y74" s="136"/>
      <c r="Z74" s="136"/>
      <c r="AA74" s="137"/>
    </row>
    <row r="75" spans="1:27" s="94" customFormat="1" ht="21.6" customHeight="1">
      <c r="A75" s="25">
        <f>IF(B75&lt;&gt;"",COUNTA($B$19:B75),"")</f>
        <v>56</v>
      </c>
      <c r="B75" s="104" t="s">
        <v>157</v>
      </c>
      <c r="C75" s="125" t="s">
        <v>10</v>
      </c>
      <c r="D75" s="125" t="s">
        <v>10</v>
      </c>
      <c r="E75" s="125" t="s">
        <v>10</v>
      </c>
      <c r="F75" s="125" t="s">
        <v>10</v>
      </c>
      <c r="G75" s="125" t="s">
        <v>10</v>
      </c>
      <c r="H75" s="125" t="s">
        <v>10</v>
      </c>
      <c r="I75" s="125" t="s">
        <v>10</v>
      </c>
      <c r="J75" s="125" t="s">
        <v>10</v>
      </c>
      <c r="K75" s="125" t="s">
        <v>10</v>
      </c>
      <c r="L75" s="125" t="s">
        <v>10</v>
      </c>
      <c r="M75" s="125" t="s">
        <v>10</v>
      </c>
      <c r="N75" s="125" t="s">
        <v>10</v>
      </c>
      <c r="O75" s="136"/>
      <c r="P75" s="136"/>
      <c r="Q75" s="136"/>
      <c r="R75" s="136"/>
      <c r="S75" s="136"/>
      <c r="T75" s="136"/>
      <c r="U75" s="136"/>
      <c r="V75" s="136"/>
      <c r="W75" s="136"/>
      <c r="X75" s="136"/>
      <c r="Y75" s="136"/>
      <c r="Z75" s="136"/>
      <c r="AA75" s="137"/>
    </row>
    <row r="76" spans="1:27" s="94" customFormat="1" ht="21.6" customHeight="1">
      <c r="A76" s="25">
        <f>IF(B76&lt;&gt;"",COUNTA($B$19:B76),"")</f>
        <v>57</v>
      </c>
      <c r="B76" s="104" t="s">
        <v>158</v>
      </c>
      <c r="C76" s="125">
        <v>387.35</v>
      </c>
      <c r="D76" s="125">
        <v>334.55</v>
      </c>
      <c r="E76" s="125">
        <v>13.71</v>
      </c>
      <c r="F76" s="125">
        <v>11.22</v>
      </c>
      <c r="G76" s="125">
        <v>16.059999999999999</v>
      </c>
      <c r="H76" s="125">
        <v>17.57</v>
      </c>
      <c r="I76" s="125">
        <v>19.84</v>
      </c>
      <c r="J76" s="125">
        <v>9.33</v>
      </c>
      <c r="K76" s="125">
        <v>21.48</v>
      </c>
      <c r="L76" s="125">
        <v>5.58</v>
      </c>
      <c r="M76" s="125">
        <v>0.7</v>
      </c>
      <c r="N76" s="125">
        <v>385.55</v>
      </c>
      <c r="O76" s="136"/>
      <c r="P76" s="136"/>
      <c r="Q76" s="136"/>
      <c r="R76" s="136"/>
      <c r="S76" s="136"/>
      <c r="T76" s="136"/>
      <c r="U76" s="136"/>
      <c r="V76" s="136"/>
      <c r="W76" s="136"/>
      <c r="X76" s="136"/>
      <c r="Y76" s="136"/>
      <c r="Z76" s="136"/>
      <c r="AA76" s="137"/>
    </row>
    <row r="77" spans="1:27" s="94" customFormat="1" ht="21.6" customHeight="1">
      <c r="A77" s="25">
        <f>IF(B77&lt;&gt;"",COUNTA($B$19:B77),"")</f>
        <v>58</v>
      </c>
      <c r="B77" s="104" t="s">
        <v>159</v>
      </c>
      <c r="C77" s="125">
        <v>123.46</v>
      </c>
      <c r="D77" s="125">
        <v>102.05</v>
      </c>
      <c r="E77" s="125">
        <v>0.41</v>
      </c>
      <c r="F77" s="125" t="s">
        <v>10</v>
      </c>
      <c r="G77" s="125">
        <v>0.01</v>
      </c>
      <c r="H77" s="125">
        <v>0.03</v>
      </c>
      <c r="I77" s="125">
        <v>0.2</v>
      </c>
      <c r="J77" s="125">
        <v>0.05</v>
      </c>
      <c r="K77" s="125">
        <v>1.51</v>
      </c>
      <c r="L77" s="125">
        <v>0.88</v>
      </c>
      <c r="M77" s="125">
        <v>0.18</v>
      </c>
      <c r="N77" s="125">
        <v>127.94</v>
      </c>
      <c r="O77" s="136"/>
      <c r="P77" s="136"/>
      <c r="Q77" s="136"/>
      <c r="R77" s="136"/>
      <c r="S77" s="136"/>
      <c r="T77" s="136"/>
      <c r="U77" s="136"/>
      <c r="V77" s="136"/>
      <c r="W77" s="136"/>
      <c r="X77" s="136"/>
      <c r="Y77" s="136"/>
      <c r="Z77" s="136"/>
      <c r="AA77" s="137"/>
    </row>
    <row r="78" spans="1:27" s="94" customFormat="1" ht="11.1" customHeight="1">
      <c r="A78" s="25">
        <f>IF(B78&lt;&gt;"",COUNTA($B$19:B78),"")</f>
        <v>59</v>
      </c>
      <c r="B78" s="103" t="s">
        <v>160</v>
      </c>
      <c r="C78" s="125">
        <v>12.32</v>
      </c>
      <c r="D78" s="125">
        <v>3.31</v>
      </c>
      <c r="E78" s="125">
        <v>13.82</v>
      </c>
      <c r="F78" s="125">
        <v>6.89</v>
      </c>
      <c r="G78" s="125">
        <v>11.87</v>
      </c>
      <c r="H78" s="125">
        <v>16.309999999999999</v>
      </c>
      <c r="I78" s="125">
        <v>25.64</v>
      </c>
      <c r="J78" s="125">
        <v>9.4600000000000009</v>
      </c>
      <c r="K78" s="125">
        <v>28.33</v>
      </c>
      <c r="L78" s="125">
        <v>3.91</v>
      </c>
      <c r="M78" s="125">
        <v>0.71</v>
      </c>
      <c r="N78" s="125">
        <v>0.18</v>
      </c>
      <c r="O78" s="136"/>
      <c r="P78" s="136"/>
      <c r="Q78" s="136"/>
      <c r="R78" s="136"/>
      <c r="S78" s="136"/>
      <c r="T78" s="136"/>
      <c r="U78" s="136"/>
      <c r="V78" s="136"/>
      <c r="W78" s="136"/>
      <c r="X78" s="136"/>
      <c r="Y78" s="136"/>
      <c r="Z78" s="136"/>
      <c r="AA78" s="137"/>
    </row>
    <row r="79" spans="1:27" s="94" customFormat="1" ht="11.1" customHeight="1">
      <c r="A79" s="25">
        <f>IF(B79&lt;&gt;"",COUNTA($B$19:B79),"")</f>
        <v>60</v>
      </c>
      <c r="B79" s="103" t="s">
        <v>161</v>
      </c>
      <c r="C79" s="125">
        <v>232.59</v>
      </c>
      <c r="D79" s="125">
        <v>308.61</v>
      </c>
      <c r="E79" s="125">
        <v>25.81</v>
      </c>
      <c r="F79" s="125">
        <v>14.81</v>
      </c>
      <c r="G79" s="125">
        <v>37.25</v>
      </c>
      <c r="H79" s="125">
        <v>37.049999999999997</v>
      </c>
      <c r="I79" s="125">
        <v>46.15</v>
      </c>
      <c r="J79" s="125">
        <v>19.170000000000002</v>
      </c>
      <c r="K79" s="125">
        <v>25.6</v>
      </c>
      <c r="L79" s="125">
        <v>6.47</v>
      </c>
      <c r="M79" s="125">
        <v>2.2999999999999998</v>
      </c>
      <c r="N79" s="125">
        <v>187.66</v>
      </c>
      <c r="O79" s="136"/>
      <c r="P79" s="136"/>
      <c r="Q79" s="136"/>
      <c r="R79" s="136"/>
      <c r="S79" s="136"/>
      <c r="T79" s="136"/>
      <c r="U79" s="136"/>
      <c r="V79" s="136"/>
      <c r="W79" s="136"/>
      <c r="X79" s="136"/>
      <c r="Y79" s="136"/>
      <c r="Z79" s="136"/>
      <c r="AA79" s="137"/>
    </row>
    <row r="80" spans="1:27" s="94" customFormat="1" ht="11.1" customHeight="1">
      <c r="A80" s="25">
        <f>IF(B80&lt;&gt;"",COUNTA($B$19:B80),"")</f>
        <v>61</v>
      </c>
      <c r="B80" s="103" t="s">
        <v>147</v>
      </c>
      <c r="C80" s="125">
        <v>19.82</v>
      </c>
      <c r="D80" s="125">
        <v>6.65</v>
      </c>
      <c r="E80" s="125">
        <v>15.17</v>
      </c>
      <c r="F80" s="125">
        <v>12.56</v>
      </c>
      <c r="G80" s="125">
        <v>22.65</v>
      </c>
      <c r="H80" s="125">
        <v>20.87</v>
      </c>
      <c r="I80" s="125">
        <v>27.33</v>
      </c>
      <c r="J80" s="125">
        <v>10.44</v>
      </c>
      <c r="K80" s="125">
        <v>12.56</v>
      </c>
      <c r="L80" s="125">
        <v>4.76</v>
      </c>
      <c r="M80" s="125">
        <v>1.89</v>
      </c>
      <c r="N80" s="125">
        <v>6.61</v>
      </c>
      <c r="O80" s="136"/>
      <c r="P80" s="136"/>
      <c r="Q80" s="136"/>
      <c r="R80" s="136"/>
      <c r="S80" s="136"/>
      <c r="T80" s="136"/>
      <c r="U80" s="136"/>
      <c r="V80" s="136"/>
      <c r="W80" s="136"/>
      <c r="X80" s="136"/>
      <c r="Y80" s="136"/>
      <c r="Z80" s="136"/>
      <c r="AA80" s="137"/>
    </row>
    <row r="81" spans="1:27" s="94" customFormat="1" ht="20.100000000000001" customHeight="1">
      <c r="A81" s="26">
        <f>IF(B81&lt;&gt;"",COUNTA($B$19:B81),"")</f>
        <v>62</v>
      </c>
      <c r="B81" s="105" t="s">
        <v>162</v>
      </c>
      <c r="C81" s="127">
        <v>735.91</v>
      </c>
      <c r="D81" s="127">
        <v>741.88</v>
      </c>
      <c r="E81" s="127">
        <v>38.58</v>
      </c>
      <c r="F81" s="127">
        <v>20.36</v>
      </c>
      <c r="G81" s="127">
        <v>42.54</v>
      </c>
      <c r="H81" s="127">
        <v>50.08</v>
      </c>
      <c r="I81" s="127">
        <v>64.5</v>
      </c>
      <c r="J81" s="127">
        <v>27.58</v>
      </c>
      <c r="K81" s="127">
        <v>64.36</v>
      </c>
      <c r="L81" s="127">
        <v>12.09</v>
      </c>
      <c r="M81" s="127">
        <v>2.0099999999999998</v>
      </c>
      <c r="N81" s="127">
        <v>694.73</v>
      </c>
      <c r="O81" s="136"/>
      <c r="P81" s="136"/>
      <c r="Q81" s="136"/>
      <c r="R81" s="136"/>
      <c r="S81" s="136"/>
      <c r="T81" s="136"/>
      <c r="U81" s="136"/>
      <c r="V81" s="136"/>
      <c r="W81" s="136"/>
      <c r="X81" s="136"/>
      <c r="Y81" s="136"/>
      <c r="Z81" s="136"/>
      <c r="AA81" s="137"/>
    </row>
    <row r="82" spans="1:27" s="122" customFormat="1" ht="11.1" customHeight="1">
      <c r="A82" s="25">
        <f>IF(B82&lt;&gt;"",COUNTA($B$19:B82),"")</f>
        <v>63</v>
      </c>
      <c r="B82" s="103" t="s">
        <v>163</v>
      </c>
      <c r="C82" s="125">
        <v>10.26</v>
      </c>
      <c r="D82" s="125">
        <v>3.15</v>
      </c>
      <c r="E82" s="125">
        <v>8.1999999999999993</v>
      </c>
      <c r="F82" s="125">
        <v>5.62</v>
      </c>
      <c r="G82" s="125">
        <v>19.7</v>
      </c>
      <c r="H82" s="125">
        <v>19.5</v>
      </c>
      <c r="I82" s="125">
        <v>7.82</v>
      </c>
      <c r="J82" s="125">
        <v>3.18</v>
      </c>
      <c r="K82" s="125">
        <v>1.5</v>
      </c>
      <c r="L82" s="125">
        <v>0.17</v>
      </c>
      <c r="M82" s="125" t="s">
        <v>10</v>
      </c>
      <c r="N82" s="125">
        <v>3.72</v>
      </c>
      <c r="O82" s="138"/>
      <c r="P82" s="138"/>
      <c r="Q82" s="138"/>
      <c r="R82" s="138"/>
      <c r="S82" s="138"/>
      <c r="T82" s="138"/>
      <c r="U82" s="138"/>
      <c r="V82" s="138"/>
      <c r="W82" s="138"/>
      <c r="X82" s="138"/>
      <c r="Y82" s="138"/>
      <c r="Z82" s="138"/>
      <c r="AA82" s="139"/>
    </row>
    <row r="83" spans="1:27" s="122" customFormat="1" ht="11.1" customHeight="1">
      <c r="A83" s="25">
        <f>IF(B83&lt;&gt;"",COUNTA($B$19:B83),"")</f>
        <v>64</v>
      </c>
      <c r="B83" s="103" t="s">
        <v>164</v>
      </c>
      <c r="C83" s="125" t="s">
        <v>10</v>
      </c>
      <c r="D83" s="125" t="s">
        <v>10</v>
      </c>
      <c r="E83" s="125" t="s">
        <v>10</v>
      </c>
      <c r="F83" s="125" t="s">
        <v>10</v>
      </c>
      <c r="G83" s="125" t="s">
        <v>10</v>
      </c>
      <c r="H83" s="125" t="s">
        <v>10</v>
      </c>
      <c r="I83" s="125" t="s">
        <v>10</v>
      </c>
      <c r="J83" s="125" t="s">
        <v>10</v>
      </c>
      <c r="K83" s="125" t="s">
        <v>10</v>
      </c>
      <c r="L83" s="125" t="s">
        <v>10</v>
      </c>
      <c r="M83" s="125" t="s">
        <v>10</v>
      </c>
      <c r="N83" s="125" t="s">
        <v>10</v>
      </c>
      <c r="O83" s="138"/>
      <c r="P83" s="138"/>
      <c r="Q83" s="138"/>
      <c r="R83" s="138"/>
      <c r="S83" s="138"/>
      <c r="T83" s="138"/>
      <c r="U83" s="138"/>
      <c r="V83" s="138"/>
      <c r="W83" s="138"/>
      <c r="X83" s="138"/>
      <c r="Y83" s="138"/>
      <c r="Z83" s="138"/>
      <c r="AA83" s="139"/>
    </row>
    <row r="84" spans="1:27" s="122" customFormat="1" ht="11.1" customHeight="1">
      <c r="A84" s="25">
        <f>IF(B84&lt;&gt;"",COUNTA($B$19:B84),"")</f>
        <v>65</v>
      </c>
      <c r="B84" s="103" t="s">
        <v>165</v>
      </c>
      <c r="C84" s="125">
        <v>1.4</v>
      </c>
      <c r="D84" s="125">
        <v>0.28999999999999998</v>
      </c>
      <c r="E84" s="125">
        <v>1.49</v>
      </c>
      <c r="F84" s="125">
        <v>0.54</v>
      </c>
      <c r="G84" s="125">
        <v>2.4300000000000002</v>
      </c>
      <c r="H84" s="125">
        <v>0.4</v>
      </c>
      <c r="I84" s="125">
        <v>7.03</v>
      </c>
      <c r="J84" s="125">
        <v>0.13</v>
      </c>
      <c r="K84" s="125">
        <v>1.26</v>
      </c>
      <c r="L84" s="125">
        <v>0.06</v>
      </c>
      <c r="M84" s="125" t="s">
        <v>10</v>
      </c>
      <c r="N84" s="125">
        <v>0.17</v>
      </c>
      <c r="O84" s="138"/>
      <c r="P84" s="138"/>
      <c r="Q84" s="138"/>
      <c r="R84" s="138"/>
      <c r="S84" s="138"/>
      <c r="T84" s="138"/>
      <c r="U84" s="138"/>
      <c r="V84" s="138"/>
      <c r="W84" s="138"/>
      <c r="X84" s="138"/>
      <c r="Y84" s="138"/>
      <c r="Z84" s="138"/>
      <c r="AA84" s="139"/>
    </row>
    <row r="85" spans="1:27" s="122" customFormat="1" ht="11.1" customHeight="1">
      <c r="A85" s="25">
        <f>IF(B85&lt;&gt;"",COUNTA($B$19:B85),"")</f>
        <v>66</v>
      </c>
      <c r="B85" s="103" t="s">
        <v>147</v>
      </c>
      <c r="C85" s="125">
        <v>0.57999999999999996</v>
      </c>
      <c r="D85" s="125" t="s">
        <v>10</v>
      </c>
      <c r="E85" s="125">
        <v>0.67</v>
      </c>
      <c r="F85" s="125">
        <v>0.04</v>
      </c>
      <c r="G85" s="125">
        <v>0.97</v>
      </c>
      <c r="H85" s="125">
        <v>7.0000000000000007E-2</v>
      </c>
      <c r="I85" s="125">
        <v>3.99</v>
      </c>
      <c r="J85" s="125">
        <v>0.01</v>
      </c>
      <c r="K85" s="125">
        <v>0.2</v>
      </c>
      <c r="L85" s="125" t="s">
        <v>10</v>
      </c>
      <c r="M85" s="125" t="s">
        <v>10</v>
      </c>
      <c r="N85" s="125">
        <v>0.04</v>
      </c>
      <c r="O85" s="138"/>
      <c r="P85" s="138"/>
      <c r="Q85" s="138"/>
      <c r="R85" s="138"/>
      <c r="S85" s="138"/>
      <c r="T85" s="138"/>
      <c r="U85" s="138"/>
      <c r="V85" s="138"/>
      <c r="W85" s="138"/>
      <c r="X85" s="138"/>
      <c r="Y85" s="138"/>
      <c r="Z85" s="138"/>
      <c r="AA85" s="139"/>
    </row>
    <row r="86" spans="1:27" s="94" customFormat="1" ht="20.100000000000001" customHeight="1">
      <c r="A86" s="26">
        <f>IF(B86&lt;&gt;"",COUNTA($B$19:B86),"")</f>
        <v>67</v>
      </c>
      <c r="B86" s="105" t="s">
        <v>166</v>
      </c>
      <c r="C86" s="127">
        <v>11.08</v>
      </c>
      <c r="D86" s="127">
        <v>3.45</v>
      </c>
      <c r="E86" s="127">
        <v>9.02</v>
      </c>
      <c r="F86" s="127">
        <v>6.12</v>
      </c>
      <c r="G86" s="127">
        <v>21.15</v>
      </c>
      <c r="H86" s="127">
        <v>19.829999999999998</v>
      </c>
      <c r="I86" s="127">
        <v>10.86</v>
      </c>
      <c r="J86" s="127">
        <v>3.3</v>
      </c>
      <c r="K86" s="127">
        <v>2.56</v>
      </c>
      <c r="L86" s="127">
        <v>0.22</v>
      </c>
      <c r="M86" s="127" t="s">
        <v>10</v>
      </c>
      <c r="N86" s="127">
        <v>3.84</v>
      </c>
      <c r="O86" s="136"/>
      <c r="P86" s="136"/>
      <c r="Q86" s="136"/>
      <c r="R86" s="136"/>
      <c r="S86" s="136"/>
      <c r="T86" s="136"/>
      <c r="U86" s="136"/>
      <c r="V86" s="136"/>
      <c r="W86" s="136"/>
      <c r="X86" s="136"/>
      <c r="Y86" s="136"/>
      <c r="Z86" s="136"/>
      <c r="AA86" s="137"/>
    </row>
    <row r="87" spans="1:27" s="94" customFormat="1" ht="20.100000000000001" customHeight="1">
      <c r="A87" s="26">
        <f>IF(B87&lt;&gt;"",COUNTA($B$19:B87),"")</f>
        <v>68</v>
      </c>
      <c r="B87" s="105" t="s">
        <v>167</v>
      </c>
      <c r="C87" s="127">
        <v>746.99</v>
      </c>
      <c r="D87" s="127">
        <v>745.33</v>
      </c>
      <c r="E87" s="127">
        <v>47.6</v>
      </c>
      <c r="F87" s="127">
        <v>26.48</v>
      </c>
      <c r="G87" s="127">
        <v>63.7</v>
      </c>
      <c r="H87" s="127">
        <v>69.92</v>
      </c>
      <c r="I87" s="127">
        <v>75.36</v>
      </c>
      <c r="J87" s="127">
        <v>30.87</v>
      </c>
      <c r="K87" s="127">
        <v>66.91</v>
      </c>
      <c r="L87" s="127">
        <v>12.32</v>
      </c>
      <c r="M87" s="127">
        <v>2.0099999999999998</v>
      </c>
      <c r="N87" s="127">
        <v>698.58</v>
      </c>
      <c r="O87" s="136"/>
      <c r="P87" s="136"/>
      <c r="Q87" s="136"/>
      <c r="R87" s="136"/>
      <c r="S87" s="136"/>
      <c r="T87" s="136"/>
      <c r="U87" s="136"/>
      <c r="V87" s="136"/>
      <c r="W87" s="136"/>
      <c r="X87" s="136"/>
      <c r="Y87" s="136"/>
      <c r="Z87" s="136"/>
      <c r="AA87" s="137"/>
    </row>
    <row r="88" spans="1:27" s="94" customFormat="1" ht="20.100000000000001" customHeight="1">
      <c r="A88" s="26">
        <f>IF(B88&lt;&gt;"",COUNTA($B$19:B88),"")</f>
        <v>69</v>
      </c>
      <c r="B88" s="105" t="s">
        <v>168</v>
      </c>
      <c r="C88" s="127">
        <v>-593.34</v>
      </c>
      <c r="D88" s="127">
        <v>-761.42</v>
      </c>
      <c r="E88" s="127">
        <v>-147.03</v>
      </c>
      <c r="F88" s="127">
        <v>-117.05</v>
      </c>
      <c r="G88" s="127">
        <v>-128.62</v>
      </c>
      <c r="H88" s="127">
        <v>-157.43</v>
      </c>
      <c r="I88" s="127">
        <v>-148.51</v>
      </c>
      <c r="J88" s="127">
        <v>-136.44</v>
      </c>
      <c r="K88" s="127">
        <v>-178.18</v>
      </c>
      <c r="L88" s="127">
        <v>-148.28</v>
      </c>
      <c r="M88" s="127">
        <v>-5.64</v>
      </c>
      <c r="N88" s="127">
        <v>-403.72</v>
      </c>
      <c r="O88" s="136"/>
      <c r="P88" s="136"/>
      <c r="Q88" s="136"/>
      <c r="R88" s="136"/>
      <c r="S88" s="136"/>
      <c r="T88" s="136"/>
      <c r="U88" s="136"/>
      <c r="V88" s="136"/>
      <c r="W88" s="136"/>
      <c r="X88" s="136"/>
      <c r="Y88" s="136"/>
      <c r="Z88" s="136"/>
      <c r="AA88" s="137"/>
    </row>
    <row r="89" spans="1:27" s="122" customFormat="1" ht="25.15" customHeight="1">
      <c r="A89" s="25">
        <f>IF(B89&lt;&gt;"",COUNTA($B$19:B89),"")</f>
        <v>70</v>
      </c>
      <c r="B89" s="108" t="s">
        <v>169</v>
      </c>
      <c r="C89" s="129">
        <v>-585.19000000000005</v>
      </c>
      <c r="D89" s="129">
        <v>-761.45</v>
      </c>
      <c r="E89" s="129">
        <v>-137.25</v>
      </c>
      <c r="F89" s="129">
        <v>-114.86</v>
      </c>
      <c r="G89" s="129">
        <v>-123.55</v>
      </c>
      <c r="H89" s="129">
        <v>-137.29</v>
      </c>
      <c r="I89" s="129">
        <v>-127.04</v>
      </c>
      <c r="J89" s="129">
        <v>-136.35</v>
      </c>
      <c r="K89" s="129">
        <v>-158.02000000000001</v>
      </c>
      <c r="L89" s="129">
        <v>-147.15</v>
      </c>
      <c r="M89" s="129">
        <v>-5.43</v>
      </c>
      <c r="N89" s="129">
        <v>-403.56</v>
      </c>
      <c r="O89" s="138"/>
      <c r="P89" s="138"/>
      <c r="Q89" s="138"/>
      <c r="R89" s="138"/>
      <c r="S89" s="138"/>
      <c r="T89" s="138"/>
      <c r="U89" s="138"/>
      <c r="V89" s="138"/>
      <c r="W89" s="138"/>
      <c r="X89" s="138"/>
      <c r="Y89" s="138"/>
      <c r="Z89" s="138"/>
      <c r="AA89" s="139"/>
    </row>
    <row r="90" spans="1:27" s="122" customFormat="1" ht="18" customHeight="1">
      <c r="A90" s="25">
        <f>IF(B90&lt;&gt;"",COUNTA($B$19:B90),"")</f>
        <v>71</v>
      </c>
      <c r="B90" s="103" t="s">
        <v>170</v>
      </c>
      <c r="C90" s="125">
        <v>0.63</v>
      </c>
      <c r="D90" s="125" t="s">
        <v>10</v>
      </c>
      <c r="E90" s="125">
        <v>0.77</v>
      </c>
      <c r="F90" s="125" t="s">
        <v>10</v>
      </c>
      <c r="G90" s="125" t="s">
        <v>10</v>
      </c>
      <c r="H90" s="125">
        <v>4.22</v>
      </c>
      <c r="I90" s="125" t="s">
        <v>10</v>
      </c>
      <c r="J90" s="125" t="s">
        <v>10</v>
      </c>
      <c r="K90" s="125" t="s">
        <v>10</v>
      </c>
      <c r="L90" s="125" t="s">
        <v>10</v>
      </c>
      <c r="M90" s="125" t="s">
        <v>10</v>
      </c>
      <c r="N90" s="125" t="s">
        <v>10</v>
      </c>
      <c r="O90" s="138"/>
      <c r="P90" s="138"/>
      <c r="Q90" s="138"/>
      <c r="R90" s="138"/>
      <c r="S90" s="138"/>
      <c r="T90" s="138"/>
      <c r="U90" s="138"/>
      <c r="V90" s="138"/>
      <c r="W90" s="138"/>
      <c r="X90" s="138"/>
      <c r="Y90" s="138"/>
      <c r="Z90" s="138"/>
      <c r="AA90" s="139"/>
    </row>
    <row r="91" spans="1:27" ht="11.1" customHeight="1">
      <c r="A91" s="25">
        <f>IF(B91&lt;&gt;"",COUNTA($B$19:B91),"")</f>
        <v>72</v>
      </c>
      <c r="B91" s="103" t="s">
        <v>171</v>
      </c>
      <c r="C91" s="125">
        <v>0.26</v>
      </c>
      <c r="D91" s="125" t="s">
        <v>10</v>
      </c>
      <c r="E91" s="125">
        <v>0.23</v>
      </c>
      <c r="F91" s="125">
        <v>0.24</v>
      </c>
      <c r="G91" s="125">
        <v>0.26</v>
      </c>
      <c r="H91" s="125">
        <v>0.39</v>
      </c>
      <c r="I91" s="125">
        <v>0.32</v>
      </c>
      <c r="J91" s="125">
        <v>0.45</v>
      </c>
      <c r="K91" s="125" t="s">
        <v>10</v>
      </c>
      <c r="L91" s="125" t="s">
        <v>10</v>
      </c>
      <c r="M91" s="125">
        <v>0.16</v>
      </c>
      <c r="N91" s="125" t="s">
        <v>10</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7109375" style="24" customWidth="1"/>
    <col min="2" max="2" width="36.7109375" style="102" customWidth="1"/>
    <col min="3" max="3" width="9.28515625" style="102" customWidth="1"/>
    <col min="4" max="12" width="8.28515625" style="102" customWidth="1"/>
    <col min="13" max="14" width="8.7109375" style="102" customWidth="1"/>
    <col min="15" max="27" width="11.42578125" style="135"/>
    <col min="28" max="16384" width="11.42578125" style="102"/>
  </cols>
  <sheetData>
    <row r="1" spans="1:27" s="97" customFormat="1" ht="35.1" customHeight="1">
      <c r="A1" s="241" t="s">
        <v>113</v>
      </c>
      <c r="B1" s="242"/>
      <c r="C1" s="221" t="str">
        <f>"Auszahlungen und Einzahlungen 
der Gemeinden und Gemeindeverbände "&amp;Deckblatt!A7&amp;"  
nach Gebietskörperschaften und Produktbereichen"</f>
        <v>Auszahlungen und Einzahlungen 
der Gemeinden und Gemeindeverbände 2019  
nach Gebietskörperschaften und Produktbereichen</v>
      </c>
      <c r="D1" s="221"/>
      <c r="E1" s="221"/>
      <c r="F1" s="221"/>
      <c r="G1" s="221"/>
      <c r="H1" s="222"/>
      <c r="I1" s="223" t="str">
        <f>"Auszahlungen und Einzahlungen 
der Gemeinden und Gemeindeverbände "&amp;Deckblatt!A7&amp;" 
nach Gebietskörperschaften und Produktbereichen"</f>
        <v>Auszahlungen und Einzahlungen 
der Gemeinden und Gemeindeverbände 2019 
nach Gebietskörperschaften und Produktbereichen</v>
      </c>
      <c r="J1" s="221"/>
      <c r="K1" s="221"/>
      <c r="L1" s="221"/>
      <c r="M1" s="221"/>
      <c r="N1" s="222"/>
      <c r="O1" s="134"/>
      <c r="P1" s="134"/>
      <c r="Q1" s="134"/>
      <c r="R1" s="134"/>
      <c r="S1" s="134"/>
      <c r="T1" s="134"/>
      <c r="U1" s="134"/>
      <c r="V1" s="134"/>
      <c r="W1" s="134"/>
      <c r="X1" s="134"/>
      <c r="Y1" s="134"/>
      <c r="Z1" s="134"/>
      <c r="AA1" s="134"/>
    </row>
    <row r="2" spans="1:27" s="97" customFormat="1" ht="11.85" customHeight="1">
      <c r="A2" s="241" t="s">
        <v>100</v>
      </c>
      <c r="B2" s="242"/>
      <c r="C2" s="221" t="s">
        <v>204</v>
      </c>
      <c r="D2" s="221"/>
      <c r="E2" s="221"/>
      <c r="F2" s="221"/>
      <c r="G2" s="221"/>
      <c r="H2" s="222"/>
      <c r="I2" s="223" t="s">
        <v>204</v>
      </c>
      <c r="J2" s="221"/>
      <c r="K2" s="221"/>
      <c r="L2" s="221"/>
      <c r="M2" s="221"/>
      <c r="N2" s="222"/>
      <c r="O2" s="134"/>
      <c r="P2" s="134"/>
      <c r="Q2" s="134"/>
      <c r="R2" s="134"/>
      <c r="S2" s="134"/>
      <c r="T2" s="134"/>
      <c r="U2" s="134"/>
      <c r="V2" s="134"/>
      <c r="W2" s="134"/>
      <c r="X2" s="134"/>
      <c r="Y2" s="134"/>
      <c r="Z2" s="134"/>
      <c r="AA2" s="134"/>
    </row>
    <row r="3" spans="1:27" s="97" customFormat="1" ht="11.85" customHeight="1">
      <c r="A3" s="241" t="s">
        <v>209</v>
      </c>
      <c r="B3" s="242"/>
      <c r="C3" s="221" t="s">
        <v>216</v>
      </c>
      <c r="D3" s="221"/>
      <c r="E3" s="221"/>
      <c r="F3" s="221"/>
      <c r="G3" s="221"/>
      <c r="H3" s="222"/>
      <c r="I3" s="223" t="s">
        <v>216</v>
      </c>
      <c r="J3" s="221"/>
      <c r="K3" s="221"/>
      <c r="L3" s="221"/>
      <c r="M3" s="221"/>
      <c r="N3" s="222"/>
      <c r="O3" s="134"/>
      <c r="P3" s="134"/>
      <c r="Q3" s="134"/>
      <c r="R3" s="134"/>
      <c r="S3" s="134"/>
      <c r="T3" s="134"/>
      <c r="U3" s="134"/>
      <c r="V3" s="134"/>
      <c r="W3" s="134"/>
      <c r="X3" s="134"/>
      <c r="Y3" s="134"/>
      <c r="Z3" s="134"/>
      <c r="AA3" s="134"/>
    </row>
    <row r="4" spans="1:27" s="97" customFormat="1" ht="11.85" customHeight="1">
      <c r="A4" s="209" t="s">
        <v>80</v>
      </c>
      <c r="B4" s="210" t="s">
        <v>189</v>
      </c>
      <c r="C4" s="210" t="s">
        <v>2</v>
      </c>
      <c r="D4" s="218" t="s">
        <v>85</v>
      </c>
      <c r="E4" s="218" t="s">
        <v>86</v>
      </c>
      <c r="F4" s="226" t="s">
        <v>3</v>
      </c>
      <c r="G4" s="226"/>
      <c r="H4" s="236"/>
      <c r="I4" s="219" t="s">
        <v>3</v>
      </c>
      <c r="J4" s="226"/>
      <c r="K4" s="226"/>
      <c r="L4" s="226"/>
      <c r="M4" s="226" t="s">
        <v>93</v>
      </c>
      <c r="N4" s="236" t="s">
        <v>94</v>
      </c>
      <c r="O4" s="134"/>
      <c r="P4" s="134"/>
      <c r="Q4" s="134"/>
      <c r="R4" s="134"/>
      <c r="S4" s="134"/>
      <c r="T4" s="134"/>
      <c r="U4" s="134"/>
      <c r="V4" s="134"/>
      <c r="W4" s="134"/>
      <c r="X4" s="134"/>
      <c r="Y4" s="134"/>
      <c r="Z4" s="134"/>
      <c r="AA4" s="134"/>
    </row>
    <row r="5" spans="1:27" s="97" customFormat="1" ht="11.85" customHeight="1">
      <c r="A5" s="209"/>
      <c r="B5" s="210"/>
      <c r="C5" s="210"/>
      <c r="D5" s="218"/>
      <c r="E5" s="218"/>
      <c r="F5" s="226"/>
      <c r="G5" s="226"/>
      <c r="H5" s="236"/>
      <c r="I5" s="219"/>
      <c r="J5" s="226"/>
      <c r="K5" s="226"/>
      <c r="L5" s="226"/>
      <c r="M5" s="226"/>
      <c r="N5" s="236"/>
      <c r="O5" s="134"/>
      <c r="P5" s="134"/>
      <c r="Q5" s="134"/>
      <c r="R5" s="134"/>
      <c r="S5" s="134"/>
      <c r="T5" s="134"/>
      <c r="U5" s="134"/>
      <c r="V5" s="134"/>
      <c r="W5" s="134"/>
      <c r="X5" s="134"/>
      <c r="Y5" s="134"/>
      <c r="Z5" s="134"/>
      <c r="AA5" s="134"/>
    </row>
    <row r="6" spans="1:27" s="97" customFormat="1" ht="11.85" customHeight="1">
      <c r="A6" s="209"/>
      <c r="B6" s="210"/>
      <c r="C6" s="210"/>
      <c r="D6" s="218"/>
      <c r="E6" s="218"/>
      <c r="F6" s="218" t="s">
        <v>5</v>
      </c>
      <c r="G6" s="218" t="s">
        <v>87</v>
      </c>
      <c r="H6" s="217" t="s">
        <v>88</v>
      </c>
      <c r="I6" s="209" t="s">
        <v>89</v>
      </c>
      <c r="J6" s="218" t="s">
        <v>90</v>
      </c>
      <c r="K6" s="218" t="s">
        <v>91</v>
      </c>
      <c r="L6" s="218" t="s">
        <v>92</v>
      </c>
      <c r="M6" s="226"/>
      <c r="N6" s="236"/>
      <c r="O6" s="134"/>
      <c r="P6" s="134"/>
      <c r="Q6" s="134"/>
      <c r="R6" s="134"/>
      <c r="S6" s="134"/>
      <c r="T6" s="134"/>
      <c r="U6" s="134"/>
      <c r="V6" s="134"/>
      <c r="W6" s="134"/>
      <c r="X6" s="134"/>
      <c r="Y6" s="134"/>
      <c r="Z6" s="134"/>
      <c r="AA6" s="134"/>
    </row>
    <row r="7" spans="1:27" s="97" customFormat="1" ht="11.85" customHeight="1">
      <c r="A7" s="209"/>
      <c r="B7" s="210"/>
      <c r="C7" s="210"/>
      <c r="D7" s="218"/>
      <c r="E7" s="218"/>
      <c r="F7" s="218"/>
      <c r="G7" s="218"/>
      <c r="H7" s="217"/>
      <c r="I7" s="209"/>
      <c r="J7" s="218"/>
      <c r="K7" s="218"/>
      <c r="L7" s="218"/>
      <c r="M7" s="226"/>
      <c r="N7" s="236"/>
      <c r="O7" s="134"/>
      <c r="P7" s="134"/>
      <c r="Q7" s="134"/>
      <c r="R7" s="134"/>
      <c r="S7" s="134"/>
      <c r="T7" s="134"/>
      <c r="U7" s="134"/>
      <c r="V7" s="134"/>
      <c r="W7" s="134"/>
      <c r="X7" s="134"/>
      <c r="Y7" s="134"/>
      <c r="Z7" s="134"/>
      <c r="AA7" s="134"/>
    </row>
    <row r="8" spans="1:27" s="97" customFormat="1" ht="11.85" customHeight="1">
      <c r="A8" s="209"/>
      <c r="B8" s="210"/>
      <c r="C8" s="210"/>
      <c r="D8" s="218"/>
      <c r="E8" s="218"/>
      <c r="F8" s="218"/>
      <c r="G8" s="218"/>
      <c r="H8" s="217"/>
      <c r="I8" s="209"/>
      <c r="J8" s="218"/>
      <c r="K8" s="218"/>
      <c r="L8" s="218"/>
      <c r="M8" s="226"/>
      <c r="N8" s="236"/>
      <c r="O8" s="134"/>
      <c r="P8" s="134"/>
      <c r="Q8" s="134"/>
      <c r="R8" s="134"/>
      <c r="S8" s="134"/>
      <c r="T8" s="134"/>
      <c r="U8" s="134"/>
      <c r="V8" s="134"/>
      <c r="W8" s="134"/>
      <c r="X8" s="134"/>
      <c r="Y8" s="134"/>
      <c r="Z8" s="134"/>
      <c r="AA8" s="134"/>
    </row>
    <row r="9" spans="1:27" s="97" customFormat="1" ht="11.85" customHeight="1">
      <c r="A9" s="209"/>
      <c r="B9" s="210"/>
      <c r="C9" s="210"/>
      <c r="D9" s="218"/>
      <c r="E9" s="218"/>
      <c r="F9" s="218"/>
      <c r="G9" s="218"/>
      <c r="H9" s="217"/>
      <c r="I9" s="209"/>
      <c r="J9" s="218"/>
      <c r="K9" s="218"/>
      <c r="L9" s="218"/>
      <c r="M9" s="226"/>
      <c r="N9" s="236"/>
      <c r="O9" s="134"/>
      <c r="P9" s="134"/>
      <c r="Q9" s="134"/>
      <c r="R9" s="134"/>
      <c r="S9" s="134"/>
      <c r="T9" s="134"/>
      <c r="U9" s="134"/>
      <c r="V9" s="134"/>
      <c r="W9" s="134"/>
      <c r="X9" s="134"/>
      <c r="Y9" s="134"/>
      <c r="Z9" s="134"/>
      <c r="AA9" s="134"/>
    </row>
    <row r="10" spans="1:27" s="97" customFormat="1" ht="11.85" customHeight="1">
      <c r="A10" s="209"/>
      <c r="B10" s="210"/>
      <c r="C10" s="210"/>
      <c r="D10" s="218"/>
      <c r="E10" s="218"/>
      <c r="F10" s="218"/>
      <c r="G10" s="218"/>
      <c r="H10" s="217"/>
      <c r="I10" s="209"/>
      <c r="J10" s="218"/>
      <c r="K10" s="218"/>
      <c r="L10" s="218"/>
      <c r="M10" s="226"/>
      <c r="N10" s="236"/>
      <c r="O10" s="134"/>
      <c r="P10" s="134"/>
      <c r="Q10" s="134"/>
      <c r="R10" s="134"/>
      <c r="S10" s="134"/>
      <c r="T10" s="134"/>
      <c r="U10" s="134"/>
      <c r="V10" s="134"/>
      <c r="W10" s="134"/>
      <c r="X10" s="134"/>
      <c r="Y10" s="134"/>
      <c r="Z10" s="134"/>
      <c r="AA10" s="134"/>
    </row>
    <row r="11" spans="1:27" ht="11.85" customHeight="1">
      <c r="A11" s="209"/>
      <c r="B11" s="210"/>
      <c r="C11" s="210"/>
      <c r="D11" s="218"/>
      <c r="E11" s="218"/>
      <c r="F11" s="218"/>
      <c r="G11" s="218"/>
      <c r="H11" s="217"/>
      <c r="I11" s="209"/>
      <c r="J11" s="218"/>
      <c r="K11" s="218"/>
      <c r="L11" s="218"/>
      <c r="M11" s="226"/>
      <c r="N11" s="236"/>
    </row>
    <row r="12" spans="1:27" ht="11.85" customHeight="1">
      <c r="A12" s="209"/>
      <c r="B12" s="210"/>
      <c r="C12" s="210"/>
      <c r="D12" s="218"/>
      <c r="E12" s="218"/>
      <c r="F12" s="218"/>
      <c r="G12" s="218"/>
      <c r="H12" s="217"/>
      <c r="I12" s="209"/>
      <c r="J12" s="218"/>
      <c r="K12" s="218"/>
      <c r="L12" s="218"/>
      <c r="M12" s="226"/>
      <c r="N12" s="236"/>
    </row>
    <row r="13" spans="1:27" ht="11.85" customHeight="1">
      <c r="A13" s="209"/>
      <c r="B13" s="210"/>
      <c r="C13" s="210"/>
      <c r="D13" s="218"/>
      <c r="E13" s="218"/>
      <c r="F13" s="218"/>
      <c r="G13" s="218"/>
      <c r="H13" s="217"/>
      <c r="I13" s="209"/>
      <c r="J13" s="218"/>
      <c r="K13" s="218"/>
      <c r="L13" s="218"/>
      <c r="M13" s="226"/>
      <c r="N13" s="236"/>
    </row>
    <row r="14" spans="1:27" ht="11.85" customHeight="1">
      <c r="A14" s="209"/>
      <c r="B14" s="210"/>
      <c r="C14" s="210"/>
      <c r="D14" s="218"/>
      <c r="E14" s="218"/>
      <c r="F14" s="218" t="s">
        <v>1</v>
      </c>
      <c r="G14" s="218"/>
      <c r="H14" s="217"/>
      <c r="I14" s="209" t="s">
        <v>1</v>
      </c>
      <c r="J14" s="218"/>
      <c r="K14" s="218"/>
      <c r="L14" s="218"/>
      <c r="M14" s="226"/>
      <c r="N14" s="236"/>
    </row>
    <row r="15" spans="1:27" ht="11.85" customHeight="1">
      <c r="A15" s="209"/>
      <c r="B15" s="210"/>
      <c r="C15" s="210"/>
      <c r="D15" s="218"/>
      <c r="E15" s="218"/>
      <c r="F15" s="218"/>
      <c r="G15" s="218"/>
      <c r="H15" s="217"/>
      <c r="I15" s="209"/>
      <c r="J15" s="218"/>
      <c r="K15" s="218"/>
      <c r="L15" s="218"/>
      <c r="M15" s="226"/>
      <c r="N15" s="236"/>
    </row>
    <row r="16" spans="1:27" ht="11.85" customHeight="1">
      <c r="A16" s="209"/>
      <c r="B16" s="210"/>
      <c r="C16" s="210"/>
      <c r="D16" s="218"/>
      <c r="E16" s="218"/>
      <c r="F16" s="218"/>
      <c r="G16" s="218"/>
      <c r="H16" s="217"/>
      <c r="I16" s="209"/>
      <c r="J16" s="218"/>
      <c r="K16" s="218"/>
      <c r="L16" s="218"/>
      <c r="M16" s="226"/>
      <c r="N16" s="236"/>
    </row>
    <row r="17" spans="1:27" s="24" customFormat="1" ht="11.85" customHeight="1">
      <c r="A17" s="18">
        <v>1</v>
      </c>
      <c r="B17" s="19">
        <v>2</v>
      </c>
      <c r="C17" s="39">
        <v>3</v>
      </c>
      <c r="D17" s="39">
        <v>4</v>
      </c>
      <c r="E17" s="39">
        <v>5</v>
      </c>
      <c r="F17" s="39">
        <v>6</v>
      </c>
      <c r="G17" s="39">
        <v>7</v>
      </c>
      <c r="H17" s="23">
        <v>8</v>
      </c>
      <c r="I17" s="40">
        <v>9</v>
      </c>
      <c r="J17" s="39">
        <v>10</v>
      </c>
      <c r="K17" s="39">
        <v>11</v>
      </c>
      <c r="L17" s="39">
        <v>12</v>
      </c>
      <c r="M17" s="39">
        <v>13</v>
      </c>
      <c r="N17" s="23">
        <v>14</v>
      </c>
      <c r="O17" s="41"/>
      <c r="P17" s="41"/>
      <c r="Q17" s="41"/>
      <c r="R17" s="41"/>
      <c r="S17" s="41"/>
      <c r="T17" s="41"/>
      <c r="U17" s="41"/>
      <c r="V17" s="41"/>
      <c r="W17" s="41"/>
      <c r="X17" s="41"/>
      <c r="Y17" s="41"/>
      <c r="Z17" s="41"/>
      <c r="AA17" s="41"/>
    </row>
    <row r="18" spans="1:27" s="94" customFormat="1" ht="18" customHeight="1">
      <c r="A18" s="131"/>
      <c r="B18" s="115"/>
      <c r="C18" s="237" t="s">
        <v>111</v>
      </c>
      <c r="D18" s="238"/>
      <c r="E18" s="238"/>
      <c r="F18" s="238"/>
      <c r="G18" s="238"/>
      <c r="H18" s="238"/>
      <c r="I18" s="238" t="s">
        <v>111</v>
      </c>
      <c r="J18" s="238"/>
      <c r="K18" s="238"/>
      <c r="L18" s="238"/>
      <c r="M18" s="238"/>
      <c r="N18" s="238"/>
      <c r="O18" s="136"/>
      <c r="P18" s="136"/>
      <c r="Q18" s="136"/>
      <c r="R18" s="136"/>
      <c r="S18" s="136"/>
      <c r="T18" s="136"/>
      <c r="U18" s="136"/>
      <c r="V18" s="136"/>
      <c r="W18" s="136"/>
      <c r="X18" s="136"/>
      <c r="Y18" s="136"/>
      <c r="Z18" s="136"/>
      <c r="AA18" s="137"/>
    </row>
    <row r="19" spans="1:27" s="94" customFormat="1" ht="11.1" customHeight="1">
      <c r="A19" s="25">
        <f>IF(B19&lt;&gt;"",COUNTA($B$19:B19),"")</f>
        <v>1</v>
      </c>
      <c r="B19" s="103" t="s">
        <v>142</v>
      </c>
      <c r="C19" s="117">
        <v>65711</v>
      </c>
      <c r="D19" s="117">
        <v>11922</v>
      </c>
      <c r="E19" s="117">
        <v>5480</v>
      </c>
      <c r="F19" s="117">
        <v>1</v>
      </c>
      <c r="G19" s="117">
        <v>3</v>
      </c>
      <c r="H19" s="117">
        <v>41</v>
      </c>
      <c r="I19" s="117">
        <v>710</v>
      </c>
      <c r="J19" s="117">
        <v>1380</v>
      </c>
      <c r="K19" s="117">
        <v>1035</v>
      </c>
      <c r="L19" s="117">
        <v>2310</v>
      </c>
      <c r="M19" s="117">
        <v>1643</v>
      </c>
      <c r="N19" s="117">
        <v>46665</v>
      </c>
      <c r="O19" s="136"/>
      <c r="P19" s="136"/>
      <c r="Q19" s="136"/>
      <c r="R19" s="136"/>
      <c r="S19" s="136"/>
      <c r="T19" s="136"/>
      <c r="U19" s="136"/>
      <c r="V19" s="136"/>
      <c r="W19" s="136"/>
      <c r="X19" s="136"/>
      <c r="Y19" s="136"/>
      <c r="Z19" s="136"/>
      <c r="AA19" s="137"/>
    </row>
    <row r="20" spans="1:27" s="94" customFormat="1" ht="11.1" customHeight="1">
      <c r="A20" s="25">
        <f>IF(B20&lt;&gt;"",COUNTA($B$19:B20),"")</f>
        <v>2</v>
      </c>
      <c r="B20" s="103" t="s">
        <v>143</v>
      </c>
      <c r="C20" s="117">
        <v>32484</v>
      </c>
      <c r="D20" s="117">
        <v>2989</v>
      </c>
      <c r="E20" s="117">
        <v>640</v>
      </c>
      <c r="F20" s="117">
        <v>6</v>
      </c>
      <c r="G20" s="117">
        <v>36</v>
      </c>
      <c r="H20" s="117">
        <v>52</v>
      </c>
      <c r="I20" s="117">
        <v>58</v>
      </c>
      <c r="J20" s="117">
        <v>96</v>
      </c>
      <c r="K20" s="117">
        <v>243</v>
      </c>
      <c r="L20" s="117">
        <v>149</v>
      </c>
      <c r="M20" s="117">
        <v>93</v>
      </c>
      <c r="N20" s="117">
        <v>28762</v>
      </c>
      <c r="O20" s="136"/>
      <c r="P20" s="136"/>
      <c r="Q20" s="136"/>
      <c r="R20" s="136"/>
      <c r="S20" s="136"/>
      <c r="T20" s="136"/>
      <c r="U20" s="136"/>
      <c r="V20" s="136"/>
      <c r="W20" s="136"/>
      <c r="X20" s="136"/>
      <c r="Y20" s="136"/>
      <c r="Z20" s="136"/>
      <c r="AA20" s="137"/>
    </row>
    <row r="21" spans="1:27" s="94" customFormat="1" ht="21.6" customHeight="1">
      <c r="A21" s="25">
        <f>IF(B21&lt;&gt;"",COUNTA($B$19:B21),"")</f>
        <v>3</v>
      </c>
      <c r="B21" s="104" t="s">
        <v>144</v>
      </c>
      <c r="C21" s="117">
        <v>1048499</v>
      </c>
      <c r="D21" s="117">
        <v>224449</v>
      </c>
      <c r="E21" s="117" t="s">
        <v>10</v>
      </c>
      <c r="F21" s="117" t="s">
        <v>10</v>
      </c>
      <c r="G21" s="117" t="s">
        <v>10</v>
      </c>
      <c r="H21" s="117" t="s">
        <v>10</v>
      </c>
      <c r="I21" s="117" t="s">
        <v>10</v>
      </c>
      <c r="J21" s="117" t="s">
        <v>10</v>
      </c>
      <c r="K21" s="117" t="s">
        <v>10</v>
      </c>
      <c r="L21" s="117" t="s">
        <v>10</v>
      </c>
      <c r="M21" s="117" t="s">
        <v>10</v>
      </c>
      <c r="N21" s="117">
        <v>824050</v>
      </c>
      <c r="O21" s="136"/>
      <c r="P21" s="136"/>
      <c r="Q21" s="136"/>
      <c r="R21" s="136"/>
      <c r="S21" s="136"/>
      <c r="T21" s="136"/>
      <c r="U21" s="136"/>
      <c r="V21" s="136"/>
      <c r="W21" s="136"/>
      <c r="X21" s="136"/>
      <c r="Y21" s="136"/>
      <c r="Z21" s="136"/>
      <c r="AA21" s="137"/>
    </row>
    <row r="22" spans="1:27" s="94" customFormat="1" ht="11.1" customHeight="1">
      <c r="A22" s="25">
        <f>IF(B22&lt;&gt;"",COUNTA($B$19:B22),"")</f>
        <v>4</v>
      </c>
      <c r="B22" s="103" t="s">
        <v>145</v>
      </c>
      <c r="C22" s="117">
        <v>2</v>
      </c>
      <c r="D22" s="117" t="s">
        <v>10</v>
      </c>
      <c r="E22" s="117">
        <v>1</v>
      </c>
      <c r="F22" s="117" t="s">
        <v>10</v>
      </c>
      <c r="G22" s="117" t="s">
        <v>10</v>
      </c>
      <c r="H22" s="117" t="s">
        <v>10</v>
      </c>
      <c r="I22" s="117" t="s">
        <v>10</v>
      </c>
      <c r="J22" s="117" t="s">
        <v>10</v>
      </c>
      <c r="K22" s="117" t="s">
        <v>10</v>
      </c>
      <c r="L22" s="117">
        <v>1</v>
      </c>
      <c r="M22" s="117">
        <v>1</v>
      </c>
      <c r="N22" s="117" t="s">
        <v>10</v>
      </c>
      <c r="O22" s="136"/>
      <c r="P22" s="136"/>
      <c r="Q22" s="136"/>
      <c r="R22" s="136"/>
      <c r="S22" s="136"/>
      <c r="T22" s="136"/>
      <c r="U22" s="136"/>
      <c r="V22" s="136"/>
      <c r="W22" s="136"/>
      <c r="X22" s="136"/>
      <c r="Y22" s="136"/>
      <c r="Z22" s="136"/>
      <c r="AA22" s="137"/>
    </row>
    <row r="23" spans="1:27" s="94" customFormat="1" ht="11.1" customHeight="1">
      <c r="A23" s="25">
        <f>IF(B23&lt;&gt;"",COUNTA($B$19:B23),"")</f>
        <v>5</v>
      </c>
      <c r="B23" s="103" t="s">
        <v>146</v>
      </c>
      <c r="C23" s="117">
        <v>53278</v>
      </c>
      <c r="D23" s="117">
        <v>16371</v>
      </c>
      <c r="E23" s="117">
        <v>2695</v>
      </c>
      <c r="F23" s="117">
        <v>13</v>
      </c>
      <c r="G23" s="117">
        <v>27</v>
      </c>
      <c r="H23" s="117">
        <v>81</v>
      </c>
      <c r="I23" s="117">
        <v>227</v>
      </c>
      <c r="J23" s="117">
        <v>695</v>
      </c>
      <c r="K23" s="117">
        <v>808</v>
      </c>
      <c r="L23" s="117">
        <v>843</v>
      </c>
      <c r="M23" s="117">
        <v>122</v>
      </c>
      <c r="N23" s="117">
        <v>34090</v>
      </c>
      <c r="O23" s="136"/>
      <c r="P23" s="136"/>
      <c r="Q23" s="136"/>
      <c r="R23" s="136"/>
      <c r="S23" s="136"/>
      <c r="T23" s="136"/>
      <c r="U23" s="136"/>
      <c r="V23" s="136"/>
      <c r="W23" s="136"/>
      <c r="X23" s="136"/>
      <c r="Y23" s="136"/>
      <c r="Z23" s="136"/>
      <c r="AA23" s="137"/>
    </row>
    <row r="24" spans="1:27" s="94" customFormat="1" ht="11.1" customHeight="1">
      <c r="A24" s="25">
        <f>IF(B24&lt;&gt;"",COUNTA($B$19:B24),"")</f>
        <v>6</v>
      </c>
      <c r="B24" s="103" t="s">
        <v>147</v>
      </c>
      <c r="C24" s="117">
        <v>788</v>
      </c>
      <c r="D24" s="117">
        <v>236</v>
      </c>
      <c r="E24" s="117">
        <v>142</v>
      </c>
      <c r="F24" s="117" t="s">
        <v>10</v>
      </c>
      <c r="G24" s="117">
        <v>1</v>
      </c>
      <c r="H24" s="117" t="s">
        <v>10</v>
      </c>
      <c r="I24" s="117">
        <v>1</v>
      </c>
      <c r="J24" s="117">
        <v>10</v>
      </c>
      <c r="K24" s="117">
        <v>98</v>
      </c>
      <c r="L24" s="117">
        <v>33</v>
      </c>
      <c r="M24" s="117">
        <v>134</v>
      </c>
      <c r="N24" s="117">
        <v>275</v>
      </c>
      <c r="O24" s="136"/>
      <c r="P24" s="136"/>
      <c r="Q24" s="136"/>
      <c r="R24" s="136"/>
      <c r="S24" s="136"/>
      <c r="T24" s="136"/>
      <c r="U24" s="136"/>
      <c r="V24" s="136"/>
      <c r="W24" s="136"/>
      <c r="X24" s="136"/>
      <c r="Y24" s="136"/>
      <c r="Z24" s="136"/>
      <c r="AA24" s="137"/>
    </row>
    <row r="25" spans="1:27" s="94" customFormat="1" ht="20.100000000000001" customHeight="1">
      <c r="A25" s="26">
        <f>IF(B25&lt;&gt;"",COUNTA($B$19:B25),"")</f>
        <v>7</v>
      </c>
      <c r="B25" s="105" t="s">
        <v>148</v>
      </c>
      <c r="C25" s="119">
        <v>1199186</v>
      </c>
      <c r="D25" s="119">
        <v>255495</v>
      </c>
      <c r="E25" s="119">
        <v>8673</v>
      </c>
      <c r="F25" s="119">
        <v>20</v>
      </c>
      <c r="G25" s="119">
        <v>65</v>
      </c>
      <c r="H25" s="119">
        <v>174</v>
      </c>
      <c r="I25" s="119">
        <v>994</v>
      </c>
      <c r="J25" s="119">
        <v>2162</v>
      </c>
      <c r="K25" s="119">
        <v>1988</v>
      </c>
      <c r="L25" s="119">
        <v>3269</v>
      </c>
      <c r="M25" s="119">
        <v>1725</v>
      </c>
      <c r="N25" s="119">
        <v>933292</v>
      </c>
      <c r="O25" s="136"/>
      <c r="P25" s="136"/>
      <c r="Q25" s="136"/>
      <c r="R25" s="136"/>
      <c r="S25" s="136"/>
      <c r="T25" s="136"/>
      <c r="U25" s="136"/>
      <c r="V25" s="136"/>
      <c r="W25" s="136"/>
      <c r="X25" s="136"/>
      <c r="Y25" s="136"/>
      <c r="Z25" s="136"/>
      <c r="AA25" s="137"/>
    </row>
    <row r="26" spans="1:27" s="94" customFormat="1" ht="21.6" customHeight="1">
      <c r="A26" s="25">
        <f>IF(B26&lt;&gt;"",COUNTA($B$19:B26),"")</f>
        <v>8</v>
      </c>
      <c r="B26" s="104" t="s">
        <v>149</v>
      </c>
      <c r="C26" s="117">
        <v>287</v>
      </c>
      <c r="D26" s="117">
        <v>83</v>
      </c>
      <c r="E26" s="117">
        <v>67</v>
      </c>
      <c r="F26" s="117" t="s">
        <v>10</v>
      </c>
      <c r="G26" s="117" t="s">
        <v>10</v>
      </c>
      <c r="H26" s="117">
        <v>1</v>
      </c>
      <c r="I26" s="117">
        <v>14</v>
      </c>
      <c r="J26" s="117">
        <v>3</v>
      </c>
      <c r="K26" s="117">
        <v>49</v>
      </c>
      <c r="L26" s="117" t="s">
        <v>10</v>
      </c>
      <c r="M26" s="117">
        <v>6</v>
      </c>
      <c r="N26" s="117">
        <v>131</v>
      </c>
      <c r="O26" s="136"/>
      <c r="P26" s="136"/>
      <c r="Q26" s="136"/>
      <c r="R26" s="136"/>
      <c r="S26" s="136"/>
      <c r="T26" s="136"/>
      <c r="U26" s="136"/>
      <c r="V26" s="136"/>
      <c r="W26" s="136"/>
      <c r="X26" s="136"/>
      <c r="Y26" s="136"/>
      <c r="Z26" s="136"/>
      <c r="AA26" s="137"/>
    </row>
    <row r="27" spans="1:27" s="94" customFormat="1" ht="11.1" customHeight="1">
      <c r="A27" s="25">
        <f>IF(B27&lt;&gt;"",COUNTA($B$19:B27),"")</f>
        <v>9</v>
      </c>
      <c r="B27" s="103" t="s">
        <v>150</v>
      </c>
      <c r="C27" s="117">
        <v>85</v>
      </c>
      <c r="D27" s="117" t="s">
        <v>10</v>
      </c>
      <c r="E27" s="117">
        <v>17</v>
      </c>
      <c r="F27" s="117" t="s">
        <v>10</v>
      </c>
      <c r="G27" s="117" t="s">
        <v>10</v>
      </c>
      <c r="H27" s="117">
        <v>2</v>
      </c>
      <c r="I27" s="117">
        <v>14</v>
      </c>
      <c r="J27" s="117" t="s">
        <v>10</v>
      </c>
      <c r="K27" s="117" t="s">
        <v>10</v>
      </c>
      <c r="L27" s="117" t="s">
        <v>10</v>
      </c>
      <c r="M27" s="117" t="s">
        <v>10</v>
      </c>
      <c r="N27" s="117">
        <v>68</v>
      </c>
      <c r="O27" s="136"/>
      <c r="P27" s="136"/>
      <c r="Q27" s="136"/>
      <c r="R27" s="136"/>
      <c r="S27" s="136"/>
      <c r="T27" s="136"/>
      <c r="U27" s="136"/>
      <c r="V27" s="136"/>
      <c r="W27" s="136"/>
      <c r="X27" s="136"/>
      <c r="Y27" s="136"/>
      <c r="Z27" s="136"/>
      <c r="AA27" s="137"/>
    </row>
    <row r="28" spans="1:27" s="94" customFormat="1" ht="11.1" customHeight="1">
      <c r="A28" s="25">
        <f>IF(B28&lt;&gt;"",COUNTA($B$19:B28),"")</f>
        <v>10</v>
      </c>
      <c r="B28" s="103" t="s">
        <v>151</v>
      </c>
      <c r="C28" s="117" t="s">
        <v>10</v>
      </c>
      <c r="D28" s="117" t="s">
        <v>10</v>
      </c>
      <c r="E28" s="117" t="s">
        <v>10</v>
      </c>
      <c r="F28" s="117" t="s">
        <v>10</v>
      </c>
      <c r="G28" s="117" t="s">
        <v>10</v>
      </c>
      <c r="H28" s="117" t="s">
        <v>10</v>
      </c>
      <c r="I28" s="117" t="s">
        <v>10</v>
      </c>
      <c r="J28" s="117" t="s">
        <v>10</v>
      </c>
      <c r="K28" s="117" t="s">
        <v>10</v>
      </c>
      <c r="L28" s="117" t="s">
        <v>10</v>
      </c>
      <c r="M28" s="117" t="s">
        <v>10</v>
      </c>
      <c r="N28" s="117" t="s">
        <v>10</v>
      </c>
      <c r="O28" s="136"/>
      <c r="P28" s="136"/>
      <c r="Q28" s="136"/>
      <c r="R28" s="136"/>
      <c r="S28" s="136"/>
      <c r="T28" s="136"/>
      <c r="U28" s="136"/>
      <c r="V28" s="136"/>
      <c r="W28" s="136"/>
      <c r="X28" s="136"/>
      <c r="Y28" s="136"/>
      <c r="Z28" s="136"/>
      <c r="AA28" s="137"/>
    </row>
    <row r="29" spans="1:27" s="94" customFormat="1" ht="11.1" customHeight="1">
      <c r="A29" s="25">
        <f>IF(B29&lt;&gt;"",COUNTA($B$19:B29),"")</f>
        <v>11</v>
      </c>
      <c r="B29" s="103" t="s">
        <v>152</v>
      </c>
      <c r="C29" s="117">
        <v>407</v>
      </c>
      <c r="D29" s="117">
        <v>194</v>
      </c>
      <c r="E29" s="117" t="s">
        <v>10</v>
      </c>
      <c r="F29" s="117" t="s">
        <v>10</v>
      </c>
      <c r="G29" s="117" t="s">
        <v>10</v>
      </c>
      <c r="H29" s="117" t="s">
        <v>10</v>
      </c>
      <c r="I29" s="117" t="s">
        <v>10</v>
      </c>
      <c r="J29" s="117" t="s">
        <v>10</v>
      </c>
      <c r="K29" s="117" t="s">
        <v>10</v>
      </c>
      <c r="L29" s="117" t="s">
        <v>10</v>
      </c>
      <c r="M29" s="117" t="s">
        <v>10</v>
      </c>
      <c r="N29" s="117">
        <v>213</v>
      </c>
      <c r="O29" s="136"/>
      <c r="P29" s="136"/>
      <c r="Q29" s="136"/>
      <c r="R29" s="136"/>
      <c r="S29" s="136"/>
      <c r="T29" s="136"/>
      <c r="U29" s="136"/>
      <c r="V29" s="136"/>
      <c r="W29" s="136"/>
      <c r="X29" s="136"/>
      <c r="Y29" s="136"/>
      <c r="Z29" s="136"/>
      <c r="AA29" s="137"/>
    </row>
    <row r="30" spans="1:27" s="94" customFormat="1" ht="11.1" customHeight="1">
      <c r="A30" s="25">
        <f>IF(B30&lt;&gt;"",COUNTA($B$19:B30),"")</f>
        <v>12</v>
      </c>
      <c r="B30" s="103" t="s">
        <v>147</v>
      </c>
      <c r="C30" s="117" t="s">
        <v>10</v>
      </c>
      <c r="D30" s="117" t="s">
        <v>10</v>
      </c>
      <c r="E30" s="117" t="s">
        <v>10</v>
      </c>
      <c r="F30" s="117" t="s">
        <v>10</v>
      </c>
      <c r="G30" s="117" t="s">
        <v>10</v>
      </c>
      <c r="H30" s="117" t="s">
        <v>10</v>
      </c>
      <c r="I30" s="117" t="s">
        <v>10</v>
      </c>
      <c r="J30" s="117" t="s">
        <v>10</v>
      </c>
      <c r="K30" s="117" t="s">
        <v>10</v>
      </c>
      <c r="L30" s="117" t="s">
        <v>10</v>
      </c>
      <c r="M30" s="117" t="s">
        <v>10</v>
      </c>
      <c r="N30" s="117" t="s">
        <v>10</v>
      </c>
      <c r="O30" s="136"/>
      <c r="P30" s="136"/>
      <c r="Q30" s="136"/>
      <c r="R30" s="136"/>
      <c r="S30" s="136"/>
      <c r="T30" s="136"/>
      <c r="U30" s="136"/>
      <c r="V30" s="136"/>
      <c r="W30" s="136"/>
      <c r="X30" s="136"/>
      <c r="Y30" s="136"/>
      <c r="Z30" s="136"/>
      <c r="AA30" s="137"/>
    </row>
    <row r="31" spans="1:27" s="94" customFormat="1" ht="20.100000000000001" customHeight="1">
      <c r="A31" s="26">
        <f>IF(B31&lt;&gt;"",COUNTA($B$19:B31),"")</f>
        <v>13</v>
      </c>
      <c r="B31" s="105" t="s">
        <v>153</v>
      </c>
      <c r="C31" s="119">
        <v>695</v>
      </c>
      <c r="D31" s="119">
        <v>278</v>
      </c>
      <c r="E31" s="119">
        <v>67</v>
      </c>
      <c r="F31" s="119" t="s">
        <v>10</v>
      </c>
      <c r="G31" s="119" t="s">
        <v>10</v>
      </c>
      <c r="H31" s="119">
        <v>1</v>
      </c>
      <c r="I31" s="119">
        <v>14</v>
      </c>
      <c r="J31" s="119">
        <v>3</v>
      </c>
      <c r="K31" s="119">
        <v>49</v>
      </c>
      <c r="L31" s="119" t="s">
        <v>10</v>
      </c>
      <c r="M31" s="119">
        <v>6</v>
      </c>
      <c r="N31" s="119">
        <v>344</v>
      </c>
      <c r="O31" s="136"/>
      <c r="P31" s="136"/>
      <c r="Q31" s="136"/>
      <c r="R31" s="136"/>
      <c r="S31" s="136"/>
      <c r="T31" s="136"/>
      <c r="U31" s="136"/>
      <c r="V31" s="136"/>
      <c r="W31" s="136"/>
      <c r="X31" s="136"/>
      <c r="Y31" s="136"/>
      <c r="Z31" s="136"/>
      <c r="AA31" s="137"/>
    </row>
    <row r="32" spans="1:27" s="94" customFormat="1" ht="20.100000000000001" customHeight="1">
      <c r="A32" s="26">
        <f>IF(B32&lt;&gt;"",COUNTA($B$19:B32),"")</f>
        <v>14</v>
      </c>
      <c r="B32" s="105" t="s">
        <v>154</v>
      </c>
      <c r="C32" s="119">
        <v>1199881</v>
      </c>
      <c r="D32" s="119">
        <v>255773</v>
      </c>
      <c r="E32" s="119">
        <v>8740</v>
      </c>
      <c r="F32" s="119">
        <v>20</v>
      </c>
      <c r="G32" s="119">
        <v>65</v>
      </c>
      <c r="H32" s="119">
        <v>175</v>
      </c>
      <c r="I32" s="119">
        <v>1008</v>
      </c>
      <c r="J32" s="119">
        <v>2165</v>
      </c>
      <c r="K32" s="119">
        <v>2038</v>
      </c>
      <c r="L32" s="119">
        <v>3269</v>
      </c>
      <c r="M32" s="119">
        <v>1732</v>
      </c>
      <c r="N32" s="119">
        <v>933636</v>
      </c>
      <c r="O32" s="136"/>
      <c r="P32" s="136"/>
      <c r="Q32" s="136"/>
      <c r="R32" s="136"/>
      <c r="S32" s="136"/>
      <c r="T32" s="136"/>
      <c r="U32" s="136"/>
      <c r="V32" s="136"/>
      <c r="W32" s="136"/>
      <c r="X32" s="136"/>
      <c r="Y32" s="136"/>
      <c r="Z32" s="136"/>
      <c r="AA32" s="137"/>
    </row>
    <row r="33" spans="1:27" s="94" customFormat="1" ht="11.1" customHeight="1">
      <c r="A33" s="25">
        <f>IF(B33&lt;&gt;"",COUNTA($B$19:B33),"")</f>
        <v>15</v>
      </c>
      <c r="B33" s="103" t="s">
        <v>155</v>
      </c>
      <c r="C33" s="117" t="s">
        <v>10</v>
      </c>
      <c r="D33" s="117" t="s">
        <v>10</v>
      </c>
      <c r="E33" s="117" t="s">
        <v>10</v>
      </c>
      <c r="F33" s="117" t="s">
        <v>10</v>
      </c>
      <c r="G33" s="117" t="s">
        <v>10</v>
      </c>
      <c r="H33" s="117" t="s">
        <v>10</v>
      </c>
      <c r="I33" s="117" t="s">
        <v>10</v>
      </c>
      <c r="J33" s="117" t="s">
        <v>10</v>
      </c>
      <c r="K33" s="117" t="s">
        <v>10</v>
      </c>
      <c r="L33" s="117" t="s">
        <v>10</v>
      </c>
      <c r="M33" s="117" t="s">
        <v>10</v>
      </c>
      <c r="N33" s="117" t="s">
        <v>10</v>
      </c>
      <c r="O33" s="136"/>
      <c r="P33" s="136"/>
      <c r="Q33" s="136"/>
      <c r="R33" s="136"/>
      <c r="S33" s="136"/>
      <c r="T33" s="136"/>
      <c r="U33" s="136"/>
      <c r="V33" s="136"/>
      <c r="W33" s="136"/>
      <c r="X33" s="136"/>
      <c r="Y33" s="136"/>
      <c r="Z33" s="136"/>
      <c r="AA33" s="137"/>
    </row>
    <row r="34" spans="1:27" s="94" customFormat="1" ht="11.1" customHeight="1">
      <c r="A34" s="25">
        <f>IF(B34&lt;&gt;"",COUNTA($B$19:B34),"")</f>
        <v>16</v>
      </c>
      <c r="B34" s="103" t="s">
        <v>156</v>
      </c>
      <c r="C34" s="117" t="s">
        <v>10</v>
      </c>
      <c r="D34" s="117" t="s">
        <v>10</v>
      </c>
      <c r="E34" s="117" t="s">
        <v>10</v>
      </c>
      <c r="F34" s="117" t="s">
        <v>10</v>
      </c>
      <c r="G34" s="117" t="s">
        <v>10</v>
      </c>
      <c r="H34" s="117" t="s">
        <v>10</v>
      </c>
      <c r="I34" s="117" t="s">
        <v>10</v>
      </c>
      <c r="J34" s="117" t="s">
        <v>10</v>
      </c>
      <c r="K34" s="117" t="s">
        <v>10</v>
      </c>
      <c r="L34" s="117" t="s">
        <v>10</v>
      </c>
      <c r="M34" s="117" t="s">
        <v>10</v>
      </c>
      <c r="N34" s="117" t="s">
        <v>10</v>
      </c>
      <c r="O34" s="136"/>
      <c r="P34" s="136"/>
      <c r="Q34" s="136"/>
      <c r="R34" s="136"/>
      <c r="S34" s="136"/>
      <c r="T34" s="136"/>
      <c r="U34" s="136"/>
      <c r="V34" s="136"/>
      <c r="W34" s="136"/>
      <c r="X34" s="136"/>
      <c r="Y34" s="136"/>
      <c r="Z34" s="136"/>
      <c r="AA34" s="137"/>
    </row>
    <row r="35" spans="1:27" s="94" customFormat="1" ht="11.1" customHeight="1">
      <c r="A35" s="25">
        <f>IF(B35&lt;&gt;"",COUNTA($B$19:B35),"")</f>
        <v>17</v>
      </c>
      <c r="B35" s="103" t="s">
        <v>172</v>
      </c>
      <c r="C35" s="117" t="s">
        <v>10</v>
      </c>
      <c r="D35" s="117" t="s">
        <v>10</v>
      </c>
      <c r="E35" s="117" t="s">
        <v>10</v>
      </c>
      <c r="F35" s="117" t="s">
        <v>10</v>
      </c>
      <c r="G35" s="117" t="s">
        <v>10</v>
      </c>
      <c r="H35" s="117" t="s">
        <v>10</v>
      </c>
      <c r="I35" s="117" t="s">
        <v>10</v>
      </c>
      <c r="J35" s="117" t="s">
        <v>10</v>
      </c>
      <c r="K35" s="117" t="s">
        <v>10</v>
      </c>
      <c r="L35" s="117" t="s">
        <v>10</v>
      </c>
      <c r="M35" s="117" t="s">
        <v>10</v>
      </c>
      <c r="N35" s="117" t="s">
        <v>10</v>
      </c>
      <c r="O35" s="136"/>
      <c r="P35" s="136"/>
      <c r="Q35" s="136"/>
      <c r="R35" s="136"/>
      <c r="S35" s="136"/>
      <c r="T35" s="136"/>
      <c r="U35" s="136"/>
      <c r="V35" s="136"/>
      <c r="W35" s="136"/>
      <c r="X35" s="136"/>
      <c r="Y35" s="136"/>
      <c r="Z35" s="136"/>
      <c r="AA35" s="137"/>
    </row>
    <row r="36" spans="1:27" s="94" customFormat="1" ht="11.1" customHeight="1">
      <c r="A36" s="25">
        <f>IF(B36&lt;&gt;"",COUNTA($B$19:B36),"")</f>
        <v>18</v>
      </c>
      <c r="B36" s="103" t="s">
        <v>173</v>
      </c>
      <c r="C36" s="117" t="s">
        <v>10</v>
      </c>
      <c r="D36" s="117" t="s">
        <v>10</v>
      </c>
      <c r="E36" s="117" t="s">
        <v>10</v>
      </c>
      <c r="F36" s="117" t="s">
        <v>10</v>
      </c>
      <c r="G36" s="117" t="s">
        <v>10</v>
      </c>
      <c r="H36" s="117" t="s">
        <v>10</v>
      </c>
      <c r="I36" s="117" t="s">
        <v>10</v>
      </c>
      <c r="J36" s="117" t="s">
        <v>10</v>
      </c>
      <c r="K36" s="117" t="s">
        <v>10</v>
      </c>
      <c r="L36" s="117" t="s">
        <v>10</v>
      </c>
      <c r="M36" s="117" t="s">
        <v>10</v>
      </c>
      <c r="N36" s="117" t="s">
        <v>10</v>
      </c>
      <c r="O36" s="136"/>
      <c r="P36" s="136"/>
      <c r="Q36" s="136"/>
      <c r="R36" s="136"/>
      <c r="S36" s="136"/>
      <c r="T36" s="136"/>
      <c r="U36" s="136"/>
      <c r="V36" s="136"/>
      <c r="W36" s="136"/>
      <c r="X36" s="136"/>
      <c r="Y36" s="136"/>
      <c r="Z36" s="136"/>
      <c r="AA36" s="137"/>
    </row>
    <row r="37" spans="1:27" s="94" customFormat="1" ht="11.1" customHeight="1">
      <c r="A37" s="25">
        <f>IF(B37&lt;&gt;"",COUNTA($B$19:B37),"")</f>
        <v>19</v>
      </c>
      <c r="B37" s="103" t="s">
        <v>61</v>
      </c>
      <c r="C37" s="117" t="s">
        <v>10</v>
      </c>
      <c r="D37" s="117" t="s">
        <v>10</v>
      </c>
      <c r="E37" s="117" t="s">
        <v>10</v>
      </c>
      <c r="F37" s="117" t="s">
        <v>10</v>
      </c>
      <c r="G37" s="117" t="s">
        <v>10</v>
      </c>
      <c r="H37" s="117" t="s">
        <v>10</v>
      </c>
      <c r="I37" s="117" t="s">
        <v>10</v>
      </c>
      <c r="J37" s="117" t="s">
        <v>10</v>
      </c>
      <c r="K37" s="117" t="s">
        <v>10</v>
      </c>
      <c r="L37" s="117" t="s">
        <v>10</v>
      </c>
      <c r="M37" s="117" t="s">
        <v>10</v>
      </c>
      <c r="N37" s="117" t="s">
        <v>10</v>
      </c>
      <c r="O37" s="136"/>
      <c r="P37" s="136"/>
      <c r="Q37" s="136"/>
      <c r="R37" s="136"/>
      <c r="S37" s="136"/>
      <c r="T37" s="136"/>
      <c r="U37" s="136"/>
      <c r="V37" s="136"/>
      <c r="W37" s="136"/>
      <c r="X37" s="136"/>
      <c r="Y37" s="136"/>
      <c r="Z37" s="136"/>
      <c r="AA37" s="137"/>
    </row>
    <row r="38" spans="1:27" s="94" customFormat="1" ht="21.6" customHeight="1">
      <c r="A38" s="25">
        <f>IF(B38&lt;&gt;"",COUNTA($B$19:B38),"")</f>
        <v>20</v>
      </c>
      <c r="B38" s="104" t="s">
        <v>157</v>
      </c>
      <c r="C38" s="117" t="s">
        <v>10</v>
      </c>
      <c r="D38" s="117" t="s">
        <v>10</v>
      </c>
      <c r="E38" s="117" t="s">
        <v>10</v>
      </c>
      <c r="F38" s="117" t="s">
        <v>10</v>
      </c>
      <c r="G38" s="117" t="s">
        <v>10</v>
      </c>
      <c r="H38" s="117" t="s">
        <v>10</v>
      </c>
      <c r="I38" s="117" t="s">
        <v>10</v>
      </c>
      <c r="J38" s="117" t="s">
        <v>10</v>
      </c>
      <c r="K38" s="117" t="s">
        <v>10</v>
      </c>
      <c r="L38" s="117" t="s">
        <v>10</v>
      </c>
      <c r="M38" s="117" t="s">
        <v>10</v>
      </c>
      <c r="N38" s="117" t="s">
        <v>10</v>
      </c>
      <c r="O38" s="136"/>
      <c r="P38" s="136"/>
      <c r="Q38" s="136"/>
      <c r="R38" s="136"/>
      <c r="S38" s="136"/>
      <c r="T38" s="136"/>
      <c r="U38" s="136"/>
      <c r="V38" s="136"/>
      <c r="W38" s="136"/>
      <c r="X38" s="136"/>
      <c r="Y38" s="136"/>
      <c r="Z38" s="136"/>
      <c r="AA38" s="137"/>
    </row>
    <row r="39" spans="1:27" s="94" customFormat="1" ht="21.6" customHeight="1">
      <c r="A39" s="25">
        <f>IF(B39&lt;&gt;"",COUNTA($B$19:B39),"")</f>
        <v>21</v>
      </c>
      <c r="B39" s="104" t="s">
        <v>158</v>
      </c>
      <c r="C39" s="117">
        <v>335997</v>
      </c>
      <c r="D39" s="117">
        <v>62703</v>
      </c>
      <c r="E39" s="117">
        <v>130</v>
      </c>
      <c r="F39" s="117" t="s">
        <v>10</v>
      </c>
      <c r="G39" s="117" t="s">
        <v>10</v>
      </c>
      <c r="H39" s="117" t="s">
        <v>10</v>
      </c>
      <c r="I39" s="117" t="s">
        <v>10</v>
      </c>
      <c r="J39" s="117">
        <v>19</v>
      </c>
      <c r="K39" s="117">
        <v>37</v>
      </c>
      <c r="L39" s="117">
        <v>73</v>
      </c>
      <c r="M39" s="117">
        <v>1</v>
      </c>
      <c r="N39" s="117">
        <v>273163</v>
      </c>
      <c r="O39" s="136"/>
      <c r="P39" s="136"/>
      <c r="Q39" s="136"/>
      <c r="R39" s="136"/>
      <c r="S39" s="136"/>
      <c r="T39" s="136"/>
      <c r="U39" s="136"/>
      <c r="V39" s="136"/>
      <c r="W39" s="136"/>
      <c r="X39" s="136"/>
      <c r="Y39" s="136"/>
      <c r="Z39" s="136"/>
      <c r="AA39" s="137"/>
    </row>
    <row r="40" spans="1:27" s="94" customFormat="1" ht="21.6" customHeight="1">
      <c r="A40" s="25">
        <f>IF(B40&lt;&gt;"",COUNTA($B$19:B40),"")</f>
        <v>22</v>
      </c>
      <c r="B40" s="104" t="s">
        <v>159</v>
      </c>
      <c r="C40" s="117">
        <v>196518</v>
      </c>
      <c r="D40" s="117">
        <v>30583</v>
      </c>
      <c r="E40" s="117" t="s">
        <v>10</v>
      </c>
      <c r="F40" s="117" t="s">
        <v>10</v>
      </c>
      <c r="G40" s="117" t="s">
        <v>10</v>
      </c>
      <c r="H40" s="117" t="s">
        <v>10</v>
      </c>
      <c r="I40" s="117" t="s">
        <v>10</v>
      </c>
      <c r="J40" s="117" t="s">
        <v>10</v>
      </c>
      <c r="K40" s="117" t="s">
        <v>10</v>
      </c>
      <c r="L40" s="117" t="s">
        <v>10</v>
      </c>
      <c r="M40" s="117" t="s">
        <v>10</v>
      </c>
      <c r="N40" s="117">
        <v>165935</v>
      </c>
      <c r="O40" s="136"/>
      <c r="P40" s="136"/>
      <c r="Q40" s="136"/>
      <c r="R40" s="136"/>
      <c r="S40" s="136"/>
      <c r="T40" s="136"/>
      <c r="U40" s="136"/>
      <c r="V40" s="136"/>
      <c r="W40" s="136"/>
      <c r="X40" s="136"/>
      <c r="Y40" s="136"/>
      <c r="Z40" s="136"/>
      <c r="AA40" s="137"/>
    </row>
    <row r="41" spans="1:27" s="94" customFormat="1" ht="11.1" customHeight="1">
      <c r="A41" s="25">
        <f>IF(B41&lt;&gt;"",COUNTA($B$19:B41),"")</f>
        <v>23</v>
      </c>
      <c r="B41" s="103" t="s">
        <v>160</v>
      </c>
      <c r="C41" s="117">
        <v>194</v>
      </c>
      <c r="D41" s="117">
        <v>53</v>
      </c>
      <c r="E41" s="117">
        <v>103</v>
      </c>
      <c r="F41" s="117">
        <v>1</v>
      </c>
      <c r="G41" s="117">
        <v>2</v>
      </c>
      <c r="H41" s="117">
        <v>4</v>
      </c>
      <c r="I41" s="117">
        <v>6</v>
      </c>
      <c r="J41" s="117">
        <v>9</v>
      </c>
      <c r="K41" s="117">
        <v>77</v>
      </c>
      <c r="L41" s="117">
        <v>4</v>
      </c>
      <c r="M41" s="117">
        <v>16</v>
      </c>
      <c r="N41" s="117">
        <v>23</v>
      </c>
      <c r="O41" s="136"/>
      <c r="P41" s="136"/>
      <c r="Q41" s="136"/>
      <c r="R41" s="136"/>
      <c r="S41" s="136"/>
      <c r="T41" s="136"/>
      <c r="U41" s="136"/>
      <c r="V41" s="136"/>
      <c r="W41" s="136"/>
      <c r="X41" s="136"/>
      <c r="Y41" s="136"/>
      <c r="Z41" s="136"/>
      <c r="AA41" s="137"/>
    </row>
    <row r="42" spans="1:27" s="94" customFormat="1" ht="11.1" customHeight="1">
      <c r="A42" s="25">
        <f>IF(B42&lt;&gt;"",COUNTA($B$19:B42),"")</f>
        <v>24</v>
      </c>
      <c r="B42" s="103" t="s">
        <v>161</v>
      </c>
      <c r="C42" s="117">
        <v>278367</v>
      </c>
      <c r="D42" s="117">
        <v>63655</v>
      </c>
      <c r="E42" s="117">
        <v>838</v>
      </c>
      <c r="F42" s="117">
        <v>1</v>
      </c>
      <c r="G42" s="117">
        <v>15</v>
      </c>
      <c r="H42" s="117">
        <v>143</v>
      </c>
      <c r="I42" s="117">
        <v>40</v>
      </c>
      <c r="J42" s="117">
        <v>78</v>
      </c>
      <c r="K42" s="117">
        <v>328</v>
      </c>
      <c r="L42" s="117">
        <v>233</v>
      </c>
      <c r="M42" s="117">
        <v>142</v>
      </c>
      <c r="N42" s="117">
        <v>213732</v>
      </c>
      <c r="O42" s="136"/>
      <c r="P42" s="136"/>
      <c r="Q42" s="136"/>
      <c r="R42" s="136"/>
      <c r="S42" s="136"/>
      <c r="T42" s="136"/>
      <c r="U42" s="136"/>
      <c r="V42" s="136"/>
      <c r="W42" s="136"/>
      <c r="X42" s="136"/>
      <c r="Y42" s="136"/>
      <c r="Z42" s="136"/>
      <c r="AA42" s="137"/>
    </row>
    <row r="43" spans="1:27" s="94" customFormat="1" ht="11.1" customHeight="1">
      <c r="A43" s="25">
        <f>IF(B43&lt;&gt;"",COUNTA($B$19:B43),"")</f>
        <v>25</v>
      </c>
      <c r="B43" s="103" t="s">
        <v>147</v>
      </c>
      <c r="C43" s="117">
        <v>788</v>
      </c>
      <c r="D43" s="117">
        <v>236</v>
      </c>
      <c r="E43" s="117">
        <v>142</v>
      </c>
      <c r="F43" s="117" t="s">
        <v>10</v>
      </c>
      <c r="G43" s="117">
        <v>1</v>
      </c>
      <c r="H43" s="117" t="s">
        <v>10</v>
      </c>
      <c r="I43" s="117">
        <v>1</v>
      </c>
      <c r="J43" s="117">
        <v>10</v>
      </c>
      <c r="K43" s="117">
        <v>98</v>
      </c>
      <c r="L43" s="117">
        <v>33</v>
      </c>
      <c r="M43" s="117">
        <v>134</v>
      </c>
      <c r="N43" s="117">
        <v>275</v>
      </c>
      <c r="O43" s="136"/>
      <c r="P43" s="136"/>
      <c r="Q43" s="136"/>
      <c r="R43" s="136"/>
      <c r="S43" s="136"/>
      <c r="T43" s="136"/>
      <c r="U43" s="136"/>
      <c r="V43" s="136"/>
      <c r="W43" s="136"/>
      <c r="X43" s="136"/>
      <c r="Y43" s="136"/>
      <c r="Z43" s="136"/>
      <c r="AA43" s="137"/>
    </row>
    <row r="44" spans="1:27" s="94" customFormat="1" ht="20.100000000000001" customHeight="1">
      <c r="A44" s="26">
        <f>IF(B44&lt;&gt;"",COUNTA($B$19:B44),"")</f>
        <v>26</v>
      </c>
      <c r="B44" s="105" t="s">
        <v>162</v>
      </c>
      <c r="C44" s="119">
        <v>810288</v>
      </c>
      <c r="D44" s="119">
        <v>156757</v>
      </c>
      <c r="E44" s="119">
        <v>928</v>
      </c>
      <c r="F44" s="119">
        <v>1</v>
      </c>
      <c r="G44" s="119">
        <v>16</v>
      </c>
      <c r="H44" s="119">
        <v>147</v>
      </c>
      <c r="I44" s="119">
        <v>45</v>
      </c>
      <c r="J44" s="119">
        <v>96</v>
      </c>
      <c r="K44" s="119">
        <v>344</v>
      </c>
      <c r="L44" s="119">
        <v>277</v>
      </c>
      <c r="M44" s="119">
        <v>25</v>
      </c>
      <c r="N44" s="119">
        <v>652578</v>
      </c>
      <c r="O44" s="136"/>
      <c r="P44" s="136"/>
      <c r="Q44" s="136"/>
      <c r="R44" s="136"/>
      <c r="S44" s="136"/>
      <c r="T44" s="136"/>
      <c r="U44" s="136"/>
      <c r="V44" s="136"/>
      <c r="W44" s="136"/>
      <c r="X44" s="136"/>
      <c r="Y44" s="136"/>
      <c r="Z44" s="136"/>
      <c r="AA44" s="137"/>
    </row>
    <row r="45" spans="1:27" s="122" customFormat="1" ht="11.1" customHeight="1">
      <c r="A45" s="25">
        <f>IF(B45&lt;&gt;"",COUNTA($B$19:B45),"")</f>
        <v>27</v>
      </c>
      <c r="B45" s="103" t="s">
        <v>163</v>
      </c>
      <c r="C45" s="117">
        <v>132</v>
      </c>
      <c r="D45" s="117">
        <v>5</v>
      </c>
      <c r="E45" s="117" t="s">
        <v>10</v>
      </c>
      <c r="F45" s="117" t="s">
        <v>10</v>
      </c>
      <c r="G45" s="117" t="s">
        <v>10</v>
      </c>
      <c r="H45" s="117" t="s">
        <v>10</v>
      </c>
      <c r="I45" s="117" t="s">
        <v>10</v>
      </c>
      <c r="J45" s="117" t="s">
        <v>10</v>
      </c>
      <c r="K45" s="117" t="s">
        <v>10</v>
      </c>
      <c r="L45" s="117" t="s">
        <v>10</v>
      </c>
      <c r="M45" s="117" t="s">
        <v>10</v>
      </c>
      <c r="N45" s="117">
        <v>127</v>
      </c>
      <c r="O45" s="138"/>
      <c r="P45" s="138"/>
      <c r="Q45" s="138"/>
      <c r="R45" s="138"/>
      <c r="S45" s="138"/>
      <c r="T45" s="138"/>
      <c r="U45" s="138"/>
      <c r="V45" s="138"/>
      <c r="W45" s="138"/>
      <c r="X45" s="138"/>
      <c r="Y45" s="138"/>
      <c r="Z45" s="138"/>
      <c r="AA45" s="139"/>
    </row>
    <row r="46" spans="1:27" s="122" customFormat="1" ht="11.1" customHeight="1">
      <c r="A46" s="25">
        <f>IF(B46&lt;&gt;"",COUNTA($B$19:B46),"")</f>
        <v>28</v>
      </c>
      <c r="B46" s="103" t="s">
        <v>164</v>
      </c>
      <c r="C46" s="117" t="s">
        <v>10</v>
      </c>
      <c r="D46" s="117" t="s">
        <v>10</v>
      </c>
      <c r="E46" s="117" t="s">
        <v>10</v>
      </c>
      <c r="F46" s="117" t="s">
        <v>10</v>
      </c>
      <c r="G46" s="117" t="s">
        <v>10</v>
      </c>
      <c r="H46" s="117" t="s">
        <v>10</v>
      </c>
      <c r="I46" s="117" t="s">
        <v>10</v>
      </c>
      <c r="J46" s="117" t="s">
        <v>10</v>
      </c>
      <c r="K46" s="117" t="s">
        <v>10</v>
      </c>
      <c r="L46" s="117" t="s">
        <v>10</v>
      </c>
      <c r="M46" s="117" t="s">
        <v>10</v>
      </c>
      <c r="N46" s="117" t="s">
        <v>10</v>
      </c>
      <c r="O46" s="138"/>
      <c r="P46" s="138"/>
      <c r="Q46" s="138"/>
      <c r="R46" s="138"/>
      <c r="S46" s="138"/>
      <c r="T46" s="138"/>
      <c r="U46" s="138"/>
      <c r="V46" s="138"/>
      <c r="W46" s="138"/>
      <c r="X46" s="138"/>
      <c r="Y46" s="138"/>
      <c r="Z46" s="138"/>
      <c r="AA46" s="139"/>
    </row>
    <row r="47" spans="1:27" s="122" customFormat="1" ht="11.1" customHeight="1">
      <c r="A47" s="25">
        <f>IF(B47&lt;&gt;"",COUNTA($B$19:B47),"")</f>
        <v>29</v>
      </c>
      <c r="B47" s="103" t="s">
        <v>165</v>
      </c>
      <c r="C47" s="117">
        <v>250</v>
      </c>
      <c r="D47" s="117">
        <v>89</v>
      </c>
      <c r="E47" s="117">
        <v>6</v>
      </c>
      <c r="F47" s="117" t="s">
        <v>10</v>
      </c>
      <c r="G47" s="117" t="s">
        <v>10</v>
      </c>
      <c r="H47" s="117" t="s">
        <v>10</v>
      </c>
      <c r="I47" s="117">
        <v>3</v>
      </c>
      <c r="J47" s="117">
        <v>3</v>
      </c>
      <c r="K47" s="117" t="s">
        <v>10</v>
      </c>
      <c r="L47" s="117" t="s">
        <v>10</v>
      </c>
      <c r="M47" s="117" t="s">
        <v>10</v>
      </c>
      <c r="N47" s="117">
        <v>155</v>
      </c>
      <c r="O47" s="138"/>
      <c r="P47" s="138"/>
      <c r="Q47" s="138"/>
      <c r="R47" s="138"/>
      <c r="S47" s="138"/>
      <c r="T47" s="138"/>
      <c r="U47" s="138"/>
      <c r="V47" s="138"/>
      <c r="W47" s="138"/>
      <c r="X47" s="138"/>
      <c r="Y47" s="138"/>
      <c r="Z47" s="138"/>
      <c r="AA47" s="139"/>
    </row>
    <row r="48" spans="1:27" s="122" customFormat="1" ht="11.1" customHeight="1">
      <c r="A48" s="25">
        <f>IF(B48&lt;&gt;"",COUNTA($B$19:B48),"")</f>
        <v>30</v>
      </c>
      <c r="B48" s="103" t="s">
        <v>147</v>
      </c>
      <c r="C48" s="117" t="s">
        <v>10</v>
      </c>
      <c r="D48" s="117" t="s">
        <v>10</v>
      </c>
      <c r="E48" s="117" t="s">
        <v>10</v>
      </c>
      <c r="F48" s="117" t="s">
        <v>10</v>
      </c>
      <c r="G48" s="117" t="s">
        <v>10</v>
      </c>
      <c r="H48" s="117" t="s">
        <v>10</v>
      </c>
      <c r="I48" s="117" t="s">
        <v>10</v>
      </c>
      <c r="J48" s="117" t="s">
        <v>10</v>
      </c>
      <c r="K48" s="117" t="s">
        <v>10</v>
      </c>
      <c r="L48" s="117" t="s">
        <v>10</v>
      </c>
      <c r="M48" s="117" t="s">
        <v>10</v>
      </c>
      <c r="N48" s="117" t="s">
        <v>10</v>
      </c>
      <c r="O48" s="138"/>
      <c r="P48" s="138"/>
      <c r="Q48" s="138"/>
      <c r="R48" s="138"/>
      <c r="S48" s="138"/>
      <c r="T48" s="138"/>
      <c r="U48" s="138"/>
      <c r="V48" s="138"/>
      <c r="W48" s="138"/>
      <c r="X48" s="138"/>
      <c r="Y48" s="138"/>
      <c r="Z48" s="138"/>
      <c r="AA48" s="139"/>
    </row>
    <row r="49" spans="1:27" s="94" customFormat="1" ht="20.100000000000001" customHeight="1">
      <c r="A49" s="26">
        <f>IF(B49&lt;&gt;"",COUNTA($B$19:B49),"")</f>
        <v>31</v>
      </c>
      <c r="B49" s="105" t="s">
        <v>166</v>
      </c>
      <c r="C49" s="119">
        <v>382</v>
      </c>
      <c r="D49" s="119">
        <v>94</v>
      </c>
      <c r="E49" s="119">
        <v>6</v>
      </c>
      <c r="F49" s="119" t="s">
        <v>10</v>
      </c>
      <c r="G49" s="119" t="s">
        <v>10</v>
      </c>
      <c r="H49" s="119" t="s">
        <v>10</v>
      </c>
      <c r="I49" s="119">
        <v>3</v>
      </c>
      <c r="J49" s="119">
        <v>3</v>
      </c>
      <c r="K49" s="119" t="s">
        <v>10</v>
      </c>
      <c r="L49" s="119" t="s">
        <v>10</v>
      </c>
      <c r="M49" s="119" t="s">
        <v>10</v>
      </c>
      <c r="N49" s="119">
        <v>282</v>
      </c>
      <c r="O49" s="136"/>
      <c r="P49" s="136"/>
      <c r="Q49" s="136"/>
      <c r="R49" s="136"/>
      <c r="S49" s="136"/>
      <c r="T49" s="136"/>
      <c r="U49" s="136"/>
      <c r="V49" s="136"/>
      <c r="W49" s="136"/>
      <c r="X49" s="136"/>
      <c r="Y49" s="136"/>
      <c r="Z49" s="136"/>
      <c r="AA49" s="137"/>
    </row>
    <row r="50" spans="1:27" s="94" customFormat="1" ht="20.100000000000001" customHeight="1">
      <c r="A50" s="26">
        <f>IF(B50&lt;&gt;"",COUNTA($B$19:B50),"")</f>
        <v>32</v>
      </c>
      <c r="B50" s="105" t="s">
        <v>167</v>
      </c>
      <c r="C50" s="119">
        <v>810670</v>
      </c>
      <c r="D50" s="119">
        <v>156851</v>
      </c>
      <c r="E50" s="119">
        <v>934</v>
      </c>
      <c r="F50" s="119">
        <v>1</v>
      </c>
      <c r="G50" s="119">
        <v>16</v>
      </c>
      <c r="H50" s="119">
        <v>147</v>
      </c>
      <c r="I50" s="119">
        <v>49</v>
      </c>
      <c r="J50" s="119">
        <v>99</v>
      </c>
      <c r="K50" s="119">
        <v>344</v>
      </c>
      <c r="L50" s="119">
        <v>277</v>
      </c>
      <c r="M50" s="119">
        <v>25</v>
      </c>
      <c r="N50" s="119">
        <v>652860</v>
      </c>
      <c r="O50" s="136"/>
      <c r="P50" s="136"/>
      <c r="Q50" s="136"/>
      <c r="R50" s="136"/>
      <c r="S50" s="136"/>
      <c r="T50" s="136"/>
      <c r="U50" s="136"/>
      <c r="V50" s="136"/>
      <c r="W50" s="136"/>
      <c r="X50" s="136"/>
      <c r="Y50" s="136"/>
      <c r="Z50" s="136"/>
      <c r="AA50" s="137"/>
    </row>
    <row r="51" spans="1:27" s="94" customFormat="1" ht="20.100000000000001" customHeight="1">
      <c r="A51" s="26">
        <f>IF(B51&lt;&gt;"",COUNTA($B$19:B51),"")</f>
        <v>33</v>
      </c>
      <c r="B51" s="105" t="s">
        <v>168</v>
      </c>
      <c r="C51" s="119">
        <v>-389211</v>
      </c>
      <c r="D51" s="119">
        <v>-98922</v>
      </c>
      <c r="E51" s="119">
        <v>-7806</v>
      </c>
      <c r="F51" s="119">
        <v>-19</v>
      </c>
      <c r="G51" s="119">
        <v>-49</v>
      </c>
      <c r="H51" s="119">
        <v>-27</v>
      </c>
      <c r="I51" s="119">
        <v>-960</v>
      </c>
      <c r="J51" s="119">
        <v>-2066</v>
      </c>
      <c r="K51" s="119">
        <v>-1693</v>
      </c>
      <c r="L51" s="119">
        <v>-2992</v>
      </c>
      <c r="M51" s="119">
        <v>-1707</v>
      </c>
      <c r="N51" s="119">
        <v>-280776</v>
      </c>
      <c r="O51" s="136"/>
      <c r="P51" s="136"/>
      <c r="Q51" s="136"/>
      <c r="R51" s="136"/>
      <c r="S51" s="136"/>
      <c r="T51" s="136"/>
      <c r="U51" s="136"/>
      <c r="V51" s="136"/>
      <c r="W51" s="136"/>
      <c r="X51" s="136"/>
      <c r="Y51" s="136"/>
      <c r="Z51" s="136"/>
      <c r="AA51" s="137"/>
    </row>
    <row r="52" spans="1:27" s="122" customFormat="1" ht="25.15" customHeight="1">
      <c r="A52" s="25">
        <f>IF(B52&lt;&gt;"",COUNTA($B$19:B52),"")</f>
        <v>34</v>
      </c>
      <c r="B52" s="108" t="s">
        <v>169</v>
      </c>
      <c r="C52" s="123">
        <v>-388898</v>
      </c>
      <c r="D52" s="123">
        <v>-98738</v>
      </c>
      <c r="E52" s="123">
        <v>-7745</v>
      </c>
      <c r="F52" s="123">
        <v>-19</v>
      </c>
      <c r="G52" s="123">
        <v>-49</v>
      </c>
      <c r="H52" s="123">
        <v>-27</v>
      </c>
      <c r="I52" s="123">
        <v>-948</v>
      </c>
      <c r="J52" s="123">
        <v>-2067</v>
      </c>
      <c r="K52" s="123">
        <v>-1644</v>
      </c>
      <c r="L52" s="123">
        <v>-2992</v>
      </c>
      <c r="M52" s="123">
        <v>-1701</v>
      </c>
      <c r="N52" s="123">
        <v>-280714</v>
      </c>
      <c r="O52" s="138"/>
      <c r="P52" s="138"/>
      <c r="Q52" s="138"/>
      <c r="R52" s="138"/>
      <c r="S52" s="138"/>
      <c r="T52" s="138"/>
      <c r="U52" s="138"/>
      <c r="V52" s="138"/>
      <c r="W52" s="138"/>
      <c r="X52" s="138"/>
      <c r="Y52" s="138"/>
      <c r="Z52" s="138"/>
      <c r="AA52" s="139"/>
    </row>
    <row r="53" spans="1:27" s="122" customFormat="1" ht="18" customHeight="1">
      <c r="A53" s="25">
        <f>IF(B53&lt;&gt;"",COUNTA($B$19:B53),"")</f>
        <v>35</v>
      </c>
      <c r="B53" s="103" t="s">
        <v>170</v>
      </c>
      <c r="C53" s="117" t="s">
        <v>10</v>
      </c>
      <c r="D53" s="117" t="s">
        <v>10</v>
      </c>
      <c r="E53" s="117" t="s">
        <v>10</v>
      </c>
      <c r="F53" s="117" t="s">
        <v>10</v>
      </c>
      <c r="G53" s="117" t="s">
        <v>10</v>
      </c>
      <c r="H53" s="117" t="s">
        <v>10</v>
      </c>
      <c r="I53" s="117" t="s">
        <v>10</v>
      </c>
      <c r="J53" s="117" t="s">
        <v>10</v>
      </c>
      <c r="K53" s="117" t="s">
        <v>10</v>
      </c>
      <c r="L53" s="117" t="s">
        <v>10</v>
      </c>
      <c r="M53" s="117" t="s">
        <v>10</v>
      </c>
      <c r="N53" s="117" t="s">
        <v>10</v>
      </c>
      <c r="O53" s="138"/>
      <c r="P53" s="138"/>
      <c r="Q53" s="138"/>
      <c r="R53" s="138"/>
      <c r="S53" s="138"/>
      <c r="T53" s="138"/>
      <c r="U53" s="138"/>
      <c r="V53" s="138"/>
      <c r="W53" s="138"/>
      <c r="X53" s="138"/>
      <c r="Y53" s="138"/>
      <c r="Z53" s="138"/>
      <c r="AA53" s="139"/>
    </row>
    <row r="54" spans="1:27" ht="11.1" customHeight="1">
      <c r="A54" s="25">
        <f>IF(B54&lt;&gt;"",COUNTA($B$19:B54),"")</f>
        <v>36</v>
      </c>
      <c r="B54" s="103" t="s">
        <v>171</v>
      </c>
      <c r="C54" s="117">
        <v>69</v>
      </c>
      <c r="D54" s="117" t="s">
        <v>10</v>
      </c>
      <c r="E54" s="117" t="s">
        <v>10</v>
      </c>
      <c r="F54" s="117" t="s">
        <v>10</v>
      </c>
      <c r="G54" s="117" t="s">
        <v>10</v>
      </c>
      <c r="H54" s="117" t="s">
        <v>10</v>
      </c>
      <c r="I54" s="117" t="s">
        <v>10</v>
      </c>
      <c r="J54" s="117" t="s">
        <v>10</v>
      </c>
      <c r="K54" s="117" t="s">
        <v>10</v>
      </c>
      <c r="L54" s="117" t="s">
        <v>10</v>
      </c>
      <c r="M54" s="117">
        <v>69</v>
      </c>
      <c r="N54" s="117" t="s">
        <v>10</v>
      </c>
    </row>
    <row r="55" spans="1:27" s="97" customFormat="1" ht="18" customHeight="1">
      <c r="A55" s="25" t="str">
        <f>IF(B55&lt;&gt;"",COUNTA($B$19:B55),"")</f>
        <v/>
      </c>
      <c r="B55" s="103"/>
      <c r="C55" s="239" t="s">
        <v>112</v>
      </c>
      <c r="D55" s="240"/>
      <c r="E55" s="240"/>
      <c r="F55" s="240"/>
      <c r="G55" s="240"/>
      <c r="H55" s="240"/>
      <c r="I55" s="240" t="s">
        <v>112</v>
      </c>
      <c r="J55" s="240"/>
      <c r="K55" s="240"/>
      <c r="L55" s="240"/>
      <c r="M55" s="240"/>
      <c r="N55" s="240"/>
      <c r="O55" s="134"/>
      <c r="P55" s="134"/>
      <c r="Q55" s="134"/>
      <c r="R55" s="134"/>
      <c r="S55" s="134"/>
      <c r="T55" s="134"/>
      <c r="U55" s="134"/>
      <c r="V55" s="134"/>
      <c r="W55" s="134"/>
      <c r="X55" s="134"/>
      <c r="Y55" s="134"/>
      <c r="Z55" s="134"/>
      <c r="AA55" s="134"/>
    </row>
    <row r="56" spans="1:27" s="94" customFormat="1" ht="11.1" customHeight="1">
      <c r="A56" s="25">
        <f>IF(B56&lt;&gt;"",COUNTA($B$19:B56),"")</f>
        <v>37</v>
      </c>
      <c r="B56" s="103" t="s">
        <v>142</v>
      </c>
      <c r="C56" s="125">
        <v>40.840000000000003</v>
      </c>
      <c r="D56" s="125">
        <v>39.15</v>
      </c>
      <c r="E56" s="125">
        <v>4.2</v>
      </c>
      <c r="F56" s="125">
        <v>0.01</v>
      </c>
      <c r="G56" s="125">
        <v>0.02</v>
      </c>
      <c r="H56" s="125">
        <v>0.17</v>
      </c>
      <c r="I56" s="125">
        <v>4.32</v>
      </c>
      <c r="J56" s="125">
        <v>6.79</v>
      </c>
      <c r="K56" s="125">
        <v>6.92</v>
      </c>
      <c r="L56" s="125">
        <v>7.82</v>
      </c>
      <c r="M56" s="125">
        <v>2.12</v>
      </c>
      <c r="N56" s="125">
        <v>35.770000000000003</v>
      </c>
      <c r="O56" s="136"/>
      <c r="P56" s="136"/>
      <c r="Q56" s="136"/>
      <c r="R56" s="136"/>
      <c r="S56" s="136"/>
      <c r="T56" s="136"/>
      <c r="U56" s="136"/>
      <c r="V56" s="136"/>
      <c r="W56" s="136"/>
      <c r="X56" s="136"/>
      <c r="Y56" s="136"/>
      <c r="Z56" s="136"/>
      <c r="AA56" s="137"/>
    </row>
    <row r="57" spans="1:27" s="94" customFormat="1" ht="11.1" customHeight="1">
      <c r="A57" s="25">
        <f>IF(B57&lt;&gt;"",COUNTA($B$19:B57),"")</f>
        <v>38</v>
      </c>
      <c r="B57" s="103" t="s">
        <v>143</v>
      </c>
      <c r="C57" s="125">
        <v>20.190000000000001</v>
      </c>
      <c r="D57" s="125">
        <v>9.81</v>
      </c>
      <c r="E57" s="125">
        <v>0.49</v>
      </c>
      <c r="F57" s="125">
        <v>7.0000000000000007E-2</v>
      </c>
      <c r="G57" s="125">
        <v>0.21</v>
      </c>
      <c r="H57" s="125">
        <v>0.22</v>
      </c>
      <c r="I57" s="125">
        <v>0.35</v>
      </c>
      <c r="J57" s="125">
        <v>0.47</v>
      </c>
      <c r="K57" s="125">
        <v>1.62</v>
      </c>
      <c r="L57" s="125">
        <v>0.5</v>
      </c>
      <c r="M57" s="125">
        <v>0.12</v>
      </c>
      <c r="N57" s="125">
        <v>22.05</v>
      </c>
      <c r="O57" s="136"/>
      <c r="P57" s="136"/>
      <c r="Q57" s="136"/>
      <c r="R57" s="136"/>
      <c r="S57" s="136"/>
      <c r="T57" s="136"/>
      <c r="U57" s="136"/>
      <c r="V57" s="136"/>
      <c r="W57" s="136"/>
      <c r="X57" s="136"/>
      <c r="Y57" s="136"/>
      <c r="Z57" s="136"/>
      <c r="AA57" s="137"/>
    </row>
    <row r="58" spans="1:27" s="94" customFormat="1" ht="21.6" customHeight="1">
      <c r="A58" s="25">
        <f>IF(B58&lt;&gt;"",COUNTA($B$19:B58),"")</f>
        <v>39</v>
      </c>
      <c r="B58" s="104" t="s">
        <v>144</v>
      </c>
      <c r="C58" s="125">
        <v>651.62</v>
      </c>
      <c r="D58" s="125">
        <v>736.97</v>
      </c>
      <c r="E58" s="125" t="s">
        <v>10</v>
      </c>
      <c r="F58" s="125" t="s">
        <v>10</v>
      </c>
      <c r="G58" s="125" t="s">
        <v>10</v>
      </c>
      <c r="H58" s="125" t="s">
        <v>10</v>
      </c>
      <c r="I58" s="125" t="s">
        <v>10</v>
      </c>
      <c r="J58" s="125" t="s">
        <v>10</v>
      </c>
      <c r="K58" s="125" t="s">
        <v>10</v>
      </c>
      <c r="L58" s="125" t="s">
        <v>10</v>
      </c>
      <c r="M58" s="125" t="s">
        <v>10</v>
      </c>
      <c r="N58" s="125">
        <v>631.69000000000005</v>
      </c>
      <c r="O58" s="136"/>
      <c r="P58" s="136"/>
      <c r="Q58" s="136"/>
      <c r="R58" s="136"/>
      <c r="S58" s="136"/>
      <c r="T58" s="136"/>
      <c r="U58" s="136"/>
      <c r="V58" s="136"/>
      <c r="W58" s="136"/>
      <c r="X58" s="136"/>
      <c r="Y58" s="136"/>
      <c r="Z58" s="136"/>
      <c r="AA58" s="137"/>
    </row>
    <row r="59" spans="1:27" s="94" customFormat="1" ht="11.1" customHeight="1">
      <c r="A59" s="25">
        <f>IF(B59&lt;&gt;"",COUNTA($B$19:B59),"")</f>
        <v>40</v>
      </c>
      <c r="B59" s="103" t="s">
        <v>145</v>
      </c>
      <c r="C59" s="125" t="s">
        <v>10</v>
      </c>
      <c r="D59" s="125" t="s">
        <v>10</v>
      </c>
      <c r="E59" s="125" t="s">
        <v>10</v>
      </c>
      <c r="F59" s="125" t="s">
        <v>10</v>
      </c>
      <c r="G59" s="125" t="s">
        <v>10</v>
      </c>
      <c r="H59" s="125" t="s">
        <v>10</v>
      </c>
      <c r="I59" s="125" t="s">
        <v>10</v>
      </c>
      <c r="J59" s="125" t="s">
        <v>10</v>
      </c>
      <c r="K59" s="125" t="s">
        <v>10</v>
      </c>
      <c r="L59" s="125" t="s">
        <v>10</v>
      </c>
      <c r="M59" s="125" t="s">
        <v>10</v>
      </c>
      <c r="N59" s="125" t="s">
        <v>10</v>
      </c>
      <c r="O59" s="136"/>
      <c r="P59" s="136"/>
      <c r="Q59" s="136"/>
      <c r="R59" s="136"/>
      <c r="S59" s="136"/>
      <c r="T59" s="136"/>
      <c r="U59" s="136"/>
      <c r="V59" s="136"/>
      <c r="W59" s="136"/>
      <c r="X59" s="136"/>
      <c r="Y59" s="136"/>
      <c r="Z59" s="136"/>
      <c r="AA59" s="137"/>
    </row>
    <row r="60" spans="1:27" s="94" customFormat="1" ht="11.1" customHeight="1">
      <c r="A60" s="25">
        <f>IF(B60&lt;&gt;"",COUNTA($B$19:B60),"")</f>
        <v>41</v>
      </c>
      <c r="B60" s="103" t="s">
        <v>146</v>
      </c>
      <c r="C60" s="125">
        <v>33.11</v>
      </c>
      <c r="D60" s="125">
        <v>53.75</v>
      </c>
      <c r="E60" s="125">
        <v>2.0699999999999998</v>
      </c>
      <c r="F60" s="125">
        <v>0.16</v>
      </c>
      <c r="G60" s="125">
        <v>0.16</v>
      </c>
      <c r="H60" s="125">
        <v>0.34</v>
      </c>
      <c r="I60" s="125">
        <v>1.38</v>
      </c>
      <c r="J60" s="125">
        <v>3.42</v>
      </c>
      <c r="K60" s="125">
        <v>5.4</v>
      </c>
      <c r="L60" s="125">
        <v>2.85</v>
      </c>
      <c r="M60" s="125">
        <v>0.16</v>
      </c>
      <c r="N60" s="125">
        <v>26.13</v>
      </c>
      <c r="O60" s="136"/>
      <c r="P60" s="136"/>
      <c r="Q60" s="136"/>
      <c r="R60" s="136"/>
      <c r="S60" s="136"/>
      <c r="T60" s="136"/>
      <c r="U60" s="136"/>
      <c r="V60" s="136"/>
      <c r="W60" s="136"/>
      <c r="X60" s="136"/>
      <c r="Y60" s="136"/>
      <c r="Z60" s="136"/>
      <c r="AA60" s="137"/>
    </row>
    <row r="61" spans="1:27" s="94" customFormat="1" ht="11.1" customHeight="1">
      <c r="A61" s="25">
        <f>IF(B61&lt;&gt;"",COUNTA($B$19:B61),"")</f>
        <v>42</v>
      </c>
      <c r="B61" s="103" t="s">
        <v>147</v>
      </c>
      <c r="C61" s="125">
        <v>0.49</v>
      </c>
      <c r="D61" s="125">
        <v>0.78</v>
      </c>
      <c r="E61" s="125">
        <v>0.11</v>
      </c>
      <c r="F61" s="125" t="s">
        <v>10</v>
      </c>
      <c r="G61" s="125" t="s">
        <v>10</v>
      </c>
      <c r="H61" s="125" t="s">
        <v>10</v>
      </c>
      <c r="I61" s="125">
        <v>0.01</v>
      </c>
      <c r="J61" s="125">
        <v>0.05</v>
      </c>
      <c r="K61" s="125">
        <v>0.65</v>
      </c>
      <c r="L61" s="125">
        <v>0.11</v>
      </c>
      <c r="M61" s="125">
        <v>0.17</v>
      </c>
      <c r="N61" s="125">
        <v>0.21</v>
      </c>
      <c r="O61" s="136"/>
      <c r="P61" s="136"/>
      <c r="Q61" s="136"/>
      <c r="R61" s="136"/>
      <c r="S61" s="136"/>
      <c r="T61" s="136"/>
      <c r="U61" s="136"/>
      <c r="V61" s="136"/>
      <c r="W61" s="136"/>
      <c r="X61" s="136"/>
      <c r="Y61" s="136"/>
      <c r="Z61" s="136"/>
      <c r="AA61" s="137"/>
    </row>
    <row r="62" spans="1:27" s="94" customFormat="1" ht="20.100000000000001" customHeight="1">
      <c r="A62" s="26">
        <f>IF(B62&lt;&gt;"",COUNTA($B$19:B62),"")</f>
        <v>43</v>
      </c>
      <c r="B62" s="105" t="s">
        <v>148</v>
      </c>
      <c r="C62" s="127">
        <v>745.27</v>
      </c>
      <c r="D62" s="127">
        <v>838.91</v>
      </c>
      <c r="E62" s="127">
        <v>6.65</v>
      </c>
      <c r="F62" s="127">
        <v>0.25</v>
      </c>
      <c r="G62" s="127">
        <v>0.38</v>
      </c>
      <c r="H62" s="127">
        <v>0.73</v>
      </c>
      <c r="I62" s="127">
        <v>6.04</v>
      </c>
      <c r="J62" s="127">
        <v>10.63</v>
      </c>
      <c r="K62" s="127">
        <v>13.29</v>
      </c>
      <c r="L62" s="127">
        <v>11.07</v>
      </c>
      <c r="M62" s="127">
        <v>2.23</v>
      </c>
      <c r="N62" s="127">
        <v>715.44</v>
      </c>
      <c r="O62" s="136"/>
      <c r="P62" s="136"/>
      <c r="Q62" s="136"/>
      <c r="R62" s="136"/>
      <c r="S62" s="136"/>
      <c r="T62" s="136"/>
      <c r="U62" s="136"/>
      <c r="V62" s="136"/>
      <c r="W62" s="136"/>
      <c r="X62" s="136"/>
      <c r="Y62" s="136"/>
      <c r="Z62" s="136"/>
      <c r="AA62" s="137"/>
    </row>
    <row r="63" spans="1:27" s="94" customFormat="1" ht="21.6" customHeight="1">
      <c r="A63" s="25">
        <f>IF(B63&lt;&gt;"",COUNTA($B$19:B63),"")</f>
        <v>44</v>
      </c>
      <c r="B63" s="104" t="s">
        <v>149</v>
      </c>
      <c r="C63" s="125">
        <v>0.18</v>
      </c>
      <c r="D63" s="125">
        <v>0.27</v>
      </c>
      <c r="E63" s="125">
        <v>0.05</v>
      </c>
      <c r="F63" s="125" t="s">
        <v>10</v>
      </c>
      <c r="G63" s="125" t="s">
        <v>10</v>
      </c>
      <c r="H63" s="125" t="s">
        <v>10</v>
      </c>
      <c r="I63" s="125">
        <v>0.09</v>
      </c>
      <c r="J63" s="125">
        <v>0.01</v>
      </c>
      <c r="K63" s="125">
        <v>0.33</v>
      </c>
      <c r="L63" s="125" t="s">
        <v>10</v>
      </c>
      <c r="M63" s="125">
        <v>0.01</v>
      </c>
      <c r="N63" s="125">
        <v>0.1</v>
      </c>
      <c r="O63" s="136"/>
      <c r="P63" s="136"/>
      <c r="Q63" s="136"/>
      <c r="R63" s="136"/>
      <c r="S63" s="136"/>
      <c r="T63" s="136"/>
      <c r="U63" s="136"/>
      <c r="V63" s="136"/>
      <c r="W63" s="136"/>
      <c r="X63" s="136"/>
      <c r="Y63" s="136"/>
      <c r="Z63" s="136"/>
      <c r="AA63" s="137"/>
    </row>
    <row r="64" spans="1:27" s="94" customFormat="1" ht="11.1" customHeight="1">
      <c r="A64" s="25">
        <f>IF(B64&lt;&gt;"",COUNTA($B$19:B64),"")</f>
        <v>45</v>
      </c>
      <c r="B64" s="103" t="s">
        <v>150</v>
      </c>
      <c r="C64" s="125">
        <v>0.05</v>
      </c>
      <c r="D64" s="125" t="s">
        <v>10</v>
      </c>
      <c r="E64" s="125">
        <v>0.01</v>
      </c>
      <c r="F64" s="125" t="s">
        <v>10</v>
      </c>
      <c r="G64" s="125" t="s">
        <v>10</v>
      </c>
      <c r="H64" s="125">
        <v>0.01</v>
      </c>
      <c r="I64" s="125">
        <v>0.09</v>
      </c>
      <c r="J64" s="125" t="s">
        <v>10</v>
      </c>
      <c r="K64" s="125" t="s">
        <v>10</v>
      </c>
      <c r="L64" s="125" t="s">
        <v>10</v>
      </c>
      <c r="M64" s="125" t="s">
        <v>10</v>
      </c>
      <c r="N64" s="125">
        <v>0.05</v>
      </c>
      <c r="O64" s="136"/>
      <c r="P64" s="136"/>
      <c r="Q64" s="136"/>
      <c r="R64" s="136"/>
      <c r="S64" s="136"/>
      <c r="T64" s="136"/>
      <c r="U64" s="136"/>
      <c r="V64" s="136"/>
      <c r="W64" s="136"/>
      <c r="X64" s="136"/>
      <c r="Y64" s="136"/>
      <c r="Z64" s="136"/>
      <c r="AA64" s="137"/>
    </row>
    <row r="65" spans="1:27" s="94" customFormat="1" ht="11.1" customHeight="1">
      <c r="A65" s="25">
        <f>IF(B65&lt;&gt;"",COUNTA($B$19:B65),"")</f>
        <v>46</v>
      </c>
      <c r="B65" s="103" t="s">
        <v>151</v>
      </c>
      <c r="C65" s="125" t="s">
        <v>10</v>
      </c>
      <c r="D65" s="125" t="s">
        <v>10</v>
      </c>
      <c r="E65" s="125" t="s">
        <v>10</v>
      </c>
      <c r="F65" s="125" t="s">
        <v>10</v>
      </c>
      <c r="G65" s="125" t="s">
        <v>10</v>
      </c>
      <c r="H65" s="125" t="s">
        <v>10</v>
      </c>
      <c r="I65" s="125" t="s">
        <v>10</v>
      </c>
      <c r="J65" s="125" t="s">
        <v>10</v>
      </c>
      <c r="K65" s="125" t="s">
        <v>10</v>
      </c>
      <c r="L65" s="125" t="s">
        <v>10</v>
      </c>
      <c r="M65" s="125" t="s">
        <v>10</v>
      </c>
      <c r="N65" s="125" t="s">
        <v>10</v>
      </c>
      <c r="O65" s="136"/>
      <c r="P65" s="136"/>
      <c r="Q65" s="136"/>
      <c r="R65" s="136"/>
      <c r="S65" s="136"/>
      <c r="T65" s="136"/>
      <c r="U65" s="136"/>
      <c r="V65" s="136"/>
      <c r="W65" s="136"/>
      <c r="X65" s="136"/>
      <c r="Y65" s="136"/>
      <c r="Z65" s="136"/>
      <c r="AA65" s="137"/>
    </row>
    <row r="66" spans="1:27" s="94" customFormat="1" ht="11.1" customHeight="1">
      <c r="A66" s="25">
        <f>IF(B66&lt;&gt;"",COUNTA($B$19:B66),"")</f>
        <v>47</v>
      </c>
      <c r="B66" s="103" t="s">
        <v>152</v>
      </c>
      <c r="C66" s="125">
        <v>0.25</v>
      </c>
      <c r="D66" s="125">
        <v>0.64</v>
      </c>
      <c r="E66" s="125" t="s">
        <v>10</v>
      </c>
      <c r="F66" s="125" t="s">
        <v>10</v>
      </c>
      <c r="G66" s="125" t="s">
        <v>10</v>
      </c>
      <c r="H66" s="125" t="s">
        <v>10</v>
      </c>
      <c r="I66" s="125" t="s">
        <v>10</v>
      </c>
      <c r="J66" s="125" t="s">
        <v>10</v>
      </c>
      <c r="K66" s="125" t="s">
        <v>10</v>
      </c>
      <c r="L66" s="125" t="s">
        <v>10</v>
      </c>
      <c r="M66" s="125" t="s">
        <v>10</v>
      </c>
      <c r="N66" s="125">
        <v>0.16</v>
      </c>
      <c r="O66" s="136"/>
      <c r="P66" s="136"/>
      <c r="Q66" s="136"/>
      <c r="R66" s="136"/>
      <c r="S66" s="136"/>
      <c r="T66" s="136"/>
      <c r="U66" s="136"/>
      <c r="V66" s="136"/>
      <c r="W66" s="136"/>
      <c r="X66" s="136"/>
      <c r="Y66" s="136"/>
      <c r="Z66" s="136"/>
      <c r="AA66" s="137"/>
    </row>
    <row r="67" spans="1:27" s="94" customFormat="1" ht="11.1" customHeight="1">
      <c r="A67" s="25">
        <f>IF(B67&lt;&gt;"",COUNTA($B$19:B67),"")</f>
        <v>48</v>
      </c>
      <c r="B67" s="103" t="s">
        <v>147</v>
      </c>
      <c r="C67" s="125" t="s">
        <v>10</v>
      </c>
      <c r="D67" s="125" t="s">
        <v>10</v>
      </c>
      <c r="E67" s="125" t="s">
        <v>10</v>
      </c>
      <c r="F67" s="125" t="s">
        <v>10</v>
      </c>
      <c r="G67" s="125" t="s">
        <v>10</v>
      </c>
      <c r="H67" s="125" t="s">
        <v>10</v>
      </c>
      <c r="I67" s="125" t="s">
        <v>10</v>
      </c>
      <c r="J67" s="125" t="s">
        <v>10</v>
      </c>
      <c r="K67" s="125" t="s">
        <v>10</v>
      </c>
      <c r="L67" s="125" t="s">
        <v>10</v>
      </c>
      <c r="M67" s="125" t="s">
        <v>10</v>
      </c>
      <c r="N67" s="125" t="s">
        <v>10</v>
      </c>
      <c r="O67" s="136"/>
      <c r="P67" s="136"/>
      <c r="Q67" s="136"/>
      <c r="R67" s="136"/>
      <c r="S67" s="136"/>
      <c r="T67" s="136"/>
      <c r="U67" s="136"/>
      <c r="V67" s="136"/>
      <c r="W67" s="136"/>
      <c r="X67" s="136"/>
      <c r="Y67" s="136"/>
      <c r="Z67" s="136"/>
      <c r="AA67" s="137"/>
    </row>
    <row r="68" spans="1:27" s="94" customFormat="1" ht="20.100000000000001" customHeight="1">
      <c r="A68" s="26">
        <f>IF(B68&lt;&gt;"",COUNTA($B$19:B68),"")</f>
        <v>49</v>
      </c>
      <c r="B68" s="105" t="s">
        <v>153</v>
      </c>
      <c r="C68" s="127">
        <v>0.43</v>
      </c>
      <c r="D68" s="127">
        <v>0.91</v>
      </c>
      <c r="E68" s="127">
        <v>0.05</v>
      </c>
      <c r="F68" s="127" t="s">
        <v>10</v>
      </c>
      <c r="G68" s="127" t="s">
        <v>10</v>
      </c>
      <c r="H68" s="127" t="s">
        <v>10</v>
      </c>
      <c r="I68" s="127">
        <v>0.09</v>
      </c>
      <c r="J68" s="127">
        <v>0.01</v>
      </c>
      <c r="K68" s="127">
        <v>0.33</v>
      </c>
      <c r="L68" s="127" t="s">
        <v>10</v>
      </c>
      <c r="M68" s="127">
        <v>0.01</v>
      </c>
      <c r="N68" s="127">
        <v>0.26</v>
      </c>
      <c r="O68" s="136"/>
      <c r="P68" s="136"/>
      <c r="Q68" s="136"/>
      <c r="R68" s="136"/>
      <c r="S68" s="136"/>
      <c r="T68" s="136"/>
      <c r="U68" s="136"/>
      <c r="V68" s="136"/>
      <c r="W68" s="136"/>
      <c r="X68" s="136"/>
      <c r="Y68" s="136"/>
      <c r="Z68" s="136"/>
      <c r="AA68" s="137"/>
    </row>
    <row r="69" spans="1:27" s="94" customFormat="1" ht="20.100000000000001" customHeight="1">
      <c r="A69" s="26">
        <f>IF(B69&lt;&gt;"",COUNTA($B$19:B69),"")</f>
        <v>50</v>
      </c>
      <c r="B69" s="105" t="s">
        <v>154</v>
      </c>
      <c r="C69" s="127">
        <v>745.7</v>
      </c>
      <c r="D69" s="127">
        <v>839.83</v>
      </c>
      <c r="E69" s="127">
        <v>6.7</v>
      </c>
      <c r="F69" s="127">
        <v>0.25</v>
      </c>
      <c r="G69" s="127">
        <v>0.38</v>
      </c>
      <c r="H69" s="127">
        <v>0.73</v>
      </c>
      <c r="I69" s="127">
        <v>6.13</v>
      </c>
      <c r="J69" s="127">
        <v>10.65</v>
      </c>
      <c r="K69" s="127">
        <v>13.62</v>
      </c>
      <c r="L69" s="127">
        <v>11.07</v>
      </c>
      <c r="M69" s="127">
        <v>2.2400000000000002</v>
      </c>
      <c r="N69" s="127">
        <v>715.7</v>
      </c>
      <c r="O69" s="136"/>
      <c r="P69" s="136"/>
      <c r="Q69" s="136"/>
      <c r="R69" s="136"/>
      <c r="S69" s="136"/>
      <c r="T69" s="136"/>
      <c r="U69" s="136"/>
      <c r="V69" s="136"/>
      <c r="W69" s="136"/>
      <c r="X69" s="136"/>
      <c r="Y69" s="136"/>
      <c r="Z69" s="136"/>
      <c r="AA69" s="137"/>
    </row>
    <row r="70" spans="1:27" s="94" customFormat="1" ht="11.1" customHeight="1">
      <c r="A70" s="25">
        <f>IF(B70&lt;&gt;"",COUNTA($B$19:B70),"")</f>
        <v>51</v>
      </c>
      <c r="B70" s="103" t="s">
        <v>155</v>
      </c>
      <c r="C70" s="125" t="s">
        <v>10</v>
      </c>
      <c r="D70" s="125" t="s">
        <v>10</v>
      </c>
      <c r="E70" s="125" t="s">
        <v>10</v>
      </c>
      <c r="F70" s="125" t="s">
        <v>10</v>
      </c>
      <c r="G70" s="125" t="s">
        <v>10</v>
      </c>
      <c r="H70" s="125" t="s">
        <v>10</v>
      </c>
      <c r="I70" s="125" t="s">
        <v>10</v>
      </c>
      <c r="J70" s="125" t="s">
        <v>10</v>
      </c>
      <c r="K70" s="125" t="s">
        <v>10</v>
      </c>
      <c r="L70" s="125" t="s">
        <v>10</v>
      </c>
      <c r="M70" s="125" t="s">
        <v>10</v>
      </c>
      <c r="N70" s="125" t="s">
        <v>10</v>
      </c>
      <c r="O70" s="136"/>
      <c r="P70" s="136"/>
      <c r="Q70" s="136"/>
      <c r="R70" s="136"/>
      <c r="S70" s="136"/>
      <c r="T70" s="136"/>
      <c r="U70" s="136"/>
      <c r="V70" s="136"/>
      <c r="W70" s="136"/>
      <c r="X70" s="136"/>
      <c r="Y70" s="136"/>
      <c r="Z70" s="136"/>
      <c r="AA70" s="137"/>
    </row>
    <row r="71" spans="1:27" s="94" customFormat="1" ht="11.1" customHeight="1">
      <c r="A71" s="25">
        <f>IF(B71&lt;&gt;"",COUNTA($B$19:B71),"")</f>
        <v>52</v>
      </c>
      <c r="B71" s="103" t="s">
        <v>156</v>
      </c>
      <c r="C71" s="125" t="s">
        <v>10</v>
      </c>
      <c r="D71" s="125" t="s">
        <v>10</v>
      </c>
      <c r="E71" s="125" t="s">
        <v>10</v>
      </c>
      <c r="F71" s="125" t="s">
        <v>10</v>
      </c>
      <c r="G71" s="125" t="s">
        <v>10</v>
      </c>
      <c r="H71" s="125" t="s">
        <v>10</v>
      </c>
      <c r="I71" s="125" t="s">
        <v>10</v>
      </c>
      <c r="J71" s="125" t="s">
        <v>10</v>
      </c>
      <c r="K71" s="125" t="s">
        <v>10</v>
      </c>
      <c r="L71" s="125" t="s">
        <v>10</v>
      </c>
      <c r="M71" s="125" t="s">
        <v>10</v>
      </c>
      <c r="N71" s="125" t="s">
        <v>10</v>
      </c>
      <c r="O71" s="136"/>
      <c r="P71" s="136"/>
      <c r="Q71" s="136"/>
      <c r="R71" s="136"/>
      <c r="S71" s="136"/>
      <c r="T71" s="136"/>
      <c r="U71" s="136"/>
      <c r="V71" s="136"/>
      <c r="W71" s="136"/>
      <c r="X71" s="136"/>
      <c r="Y71" s="136"/>
      <c r="Z71" s="136"/>
      <c r="AA71" s="137"/>
    </row>
    <row r="72" spans="1:27" s="94" customFormat="1" ht="11.1" customHeight="1">
      <c r="A72" s="25">
        <f>IF(B72&lt;&gt;"",COUNTA($B$19:B72),"")</f>
        <v>53</v>
      </c>
      <c r="B72" s="103" t="s">
        <v>172</v>
      </c>
      <c r="C72" s="125" t="s">
        <v>10</v>
      </c>
      <c r="D72" s="125" t="s">
        <v>10</v>
      </c>
      <c r="E72" s="125" t="s">
        <v>10</v>
      </c>
      <c r="F72" s="125" t="s">
        <v>10</v>
      </c>
      <c r="G72" s="125" t="s">
        <v>10</v>
      </c>
      <c r="H72" s="125" t="s">
        <v>10</v>
      </c>
      <c r="I72" s="125" t="s">
        <v>10</v>
      </c>
      <c r="J72" s="125" t="s">
        <v>10</v>
      </c>
      <c r="K72" s="125" t="s">
        <v>10</v>
      </c>
      <c r="L72" s="125" t="s">
        <v>10</v>
      </c>
      <c r="M72" s="125" t="s">
        <v>10</v>
      </c>
      <c r="N72" s="125" t="s">
        <v>10</v>
      </c>
      <c r="O72" s="136"/>
      <c r="P72" s="136"/>
      <c r="Q72" s="136"/>
      <c r="R72" s="136"/>
      <c r="S72" s="136"/>
      <c r="T72" s="136"/>
      <c r="U72" s="136"/>
      <c r="V72" s="136"/>
      <c r="W72" s="136"/>
      <c r="X72" s="136"/>
      <c r="Y72" s="136"/>
      <c r="Z72" s="136"/>
      <c r="AA72" s="137"/>
    </row>
    <row r="73" spans="1:27" s="94" customFormat="1" ht="11.1" customHeight="1">
      <c r="A73" s="25">
        <f>IF(B73&lt;&gt;"",COUNTA($B$19:B73),"")</f>
        <v>54</v>
      </c>
      <c r="B73" s="103" t="s">
        <v>173</v>
      </c>
      <c r="C73" s="125" t="s">
        <v>10</v>
      </c>
      <c r="D73" s="125" t="s">
        <v>10</v>
      </c>
      <c r="E73" s="125" t="s">
        <v>10</v>
      </c>
      <c r="F73" s="125" t="s">
        <v>10</v>
      </c>
      <c r="G73" s="125" t="s">
        <v>10</v>
      </c>
      <c r="H73" s="125" t="s">
        <v>10</v>
      </c>
      <c r="I73" s="125" t="s">
        <v>10</v>
      </c>
      <c r="J73" s="125" t="s">
        <v>10</v>
      </c>
      <c r="K73" s="125" t="s">
        <v>10</v>
      </c>
      <c r="L73" s="125" t="s">
        <v>10</v>
      </c>
      <c r="M73" s="125" t="s">
        <v>10</v>
      </c>
      <c r="N73" s="125" t="s">
        <v>10</v>
      </c>
      <c r="O73" s="136"/>
      <c r="P73" s="136"/>
      <c r="Q73" s="136"/>
      <c r="R73" s="136"/>
      <c r="S73" s="136"/>
      <c r="T73" s="136"/>
      <c r="U73" s="136"/>
      <c r="V73" s="136"/>
      <c r="W73" s="136"/>
      <c r="X73" s="136"/>
      <c r="Y73" s="136"/>
      <c r="Z73" s="136"/>
      <c r="AA73" s="137"/>
    </row>
    <row r="74" spans="1:27" s="94" customFormat="1" ht="11.1" customHeight="1">
      <c r="A74" s="25">
        <f>IF(B74&lt;&gt;"",COUNTA($B$19:B74),"")</f>
        <v>55</v>
      </c>
      <c r="B74" s="103" t="s">
        <v>61</v>
      </c>
      <c r="C74" s="125" t="s">
        <v>10</v>
      </c>
      <c r="D74" s="125" t="s">
        <v>10</v>
      </c>
      <c r="E74" s="125" t="s">
        <v>10</v>
      </c>
      <c r="F74" s="125" t="s">
        <v>10</v>
      </c>
      <c r="G74" s="125" t="s">
        <v>10</v>
      </c>
      <c r="H74" s="125" t="s">
        <v>10</v>
      </c>
      <c r="I74" s="125" t="s">
        <v>10</v>
      </c>
      <c r="J74" s="125" t="s">
        <v>10</v>
      </c>
      <c r="K74" s="125" t="s">
        <v>10</v>
      </c>
      <c r="L74" s="125" t="s">
        <v>10</v>
      </c>
      <c r="M74" s="125" t="s">
        <v>10</v>
      </c>
      <c r="N74" s="125" t="s">
        <v>10</v>
      </c>
      <c r="O74" s="136"/>
      <c r="P74" s="136"/>
      <c r="Q74" s="136"/>
      <c r="R74" s="136"/>
      <c r="S74" s="136"/>
      <c r="T74" s="136"/>
      <c r="U74" s="136"/>
      <c r="V74" s="136"/>
      <c r="W74" s="136"/>
      <c r="X74" s="136"/>
      <c r="Y74" s="136"/>
      <c r="Z74" s="136"/>
      <c r="AA74" s="137"/>
    </row>
    <row r="75" spans="1:27" s="94" customFormat="1" ht="21.6" customHeight="1">
      <c r="A75" s="25">
        <f>IF(B75&lt;&gt;"",COUNTA($B$19:B75),"")</f>
        <v>56</v>
      </c>
      <c r="B75" s="104" t="s">
        <v>157</v>
      </c>
      <c r="C75" s="125" t="s">
        <v>10</v>
      </c>
      <c r="D75" s="125" t="s">
        <v>10</v>
      </c>
      <c r="E75" s="125" t="s">
        <v>10</v>
      </c>
      <c r="F75" s="125" t="s">
        <v>10</v>
      </c>
      <c r="G75" s="125" t="s">
        <v>10</v>
      </c>
      <c r="H75" s="125" t="s">
        <v>10</v>
      </c>
      <c r="I75" s="125" t="s">
        <v>10</v>
      </c>
      <c r="J75" s="125" t="s">
        <v>10</v>
      </c>
      <c r="K75" s="125" t="s">
        <v>10</v>
      </c>
      <c r="L75" s="125" t="s">
        <v>10</v>
      </c>
      <c r="M75" s="125" t="s">
        <v>10</v>
      </c>
      <c r="N75" s="125" t="s">
        <v>10</v>
      </c>
      <c r="O75" s="136"/>
      <c r="P75" s="136"/>
      <c r="Q75" s="136"/>
      <c r="R75" s="136"/>
      <c r="S75" s="136"/>
      <c r="T75" s="136"/>
      <c r="U75" s="136"/>
      <c r="V75" s="136"/>
      <c r="W75" s="136"/>
      <c r="X75" s="136"/>
      <c r="Y75" s="136"/>
      <c r="Z75" s="136"/>
      <c r="AA75" s="137"/>
    </row>
    <row r="76" spans="1:27" s="94" customFormat="1" ht="21.6" customHeight="1">
      <c r="A76" s="25">
        <f>IF(B76&lt;&gt;"",COUNTA($B$19:B76),"")</f>
        <v>57</v>
      </c>
      <c r="B76" s="104" t="s">
        <v>158</v>
      </c>
      <c r="C76" s="125">
        <v>208.82</v>
      </c>
      <c r="D76" s="125">
        <v>205.88</v>
      </c>
      <c r="E76" s="125">
        <v>0.1</v>
      </c>
      <c r="F76" s="125" t="s">
        <v>10</v>
      </c>
      <c r="G76" s="125" t="s">
        <v>10</v>
      </c>
      <c r="H76" s="125" t="s">
        <v>10</v>
      </c>
      <c r="I76" s="125" t="s">
        <v>10</v>
      </c>
      <c r="J76" s="125">
        <v>0.09</v>
      </c>
      <c r="K76" s="125">
        <v>0.25</v>
      </c>
      <c r="L76" s="125">
        <v>0.25</v>
      </c>
      <c r="M76" s="125" t="s">
        <v>10</v>
      </c>
      <c r="N76" s="125">
        <v>209.4</v>
      </c>
      <c r="O76" s="136"/>
      <c r="P76" s="136"/>
      <c r="Q76" s="136"/>
      <c r="R76" s="136"/>
      <c r="S76" s="136"/>
      <c r="T76" s="136"/>
      <c r="U76" s="136"/>
      <c r="V76" s="136"/>
      <c r="W76" s="136"/>
      <c r="X76" s="136"/>
      <c r="Y76" s="136"/>
      <c r="Z76" s="136"/>
      <c r="AA76" s="137"/>
    </row>
    <row r="77" spans="1:27" s="94" customFormat="1" ht="21.6" customHeight="1">
      <c r="A77" s="25">
        <f>IF(B77&lt;&gt;"",COUNTA($B$19:B77),"")</f>
        <v>58</v>
      </c>
      <c r="B77" s="104" t="s">
        <v>159</v>
      </c>
      <c r="C77" s="125">
        <v>122.13</v>
      </c>
      <c r="D77" s="125">
        <v>100.42</v>
      </c>
      <c r="E77" s="125" t="s">
        <v>10</v>
      </c>
      <c r="F77" s="125" t="s">
        <v>10</v>
      </c>
      <c r="G77" s="125" t="s">
        <v>10</v>
      </c>
      <c r="H77" s="125" t="s">
        <v>10</v>
      </c>
      <c r="I77" s="125" t="s">
        <v>10</v>
      </c>
      <c r="J77" s="125" t="s">
        <v>10</v>
      </c>
      <c r="K77" s="125" t="s">
        <v>10</v>
      </c>
      <c r="L77" s="125" t="s">
        <v>10</v>
      </c>
      <c r="M77" s="125" t="s">
        <v>10</v>
      </c>
      <c r="N77" s="125">
        <v>127.2</v>
      </c>
      <c r="O77" s="136"/>
      <c r="P77" s="136"/>
      <c r="Q77" s="136"/>
      <c r="R77" s="136"/>
      <c r="S77" s="136"/>
      <c r="T77" s="136"/>
      <c r="U77" s="136"/>
      <c r="V77" s="136"/>
      <c r="W77" s="136"/>
      <c r="X77" s="136"/>
      <c r="Y77" s="136"/>
      <c r="Z77" s="136"/>
      <c r="AA77" s="137"/>
    </row>
    <row r="78" spans="1:27" s="94" customFormat="1" ht="11.1" customHeight="1">
      <c r="A78" s="25">
        <f>IF(B78&lt;&gt;"",COUNTA($B$19:B78),"")</f>
        <v>59</v>
      </c>
      <c r="B78" s="103" t="s">
        <v>160</v>
      </c>
      <c r="C78" s="125">
        <v>0.12</v>
      </c>
      <c r="D78" s="125">
        <v>0.17</v>
      </c>
      <c r="E78" s="125">
        <v>0.08</v>
      </c>
      <c r="F78" s="125">
        <v>0.01</v>
      </c>
      <c r="G78" s="125">
        <v>0.01</v>
      </c>
      <c r="H78" s="125">
        <v>0.02</v>
      </c>
      <c r="I78" s="125">
        <v>0.04</v>
      </c>
      <c r="J78" s="125">
        <v>0.04</v>
      </c>
      <c r="K78" s="125">
        <v>0.51</v>
      </c>
      <c r="L78" s="125">
        <v>0.01</v>
      </c>
      <c r="M78" s="125">
        <v>0.02</v>
      </c>
      <c r="N78" s="125">
        <v>0.02</v>
      </c>
      <c r="O78" s="136"/>
      <c r="P78" s="136"/>
      <c r="Q78" s="136"/>
      <c r="R78" s="136"/>
      <c r="S78" s="136"/>
      <c r="T78" s="136"/>
      <c r="U78" s="136"/>
      <c r="V78" s="136"/>
      <c r="W78" s="136"/>
      <c r="X78" s="136"/>
      <c r="Y78" s="136"/>
      <c r="Z78" s="136"/>
      <c r="AA78" s="137"/>
    </row>
    <row r="79" spans="1:27" s="94" customFormat="1" ht="11.1" customHeight="1">
      <c r="A79" s="25">
        <f>IF(B79&lt;&gt;"",COUNTA($B$19:B79),"")</f>
        <v>60</v>
      </c>
      <c r="B79" s="103" t="s">
        <v>161</v>
      </c>
      <c r="C79" s="125">
        <v>173</v>
      </c>
      <c r="D79" s="125">
        <v>209.01</v>
      </c>
      <c r="E79" s="125">
        <v>0.64</v>
      </c>
      <c r="F79" s="125">
        <v>0.01</v>
      </c>
      <c r="G79" s="125">
        <v>0.09</v>
      </c>
      <c r="H79" s="125">
        <v>0.6</v>
      </c>
      <c r="I79" s="125">
        <v>0.24</v>
      </c>
      <c r="J79" s="125">
        <v>0.38</v>
      </c>
      <c r="K79" s="125">
        <v>2.19</v>
      </c>
      <c r="L79" s="125">
        <v>0.79</v>
      </c>
      <c r="M79" s="125">
        <v>0.18</v>
      </c>
      <c r="N79" s="125">
        <v>163.84</v>
      </c>
      <c r="O79" s="136"/>
      <c r="P79" s="136"/>
      <c r="Q79" s="136"/>
      <c r="R79" s="136"/>
      <c r="S79" s="136"/>
      <c r="T79" s="136"/>
      <c r="U79" s="136"/>
      <c r="V79" s="136"/>
      <c r="W79" s="136"/>
      <c r="X79" s="136"/>
      <c r="Y79" s="136"/>
      <c r="Z79" s="136"/>
      <c r="AA79" s="137"/>
    </row>
    <row r="80" spans="1:27" s="94" customFormat="1" ht="11.1" customHeight="1">
      <c r="A80" s="25">
        <f>IF(B80&lt;&gt;"",COUNTA($B$19:B80),"")</f>
        <v>61</v>
      </c>
      <c r="B80" s="103" t="s">
        <v>147</v>
      </c>
      <c r="C80" s="125">
        <v>0.49</v>
      </c>
      <c r="D80" s="125">
        <v>0.78</v>
      </c>
      <c r="E80" s="125">
        <v>0.11</v>
      </c>
      <c r="F80" s="125" t="s">
        <v>10</v>
      </c>
      <c r="G80" s="125" t="s">
        <v>10</v>
      </c>
      <c r="H80" s="125" t="s">
        <v>10</v>
      </c>
      <c r="I80" s="125">
        <v>0.01</v>
      </c>
      <c r="J80" s="125">
        <v>0.05</v>
      </c>
      <c r="K80" s="125">
        <v>0.65</v>
      </c>
      <c r="L80" s="125">
        <v>0.11</v>
      </c>
      <c r="M80" s="125">
        <v>0.17</v>
      </c>
      <c r="N80" s="125">
        <v>0.21</v>
      </c>
      <c r="O80" s="136"/>
      <c r="P80" s="136"/>
      <c r="Q80" s="136"/>
      <c r="R80" s="136"/>
      <c r="S80" s="136"/>
      <c r="T80" s="136"/>
      <c r="U80" s="136"/>
      <c r="V80" s="136"/>
      <c r="W80" s="136"/>
      <c r="X80" s="136"/>
      <c r="Y80" s="136"/>
      <c r="Z80" s="136"/>
      <c r="AA80" s="137"/>
    </row>
    <row r="81" spans="1:27" s="94" customFormat="1" ht="20.100000000000001" customHeight="1">
      <c r="A81" s="26">
        <f>IF(B81&lt;&gt;"",COUNTA($B$19:B81),"")</f>
        <v>62</v>
      </c>
      <c r="B81" s="105" t="s">
        <v>162</v>
      </c>
      <c r="C81" s="127">
        <v>503.58</v>
      </c>
      <c r="D81" s="127">
        <v>514.71</v>
      </c>
      <c r="E81" s="127">
        <v>0.71</v>
      </c>
      <c r="F81" s="127">
        <v>0.02</v>
      </c>
      <c r="G81" s="127">
        <v>0.1</v>
      </c>
      <c r="H81" s="127">
        <v>0.62</v>
      </c>
      <c r="I81" s="127">
        <v>0.28000000000000003</v>
      </c>
      <c r="J81" s="127">
        <v>0.47</v>
      </c>
      <c r="K81" s="127">
        <v>2.2999999999999998</v>
      </c>
      <c r="L81" s="127">
        <v>0.94</v>
      </c>
      <c r="M81" s="127">
        <v>0.03</v>
      </c>
      <c r="N81" s="127">
        <v>500.25</v>
      </c>
      <c r="O81" s="136"/>
      <c r="P81" s="136"/>
      <c r="Q81" s="136"/>
      <c r="R81" s="136"/>
      <c r="S81" s="136"/>
      <c r="T81" s="136"/>
      <c r="U81" s="136"/>
      <c r="V81" s="136"/>
      <c r="W81" s="136"/>
      <c r="X81" s="136"/>
      <c r="Y81" s="136"/>
      <c r="Z81" s="136"/>
      <c r="AA81" s="137"/>
    </row>
    <row r="82" spans="1:27" s="122" customFormat="1" ht="11.1" customHeight="1">
      <c r="A82" s="25">
        <f>IF(B82&lt;&gt;"",COUNTA($B$19:B82),"")</f>
        <v>63</v>
      </c>
      <c r="B82" s="103" t="s">
        <v>163</v>
      </c>
      <c r="C82" s="125">
        <v>0.08</v>
      </c>
      <c r="D82" s="125">
        <v>0.02</v>
      </c>
      <c r="E82" s="125" t="s">
        <v>10</v>
      </c>
      <c r="F82" s="125" t="s">
        <v>10</v>
      </c>
      <c r="G82" s="125" t="s">
        <v>10</v>
      </c>
      <c r="H82" s="125" t="s">
        <v>10</v>
      </c>
      <c r="I82" s="125" t="s">
        <v>10</v>
      </c>
      <c r="J82" s="125" t="s">
        <v>10</v>
      </c>
      <c r="K82" s="125" t="s">
        <v>10</v>
      </c>
      <c r="L82" s="125" t="s">
        <v>10</v>
      </c>
      <c r="M82" s="125" t="s">
        <v>10</v>
      </c>
      <c r="N82" s="125">
        <v>0.1</v>
      </c>
      <c r="O82" s="138"/>
      <c r="P82" s="138"/>
      <c r="Q82" s="138"/>
      <c r="R82" s="138"/>
      <c r="S82" s="138"/>
      <c r="T82" s="138"/>
      <c r="U82" s="138"/>
      <c r="V82" s="138"/>
      <c r="W82" s="138"/>
      <c r="X82" s="138"/>
      <c r="Y82" s="138"/>
      <c r="Z82" s="138"/>
      <c r="AA82" s="139"/>
    </row>
    <row r="83" spans="1:27" s="122" customFormat="1" ht="11.1" customHeight="1">
      <c r="A83" s="25">
        <f>IF(B83&lt;&gt;"",COUNTA($B$19:B83),"")</f>
        <v>64</v>
      </c>
      <c r="B83" s="103" t="s">
        <v>164</v>
      </c>
      <c r="C83" s="125" t="s">
        <v>10</v>
      </c>
      <c r="D83" s="125" t="s">
        <v>10</v>
      </c>
      <c r="E83" s="125" t="s">
        <v>10</v>
      </c>
      <c r="F83" s="125" t="s">
        <v>10</v>
      </c>
      <c r="G83" s="125" t="s">
        <v>10</v>
      </c>
      <c r="H83" s="125" t="s">
        <v>10</v>
      </c>
      <c r="I83" s="125" t="s">
        <v>10</v>
      </c>
      <c r="J83" s="125" t="s">
        <v>10</v>
      </c>
      <c r="K83" s="125" t="s">
        <v>10</v>
      </c>
      <c r="L83" s="125" t="s">
        <v>10</v>
      </c>
      <c r="M83" s="125" t="s">
        <v>10</v>
      </c>
      <c r="N83" s="125" t="s">
        <v>10</v>
      </c>
      <c r="O83" s="138"/>
      <c r="P83" s="138"/>
      <c r="Q83" s="138"/>
      <c r="R83" s="138"/>
      <c r="S83" s="138"/>
      <c r="T83" s="138"/>
      <c r="U83" s="138"/>
      <c r="V83" s="138"/>
      <c r="W83" s="138"/>
      <c r="X83" s="138"/>
      <c r="Y83" s="138"/>
      <c r="Z83" s="138"/>
      <c r="AA83" s="139"/>
    </row>
    <row r="84" spans="1:27" s="122" customFormat="1" ht="11.1" customHeight="1">
      <c r="A84" s="25">
        <f>IF(B84&lt;&gt;"",COUNTA($B$19:B84),"")</f>
        <v>65</v>
      </c>
      <c r="B84" s="103" t="s">
        <v>165</v>
      </c>
      <c r="C84" s="125">
        <v>0.16</v>
      </c>
      <c r="D84" s="125">
        <v>0.28999999999999998</v>
      </c>
      <c r="E84" s="125" t="s">
        <v>10</v>
      </c>
      <c r="F84" s="125" t="s">
        <v>10</v>
      </c>
      <c r="G84" s="125" t="s">
        <v>10</v>
      </c>
      <c r="H84" s="125" t="s">
        <v>10</v>
      </c>
      <c r="I84" s="125">
        <v>0.02</v>
      </c>
      <c r="J84" s="125">
        <v>0.02</v>
      </c>
      <c r="K84" s="125" t="s">
        <v>10</v>
      </c>
      <c r="L84" s="125" t="s">
        <v>10</v>
      </c>
      <c r="M84" s="125" t="s">
        <v>10</v>
      </c>
      <c r="N84" s="125">
        <v>0.12</v>
      </c>
      <c r="O84" s="138"/>
      <c r="P84" s="138"/>
      <c r="Q84" s="138"/>
      <c r="R84" s="138"/>
      <c r="S84" s="138"/>
      <c r="T84" s="138"/>
      <c r="U84" s="138"/>
      <c r="V84" s="138"/>
      <c r="W84" s="138"/>
      <c r="X84" s="138"/>
      <c r="Y84" s="138"/>
      <c r="Z84" s="138"/>
      <c r="AA84" s="139"/>
    </row>
    <row r="85" spans="1:27" s="122" customFormat="1" ht="11.1" customHeight="1">
      <c r="A85" s="25">
        <f>IF(B85&lt;&gt;"",COUNTA($B$19:B85),"")</f>
        <v>66</v>
      </c>
      <c r="B85" s="103" t="s">
        <v>147</v>
      </c>
      <c r="C85" s="125" t="s">
        <v>10</v>
      </c>
      <c r="D85" s="125" t="s">
        <v>10</v>
      </c>
      <c r="E85" s="125" t="s">
        <v>10</v>
      </c>
      <c r="F85" s="125" t="s">
        <v>10</v>
      </c>
      <c r="G85" s="125" t="s">
        <v>10</v>
      </c>
      <c r="H85" s="125" t="s">
        <v>10</v>
      </c>
      <c r="I85" s="125" t="s">
        <v>10</v>
      </c>
      <c r="J85" s="125" t="s">
        <v>10</v>
      </c>
      <c r="K85" s="125" t="s">
        <v>10</v>
      </c>
      <c r="L85" s="125" t="s">
        <v>10</v>
      </c>
      <c r="M85" s="125" t="s">
        <v>10</v>
      </c>
      <c r="N85" s="125" t="s">
        <v>10</v>
      </c>
      <c r="O85" s="138"/>
      <c r="P85" s="138"/>
      <c r="Q85" s="138"/>
      <c r="R85" s="138"/>
      <c r="S85" s="138"/>
      <c r="T85" s="138"/>
      <c r="U85" s="138"/>
      <c r="V85" s="138"/>
      <c r="W85" s="138"/>
      <c r="X85" s="138"/>
      <c r="Y85" s="138"/>
      <c r="Z85" s="138"/>
      <c r="AA85" s="139"/>
    </row>
    <row r="86" spans="1:27" s="94" customFormat="1" ht="20.100000000000001" customHeight="1">
      <c r="A86" s="26">
        <f>IF(B86&lt;&gt;"",COUNTA($B$19:B86),"")</f>
        <v>67</v>
      </c>
      <c r="B86" s="105" t="s">
        <v>166</v>
      </c>
      <c r="C86" s="127">
        <v>0.24</v>
      </c>
      <c r="D86" s="127">
        <v>0.31</v>
      </c>
      <c r="E86" s="127" t="s">
        <v>10</v>
      </c>
      <c r="F86" s="127" t="s">
        <v>10</v>
      </c>
      <c r="G86" s="127" t="s">
        <v>10</v>
      </c>
      <c r="H86" s="127" t="s">
        <v>10</v>
      </c>
      <c r="I86" s="127">
        <v>0.02</v>
      </c>
      <c r="J86" s="127">
        <v>0.02</v>
      </c>
      <c r="K86" s="127" t="s">
        <v>10</v>
      </c>
      <c r="L86" s="127" t="s">
        <v>10</v>
      </c>
      <c r="M86" s="127" t="s">
        <v>10</v>
      </c>
      <c r="N86" s="127">
        <v>0.22</v>
      </c>
      <c r="O86" s="136"/>
      <c r="P86" s="136"/>
      <c r="Q86" s="136"/>
      <c r="R86" s="136"/>
      <c r="S86" s="136"/>
      <c r="T86" s="136"/>
      <c r="U86" s="136"/>
      <c r="V86" s="136"/>
      <c r="W86" s="136"/>
      <c r="X86" s="136"/>
      <c r="Y86" s="136"/>
      <c r="Z86" s="136"/>
      <c r="AA86" s="137"/>
    </row>
    <row r="87" spans="1:27" s="94" customFormat="1" ht="20.100000000000001" customHeight="1">
      <c r="A87" s="26">
        <f>IF(B87&lt;&gt;"",COUNTA($B$19:B87),"")</f>
        <v>68</v>
      </c>
      <c r="B87" s="105" t="s">
        <v>167</v>
      </c>
      <c r="C87" s="127">
        <v>503.82</v>
      </c>
      <c r="D87" s="127">
        <v>515.02</v>
      </c>
      <c r="E87" s="127">
        <v>0.72</v>
      </c>
      <c r="F87" s="127">
        <v>0.02</v>
      </c>
      <c r="G87" s="127">
        <v>0.1</v>
      </c>
      <c r="H87" s="127">
        <v>0.62</v>
      </c>
      <c r="I87" s="127">
        <v>0.3</v>
      </c>
      <c r="J87" s="127">
        <v>0.49</v>
      </c>
      <c r="K87" s="127">
        <v>2.2999999999999998</v>
      </c>
      <c r="L87" s="127">
        <v>0.94</v>
      </c>
      <c r="M87" s="127">
        <v>0.03</v>
      </c>
      <c r="N87" s="127">
        <v>500.47</v>
      </c>
      <c r="O87" s="136"/>
      <c r="P87" s="136"/>
      <c r="Q87" s="136"/>
      <c r="R87" s="136"/>
      <c r="S87" s="136"/>
      <c r="T87" s="136"/>
      <c r="U87" s="136"/>
      <c r="V87" s="136"/>
      <c r="W87" s="136"/>
      <c r="X87" s="136"/>
      <c r="Y87" s="136"/>
      <c r="Z87" s="136"/>
      <c r="AA87" s="137"/>
    </row>
    <row r="88" spans="1:27" s="94" customFormat="1" ht="20.100000000000001" customHeight="1">
      <c r="A88" s="26">
        <f>IF(B88&lt;&gt;"",COUNTA($B$19:B88),"")</f>
        <v>69</v>
      </c>
      <c r="B88" s="105" t="s">
        <v>168</v>
      </c>
      <c r="C88" s="127">
        <v>-241.89</v>
      </c>
      <c r="D88" s="127">
        <v>-324.81</v>
      </c>
      <c r="E88" s="127">
        <v>-5.98</v>
      </c>
      <c r="F88" s="127">
        <v>-0.24</v>
      </c>
      <c r="G88" s="127">
        <v>-0.28999999999999998</v>
      </c>
      <c r="H88" s="127">
        <v>-0.11</v>
      </c>
      <c r="I88" s="127">
        <v>-5.84</v>
      </c>
      <c r="J88" s="127">
        <v>-10.16</v>
      </c>
      <c r="K88" s="127">
        <v>-11.32</v>
      </c>
      <c r="L88" s="127">
        <v>-10.130000000000001</v>
      </c>
      <c r="M88" s="127">
        <v>-2.21</v>
      </c>
      <c r="N88" s="127">
        <v>-215.24</v>
      </c>
      <c r="O88" s="136"/>
      <c r="P88" s="136"/>
      <c r="Q88" s="136"/>
      <c r="R88" s="136"/>
      <c r="S88" s="136"/>
      <c r="T88" s="136"/>
      <c r="U88" s="136"/>
      <c r="V88" s="136"/>
      <c r="W88" s="136"/>
      <c r="X88" s="136"/>
      <c r="Y88" s="136"/>
      <c r="Z88" s="136"/>
      <c r="AA88" s="137"/>
    </row>
    <row r="89" spans="1:27" s="122" customFormat="1" ht="25.15" customHeight="1">
      <c r="A89" s="25">
        <f>IF(B89&lt;&gt;"",COUNTA($B$19:B89),"")</f>
        <v>70</v>
      </c>
      <c r="B89" s="108" t="s">
        <v>169</v>
      </c>
      <c r="C89" s="129">
        <v>-241.69</v>
      </c>
      <c r="D89" s="129">
        <v>-324.2</v>
      </c>
      <c r="E89" s="129">
        <v>-5.94</v>
      </c>
      <c r="F89" s="129">
        <v>-0.24</v>
      </c>
      <c r="G89" s="129">
        <v>-0.28999999999999998</v>
      </c>
      <c r="H89" s="129">
        <v>-0.11</v>
      </c>
      <c r="I89" s="129">
        <v>-5.77</v>
      </c>
      <c r="J89" s="129">
        <v>-10.16</v>
      </c>
      <c r="K89" s="129">
        <v>-10.99</v>
      </c>
      <c r="L89" s="129">
        <v>-10.130000000000001</v>
      </c>
      <c r="M89" s="129">
        <v>-2.2000000000000002</v>
      </c>
      <c r="N89" s="129">
        <v>-215.19</v>
      </c>
      <c r="O89" s="138"/>
      <c r="P89" s="138"/>
      <c r="Q89" s="138"/>
      <c r="R89" s="138"/>
      <c r="S89" s="138"/>
      <c r="T89" s="138"/>
      <c r="U89" s="138"/>
      <c r="V89" s="138"/>
      <c r="W89" s="138"/>
      <c r="X89" s="138"/>
      <c r="Y89" s="138"/>
      <c r="Z89" s="138"/>
      <c r="AA89" s="139"/>
    </row>
    <row r="90" spans="1:27" s="122" customFormat="1" ht="18" customHeight="1">
      <c r="A90" s="25">
        <f>IF(B90&lt;&gt;"",COUNTA($B$19:B90),"")</f>
        <v>71</v>
      </c>
      <c r="B90" s="103" t="s">
        <v>170</v>
      </c>
      <c r="C90" s="125" t="s">
        <v>10</v>
      </c>
      <c r="D90" s="125" t="s">
        <v>10</v>
      </c>
      <c r="E90" s="125" t="s">
        <v>10</v>
      </c>
      <c r="F90" s="125" t="s">
        <v>10</v>
      </c>
      <c r="G90" s="125" t="s">
        <v>10</v>
      </c>
      <c r="H90" s="125" t="s">
        <v>10</v>
      </c>
      <c r="I90" s="125" t="s">
        <v>10</v>
      </c>
      <c r="J90" s="125" t="s">
        <v>10</v>
      </c>
      <c r="K90" s="125" t="s">
        <v>10</v>
      </c>
      <c r="L90" s="125" t="s">
        <v>10</v>
      </c>
      <c r="M90" s="125" t="s">
        <v>10</v>
      </c>
      <c r="N90" s="125" t="s">
        <v>10</v>
      </c>
      <c r="O90" s="138"/>
      <c r="P90" s="138"/>
      <c r="Q90" s="138"/>
      <c r="R90" s="138"/>
      <c r="S90" s="138"/>
      <c r="T90" s="138"/>
      <c r="U90" s="138"/>
      <c r="V90" s="138"/>
      <c r="W90" s="138"/>
      <c r="X90" s="138"/>
      <c r="Y90" s="138"/>
      <c r="Z90" s="138"/>
      <c r="AA90" s="139"/>
    </row>
    <row r="91" spans="1:27" ht="11.1" customHeight="1">
      <c r="A91" s="25">
        <f>IF(B91&lt;&gt;"",COUNTA($B$19:B91),"")</f>
        <v>72</v>
      </c>
      <c r="B91" s="103" t="s">
        <v>171</v>
      </c>
      <c r="C91" s="125">
        <v>0.04</v>
      </c>
      <c r="D91" s="125" t="s">
        <v>10</v>
      </c>
      <c r="E91" s="125" t="s">
        <v>10</v>
      </c>
      <c r="F91" s="125" t="s">
        <v>10</v>
      </c>
      <c r="G91" s="125" t="s">
        <v>10</v>
      </c>
      <c r="H91" s="125" t="s">
        <v>10</v>
      </c>
      <c r="I91" s="125" t="s">
        <v>10</v>
      </c>
      <c r="J91" s="125" t="s">
        <v>10</v>
      </c>
      <c r="K91" s="125" t="s">
        <v>10</v>
      </c>
      <c r="L91" s="125" t="s">
        <v>10</v>
      </c>
      <c r="M91" s="125">
        <v>0.09</v>
      </c>
      <c r="N91" s="125" t="s">
        <v>10</v>
      </c>
    </row>
  </sheetData>
  <mergeCells count="31">
    <mergeCell ref="A1:B1"/>
    <mergeCell ref="C1:H1"/>
    <mergeCell ref="I1:N1"/>
    <mergeCell ref="A2:B2"/>
    <mergeCell ref="C2:H2"/>
    <mergeCell ref="B4:B16"/>
    <mergeCell ref="I2:N2"/>
    <mergeCell ref="H6:H13"/>
    <mergeCell ref="C3:H3"/>
    <mergeCell ref="F14:H16"/>
    <mergeCell ref="I4:L5"/>
    <mergeCell ref="C4:C16"/>
    <mergeCell ref="I3:N3"/>
    <mergeCell ref="I6:I13"/>
    <mergeCell ref="G6:G13"/>
    <mergeCell ref="A3:B3"/>
    <mergeCell ref="K6:K13"/>
    <mergeCell ref="D4:D16"/>
    <mergeCell ref="A4:A16"/>
    <mergeCell ref="L6:L13"/>
    <mergeCell ref="I14:L16"/>
    <mergeCell ref="F4:H5"/>
    <mergeCell ref="C55:H55"/>
    <mergeCell ref="I55:N55"/>
    <mergeCell ref="M4:M16"/>
    <mergeCell ref="N4:N16"/>
    <mergeCell ref="F6:F13"/>
    <mergeCell ref="J6:J13"/>
    <mergeCell ref="E4:E16"/>
    <mergeCell ref="C18:H18"/>
    <mergeCell ref="I18:N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A93"/>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7109375" style="102" customWidth="1"/>
    <col min="2" max="2" width="36.7109375" style="102" customWidth="1"/>
    <col min="3" max="3" width="9.28515625" style="102" customWidth="1"/>
    <col min="4" max="12" width="8.28515625" style="102" customWidth="1"/>
    <col min="13" max="14" width="8.7109375" style="102" customWidth="1"/>
    <col min="15" max="27" width="11.42578125" style="135"/>
    <col min="28" max="16384" width="11.42578125" style="102"/>
  </cols>
  <sheetData>
    <row r="1" spans="1:27" s="97" customFormat="1" ht="35.1" customHeight="1">
      <c r="A1" s="241" t="s">
        <v>113</v>
      </c>
      <c r="B1" s="242"/>
      <c r="C1" s="221" t="str">
        <f>"Auszahlungen und Einzahlungen 
der Gemeinden und Gemeindeverbände "&amp;Deckblatt!A7&amp;"  
nach Gebietskörperschaften und Produktbereichen"</f>
        <v>Auszahlungen und Einzahlungen 
der Gemeinden und Gemeindeverbände 2019  
nach Gebietskörperschaften und Produktbereichen</v>
      </c>
      <c r="D1" s="221"/>
      <c r="E1" s="221"/>
      <c r="F1" s="221"/>
      <c r="G1" s="221"/>
      <c r="H1" s="222"/>
      <c r="I1" s="223" t="str">
        <f>"Auszahlungen und Einzahlungen 
der Gemeinden und Gemeindeverbände "&amp;Deckblatt!A7&amp;" 
nach Gebietskörperschaften und Produktbereichen"</f>
        <v>Auszahlungen und Einzahlungen 
der Gemeinden und Gemeindeverbände 2019 
nach Gebietskörperschaften und Produktbereichen</v>
      </c>
      <c r="J1" s="221"/>
      <c r="K1" s="221"/>
      <c r="L1" s="221"/>
      <c r="M1" s="221"/>
      <c r="N1" s="222"/>
      <c r="O1" s="134"/>
      <c r="P1" s="134"/>
      <c r="Q1" s="134"/>
      <c r="R1" s="134"/>
      <c r="S1" s="134"/>
      <c r="T1" s="134"/>
      <c r="U1" s="134"/>
      <c r="V1" s="134"/>
      <c r="W1" s="134"/>
      <c r="X1" s="134"/>
      <c r="Y1" s="134"/>
      <c r="Z1" s="134"/>
      <c r="AA1" s="134"/>
    </row>
    <row r="2" spans="1:27" s="97" customFormat="1" ht="11.85" customHeight="1">
      <c r="A2" s="241" t="s">
        <v>100</v>
      </c>
      <c r="B2" s="242"/>
      <c r="C2" s="221" t="s">
        <v>204</v>
      </c>
      <c r="D2" s="221"/>
      <c r="E2" s="221"/>
      <c r="F2" s="221"/>
      <c r="G2" s="221"/>
      <c r="H2" s="222"/>
      <c r="I2" s="223" t="s">
        <v>204</v>
      </c>
      <c r="J2" s="221"/>
      <c r="K2" s="221"/>
      <c r="L2" s="221"/>
      <c r="M2" s="221"/>
      <c r="N2" s="222"/>
      <c r="O2" s="134"/>
      <c r="P2" s="134"/>
      <c r="Q2" s="134"/>
      <c r="R2" s="134"/>
      <c r="S2" s="134"/>
      <c r="T2" s="134"/>
      <c r="U2" s="134"/>
      <c r="V2" s="134"/>
      <c r="W2" s="134"/>
      <c r="X2" s="134"/>
      <c r="Y2" s="134"/>
      <c r="Z2" s="134"/>
      <c r="AA2" s="134"/>
    </row>
    <row r="3" spans="1:27" s="97" customFormat="1" ht="11.85" customHeight="1">
      <c r="A3" s="241" t="s">
        <v>210</v>
      </c>
      <c r="B3" s="242"/>
      <c r="C3" s="221" t="s">
        <v>911</v>
      </c>
      <c r="D3" s="221"/>
      <c r="E3" s="221"/>
      <c r="F3" s="221"/>
      <c r="G3" s="221"/>
      <c r="H3" s="222"/>
      <c r="I3" s="223" t="s">
        <v>911</v>
      </c>
      <c r="J3" s="221"/>
      <c r="K3" s="221"/>
      <c r="L3" s="221"/>
      <c r="M3" s="221"/>
      <c r="N3" s="222"/>
      <c r="O3" s="134"/>
      <c r="P3" s="134"/>
      <c r="Q3" s="134"/>
      <c r="R3" s="134"/>
      <c r="S3" s="134"/>
      <c r="T3" s="134"/>
      <c r="U3" s="134"/>
      <c r="V3" s="134"/>
      <c r="W3" s="134"/>
      <c r="X3" s="134"/>
      <c r="Y3" s="134"/>
      <c r="Z3" s="134"/>
      <c r="AA3" s="134"/>
    </row>
    <row r="4" spans="1:27" s="97" customFormat="1" ht="11.85" customHeight="1">
      <c r="A4" s="209" t="s">
        <v>80</v>
      </c>
      <c r="B4" s="210" t="s">
        <v>189</v>
      </c>
      <c r="C4" s="210" t="s">
        <v>2</v>
      </c>
      <c r="D4" s="218" t="s">
        <v>85</v>
      </c>
      <c r="E4" s="218" t="s">
        <v>86</v>
      </c>
      <c r="F4" s="226" t="s">
        <v>3</v>
      </c>
      <c r="G4" s="226"/>
      <c r="H4" s="236"/>
      <c r="I4" s="219" t="s">
        <v>3</v>
      </c>
      <c r="J4" s="226"/>
      <c r="K4" s="226"/>
      <c r="L4" s="226"/>
      <c r="M4" s="226" t="s">
        <v>93</v>
      </c>
      <c r="N4" s="236" t="s">
        <v>94</v>
      </c>
      <c r="O4" s="134"/>
      <c r="P4" s="134"/>
      <c r="Q4" s="134"/>
      <c r="R4" s="134"/>
      <c r="S4" s="134"/>
      <c r="T4" s="134"/>
      <c r="U4" s="134"/>
      <c r="V4" s="134"/>
      <c r="W4" s="134"/>
      <c r="X4" s="134"/>
      <c r="Y4" s="134"/>
      <c r="Z4" s="134"/>
      <c r="AA4" s="134"/>
    </row>
    <row r="5" spans="1:27" s="97" customFormat="1" ht="11.85" customHeight="1">
      <c r="A5" s="209"/>
      <c r="B5" s="210"/>
      <c r="C5" s="210"/>
      <c r="D5" s="218"/>
      <c r="E5" s="218"/>
      <c r="F5" s="226"/>
      <c r="G5" s="226"/>
      <c r="H5" s="236"/>
      <c r="I5" s="219"/>
      <c r="J5" s="226"/>
      <c r="K5" s="226"/>
      <c r="L5" s="226"/>
      <c r="M5" s="226"/>
      <c r="N5" s="236"/>
      <c r="O5" s="134"/>
      <c r="P5" s="134"/>
      <c r="Q5" s="134"/>
      <c r="R5" s="134"/>
      <c r="S5" s="134"/>
      <c r="T5" s="134"/>
      <c r="U5" s="134"/>
      <c r="V5" s="134"/>
      <c r="W5" s="134"/>
      <c r="X5" s="134"/>
      <c r="Y5" s="134"/>
      <c r="Z5" s="134"/>
      <c r="AA5" s="134"/>
    </row>
    <row r="6" spans="1:27" s="97" customFormat="1" ht="11.85" customHeight="1">
      <c r="A6" s="209"/>
      <c r="B6" s="210"/>
      <c r="C6" s="210"/>
      <c r="D6" s="218"/>
      <c r="E6" s="218"/>
      <c r="F6" s="218" t="s">
        <v>5</v>
      </c>
      <c r="G6" s="218" t="s">
        <v>87</v>
      </c>
      <c r="H6" s="217" t="s">
        <v>88</v>
      </c>
      <c r="I6" s="209" t="s">
        <v>89</v>
      </c>
      <c r="J6" s="218" t="s">
        <v>90</v>
      </c>
      <c r="K6" s="218" t="s">
        <v>91</v>
      </c>
      <c r="L6" s="218" t="s">
        <v>92</v>
      </c>
      <c r="M6" s="226"/>
      <c r="N6" s="236"/>
      <c r="O6" s="134"/>
      <c r="P6" s="134"/>
      <c r="Q6" s="134"/>
      <c r="R6" s="134"/>
      <c r="S6" s="134"/>
      <c r="T6" s="134"/>
      <c r="U6" s="134"/>
      <c r="V6" s="134"/>
      <c r="W6" s="134"/>
      <c r="X6" s="134"/>
      <c r="Y6" s="134"/>
      <c r="Z6" s="134"/>
      <c r="AA6" s="134"/>
    </row>
    <row r="7" spans="1:27" s="97" customFormat="1" ht="11.85" customHeight="1">
      <c r="A7" s="209"/>
      <c r="B7" s="210"/>
      <c r="C7" s="210"/>
      <c r="D7" s="218"/>
      <c r="E7" s="218"/>
      <c r="F7" s="218"/>
      <c r="G7" s="218"/>
      <c r="H7" s="217"/>
      <c r="I7" s="209"/>
      <c r="J7" s="218"/>
      <c r="K7" s="218"/>
      <c r="L7" s="218"/>
      <c r="M7" s="226"/>
      <c r="N7" s="236"/>
      <c r="O7" s="134"/>
      <c r="P7" s="134"/>
      <c r="Q7" s="134"/>
      <c r="R7" s="134"/>
      <c r="S7" s="134"/>
      <c r="T7" s="134"/>
      <c r="U7" s="134"/>
      <c r="V7" s="134"/>
      <c r="W7" s="134"/>
      <c r="X7" s="134"/>
      <c r="Y7" s="134"/>
      <c r="Z7" s="134"/>
      <c r="AA7" s="134"/>
    </row>
    <row r="8" spans="1:27" s="97" customFormat="1" ht="11.85" customHeight="1">
      <c r="A8" s="209"/>
      <c r="B8" s="210"/>
      <c r="C8" s="210"/>
      <c r="D8" s="218"/>
      <c r="E8" s="218"/>
      <c r="F8" s="218"/>
      <c r="G8" s="218"/>
      <c r="H8" s="217"/>
      <c r="I8" s="209"/>
      <c r="J8" s="218"/>
      <c r="K8" s="218"/>
      <c r="L8" s="218"/>
      <c r="M8" s="226"/>
      <c r="N8" s="236"/>
      <c r="O8" s="134"/>
      <c r="P8" s="134"/>
      <c r="Q8" s="134"/>
      <c r="R8" s="134"/>
      <c r="S8" s="134"/>
      <c r="T8" s="134"/>
      <c r="U8" s="134"/>
      <c r="V8" s="134"/>
      <c r="W8" s="134"/>
      <c r="X8" s="134"/>
      <c r="Y8" s="134"/>
      <c r="Z8" s="134"/>
      <c r="AA8" s="134"/>
    </row>
    <row r="9" spans="1:27" s="97" customFormat="1" ht="11.85" customHeight="1">
      <c r="A9" s="209"/>
      <c r="B9" s="210"/>
      <c r="C9" s="210"/>
      <c r="D9" s="218"/>
      <c r="E9" s="218"/>
      <c r="F9" s="218"/>
      <c r="G9" s="218"/>
      <c r="H9" s="217"/>
      <c r="I9" s="209"/>
      <c r="J9" s="218"/>
      <c r="K9" s="218"/>
      <c r="L9" s="218"/>
      <c r="M9" s="226"/>
      <c r="N9" s="236"/>
      <c r="O9" s="134"/>
      <c r="P9" s="134"/>
      <c r="Q9" s="134"/>
      <c r="R9" s="134"/>
      <c r="S9" s="134"/>
      <c r="T9" s="134"/>
      <c r="U9" s="134"/>
      <c r="V9" s="134"/>
      <c r="W9" s="134"/>
      <c r="X9" s="134"/>
      <c r="Y9" s="134"/>
      <c r="Z9" s="134"/>
      <c r="AA9" s="134"/>
    </row>
    <row r="10" spans="1:27" s="97" customFormat="1" ht="11.85" customHeight="1">
      <c r="A10" s="209"/>
      <c r="B10" s="210"/>
      <c r="C10" s="210"/>
      <c r="D10" s="218"/>
      <c r="E10" s="218"/>
      <c r="F10" s="218"/>
      <c r="G10" s="218"/>
      <c r="H10" s="217"/>
      <c r="I10" s="209"/>
      <c r="J10" s="218"/>
      <c r="K10" s="218"/>
      <c r="L10" s="218"/>
      <c r="M10" s="226"/>
      <c r="N10" s="236"/>
      <c r="O10" s="134"/>
      <c r="P10" s="134"/>
      <c r="Q10" s="134"/>
      <c r="R10" s="134"/>
      <c r="S10" s="134"/>
      <c r="T10" s="134"/>
      <c r="U10" s="134"/>
      <c r="V10" s="134"/>
      <c r="W10" s="134"/>
      <c r="X10" s="134"/>
      <c r="Y10" s="134"/>
      <c r="Z10" s="134"/>
      <c r="AA10" s="134"/>
    </row>
    <row r="11" spans="1:27" ht="11.85" customHeight="1">
      <c r="A11" s="209"/>
      <c r="B11" s="210"/>
      <c r="C11" s="210"/>
      <c r="D11" s="218"/>
      <c r="E11" s="218"/>
      <c r="F11" s="218"/>
      <c r="G11" s="218"/>
      <c r="H11" s="217"/>
      <c r="I11" s="209"/>
      <c r="J11" s="218"/>
      <c r="K11" s="218"/>
      <c r="L11" s="218"/>
      <c r="M11" s="226"/>
      <c r="N11" s="236"/>
    </row>
    <row r="12" spans="1:27" ht="11.85" customHeight="1">
      <c r="A12" s="209"/>
      <c r="B12" s="210"/>
      <c r="C12" s="210"/>
      <c r="D12" s="218"/>
      <c r="E12" s="218"/>
      <c r="F12" s="218"/>
      <c r="G12" s="218"/>
      <c r="H12" s="217"/>
      <c r="I12" s="209"/>
      <c r="J12" s="218"/>
      <c r="K12" s="218"/>
      <c r="L12" s="218"/>
      <c r="M12" s="226"/>
      <c r="N12" s="236"/>
    </row>
    <row r="13" spans="1:27" ht="11.85" customHeight="1">
      <c r="A13" s="209"/>
      <c r="B13" s="210"/>
      <c r="C13" s="210"/>
      <c r="D13" s="218"/>
      <c r="E13" s="218"/>
      <c r="F13" s="218"/>
      <c r="G13" s="218"/>
      <c r="H13" s="217"/>
      <c r="I13" s="209"/>
      <c r="J13" s="218"/>
      <c r="K13" s="218"/>
      <c r="L13" s="218"/>
      <c r="M13" s="226"/>
      <c r="N13" s="236"/>
    </row>
    <row r="14" spans="1:27" ht="11.85" customHeight="1">
      <c r="A14" s="209"/>
      <c r="B14" s="210"/>
      <c r="C14" s="210"/>
      <c r="D14" s="218"/>
      <c r="E14" s="218"/>
      <c r="F14" s="218" t="s">
        <v>1</v>
      </c>
      <c r="G14" s="218"/>
      <c r="H14" s="217"/>
      <c r="I14" s="209" t="s">
        <v>1</v>
      </c>
      <c r="J14" s="218"/>
      <c r="K14" s="218"/>
      <c r="L14" s="218"/>
      <c r="M14" s="226"/>
      <c r="N14" s="236"/>
    </row>
    <row r="15" spans="1:27" ht="11.85" customHeight="1">
      <c r="A15" s="209"/>
      <c r="B15" s="210"/>
      <c r="C15" s="210"/>
      <c r="D15" s="218"/>
      <c r="E15" s="218"/>
      <c r="F15" s="218"/>
      <c r="G15" s="218"/>
      <c r="H15" s="217"/>
      <c r="I15" s="209"/>
      <c r="J15" s="218"/>
      <c r="K15" s="218"/>
      <c r="L15" s="218"/>
      <c r="M15" s="226"/>
      <c r="N15" s="236"/>
    </row>
    <row r="16" spans="1:27" ht="11.85" customHeight="1">
      <c r="A16" s="209"/>
      <c r="B16" s="210"/>
      <c r="C16" s="210"/>
      <c r="D16" s="218"/>
      <c r="E16" s="218"/>
      <c r="F16" s="218"/>
      <c r="G16" s="218"/>
      <c r="H16" s="217"/>
      <c r="I16" s="209"/>
      <c r="J16" s="218"/>
      <c r="K16" s="218"/>
      <c r="L16" s="218"/>
      <c r="M16" s="226"/>
      <c r="N16" s="236"/>
    </row>
    <row r="17" spans="1:27" s="24" customFormat="1" ht="11.85" customHeight="1">
      <c r="A17" s="18">
        <v>1</v>
      </c>
      <c r="B17" s="19">
        <v>2</v>
      </c>
      <c r="C17" s="39">
        <v>3</v>
      </c>
      <c r="D17" s="39">
        <v>4</v>
      </c>
      <c r="E17" s="39">
        <v>5</v>
      </c>
      <c r="F17" s="39">
        <v>6</v>
      </c>
      <c r="G17" s="39">
        <v>7</v>
      </c>
      <c r="H17" s="23">
        <v>8</v>
      </c>
      <c r="I17" s="40">
        <v>9</v>
      </c>
      <c r="J17" s="39">
        <v>10</v>
      </c>
      <c r="K17" s="39">
        <v>11</v>
      </c>
      <c r="L17" s="39">
        <v>12</v>
      </c>
      <c r="M17" s="39">
        <v>13</v>
      </c>
      <c r="N17" s="23">
        <v>14</v>
      </c>
      <c r="O17" s="41"/>
      <c r="P17" s="41"/>
      <c r="Q17" s="41"/>
      <c r="R17" s="41"/>
      <c r="S17" s="41"/>
      <c r="T17" s="41"/>
      <c r="U17" s="41"/>
      <c r="V17" s="41"/>
      <c r="W17" s="41"/>
      <c r="X17" s="41"/>
      <c r="Y17" s="41"/>
      <c r="Z17" s="41"/>
      <c r="AA17" s="41"/>
    </row>
    <row r="18" spans="1:27" s="94" customFormat="1" ht="18" customHeight="1">
      <c r="A18" s="131"/>
      <c r="B18" s="115"/>
      <c r="C18" s="237" t="s">
        <v>111</v>
      </c>
      <c r="D18" s="238"/>
      <c r="E18" s="238"/>
      <c r="F18" s="238"/>
      <c r="G18" s="238"/>
      <c r="H18" s="238"/>
      <c r="I18" s="238" t="s">
        <v>111</v>
      </c>
      <c r="J18" s="238"/>
      <c r="K18" s="238"/>
      <c r="L18" s="238"/>
      <c r="M18" s="238"/>
      <c r="N18" s="238"/>
      <c r="O18" s="136"/>
      <c r="P18" s="136"/>
      <c r="Q18" s="136"/>
      <c r="R18" s="136"/>
      <c r="S18" s="136"/>
      <c r="T18" s="136"/>
      <c r="U18" s="136"/>
      <c r="V18" s="136"/>
      <c r="W18" s="136"/>
      <c r="X18" s="136"/>
      <c r="Y18" s="136"/>
      <c r="Z18" s="136"/>
      <c r="AA18" s="137"/>
    </row>
    <row r="19" spans="1:27" s="94" customFormat="1" ht="11.1" customHeight="1">
      <c r="A19" s="25">
        <f>IF(B19&lt;&gt;"",COUNTA($B$19:B19),"")</f>
        <v>1</v>
      </c>
      <c r="B19" s="103" t="s">
        <v>142</v>
      </c>
      <c r="C19" s="117">
        <v>124156</v>
      </c>
      <c r="D19" s="117">
        <v>10190</v>
      </c>
      <c r="E19" s="117">
        <v>72437</v>
      </c>
      <c r="F19" s="117">
        <v>2486</v>
      </c>
      <c r="G19" s="117">
        <v>10828</v>
      </c>
      <c r="H19" s="117">
        <v>17026</v>
      </c>
      <c r="I19" s="117">
        <v>14355</v>
      </c>
      <c r="J19" s="117">
        <v>8474</v>
      </c>
      <c r="K19" s="117">
        <v>13944</v>
      </c>
      <c r="L19" s="117">
        <v>5323</v>
      </c>
      <c r="M19" s="117">
        <v>3759</v>
      </c>
      <c r="N19" s="117">
        <v>37771</v>
      </c>
      <c r="O19" s="136"/>
      <c r="P19" s="136"/>
      <c r="Q19" s="136"/>
      <c r="R19" s="136"/>
      <c r="S19" s="136"/>
      <c r="T19" s="136"/>
      <c r="U19" s="136"/>
      <c r="V19" s="136"/>
      <c r="W19" s="136"/>
      <c r="X19" s="136"/>
      <c r="Y19" s="136"/>
      <c r="Z19" s="136"/>
      <c r="AA19" s="137"/>
    </row>
    <row r="20" spans="1:27" s="94" customFormat="1" ht="11.1" customHeight="1">
      <c r="A20" s="25">
        <f>IF(B20&lt;&gt;"",COUNTA($B$19:B20),"")</f>
        <v>2</v>
      </c>
      <c r="B20" s="103" t="s">
        <v>143</v>
      </c>
      <c r="C20" s="117">
        <v>17203</v>
      </c>
      <c r="D20" s="117">
        <v>410</v>
      </c>
      <c r="E20" s="117">
        <v>14845</v>
      </c>
      <c r="F20" s="117">
        <v>416</v>
      </c>
      <c r="G20" s="117">
        <v>1755</v>
      </c>
      <c r="H20" s="117">
        <v>4560</v>
      </c>
      <c r="I20" s="117">
        <v>2440</v>
      </c>
      <c r="J20" s="117">
        <v>1972</v>
      </c>
      <c r="K20" s="117">
        <v>2809</v>
      </c>
      <c r="L20" s="117">
        <v>892</v>
      </c>
      <c r="M20" s="117">
        <v>1144</v>
      </c>
      <c r="N20" s="117">
        <v>804</v>
      </c>
      <c r="O20" s="136"/>
      <c r="P20" s="136"/>
      <c r="Q20" s="136"/>
      <c r="R20" s="136"/>
      <c r="S20" s="136"/>
      <c r="T20" s="136"/>
      <c r="U20" s="136"/>
      <c r="V20" s="136"/>
      <c r="W20" s="136"/>
      <c r="X20" s="136"/>
      <c r="Y20" s="136"/>
      <c r="Z20" s="136"/>
      <c r="AA20" s="137"/>
    </row>
    <row r="21" spans="1:27" s="94" customFormat="1" ht="21.6" customHeight="1">
      <c r="A21" s="25">
        <f>IF(B21&lt;&gt;"",COUNTA($B$19:B21),"")</f>
        <v>3</v>
      </c>
      <c r="B21" s="104" t="s">
        <v>144</v>
      </c>
      <c r="C21" s="117">
        <v>338755</v>
      </c>
      <c r="D21" s="117">
        <v>162134</v>
      </c>
      <c r="E21" s="117" t="s">
        <v>10</v>
      </c>
      <c r="F21" s="117" t="s">
        <v>10</v>
      </c>
      <c r="G21" s="117" t="s">
        <v>10</v>
      </c>
      <c r="H21" s="117" t="s">
        <v>10</v>
      </c>
      <c r="I21" s="117" t="s">
        <v>10</v>
      </c>
      <c r="J21" s="117" t="s">
        <v>10</v>
      </c>
      <c r="K21" s="117" t="s">
        <v>10</v>
      </c>
      <c r="L21" s="117" t="s">
        <v>10</v>
      </c>
      <c r="M21" s="117" t="s">
        <v>10</v>
      </c>
      <c r="N21" s="117">
        <v>176620</v>
      </c>
      <c r="O21" s="136"/>
      <c r="P21" s="136"/>
      <c r="Q21" s="136"/>
      <c r="R21" s="136"/>
      <c r="S21" s="136"/>
      <c r="T21" s="136"/>
      <c r="U21" s="136"/>
      <c r="V21" s="136"/>
      <c r="W21" s="136"/>
      <c r="X21" s="136"/>
      <c r="Y21" s="136"/>
      <c r="Z21" s="136"/>
      <c r="AA21" s="137"/>
    </row>
    <row r="22" spans="1:27" s="94" customFormat="1" ht="11.1" customHeight="1">
      <c r="A22" s="25">
        <f>IF(B22&lt;&gt;"",COUNTA($B$19:B22),"")</f>
        <v>4</v>
      </c>
      <c r="B22" s="103" t="s">
        <v>145</v>
      </c>
      <c r="C22" s="117">
        <v>63</v>
      </c>
      <c r="D22" s="117" t="s">
        <v>10</v>
      </c>
      <c r="E22" s="117">
        <v>63</v>
      </c>
      <c r="F22" s="117">
        <v>2</v>
      </c>
      <c r="G22" s="117">
        <v>4</v>
      </c>
      <c r="H22" s="117">
        <v>23</v>
      </c>
      <c r="I22" s="117">
        <v>18</v>
      </c>
      <c r="J22" s="117">
        <v>17</v>
      </c>
      <c r="K22" s="117" t="s">
        <v>10</v>
      </c>
      <c r="L22" s="117" t="s">
        <v>10</v>
      </c>
      <c r="M22" s="117" t="s">
        <v>10</v>
      </c>
      <c r="N22" s="117" t="s">
        <v>10</v>
      </c>
      <c r="O22" s="136"/>
      <c r="P22" s="136"/>
      <c r="Q22" s="136"/>
      <c r="R22" s="136"/>
      <c r="S22" s="136"/>
      <c r="T22" s="136"/>
      <c r="U22" s="136"/>
      <c r="V22" s="136"/>
      <c r="W22" s="136"/>
      <c r="X22" s="136"/>
      <c r="Y22" s="136"/>
      <c r="Z22" s="136"/>
      <c r="AA22" s="137"/>
    </row>
    <row r="23" spans="1:27" s="94" customFormat="1" ht="11.1" customHeight="1">
      <c r="A23" s="25">
        <f>IF(B23&lt;&gt;"",COUNTA($B$19:B23),"")</f>
        <v>5</v>
      </c>
      <c r="B23" s="103" t="s">
        <v>146</v>
      </c>
      <c r="C23" s="117">
        <v>477461</v>
      </c>
      <c r="D23" s="117">
        <v>31407</v>
      </c>
      <c r="E23" s="117">
        <v>153012</v>
      </c>
      <c r="F23" s="117">
        <v>9118</v>
      </c>
      <c r="G23" s="117">
        <v>19718</v>
      </c>
      <c r="H23" s="117">
        <v>27958</v>
      </c>
      <c r="I23" s="117">
        <v>18184</v>
      </c>
      <c r="J23" s="117">
        <v>22815</v>
      </c>
      <c r="K23" s="117">
        <v>16313</v>
      </c>
      <c r="L23" s="117">
        <v>38906</v>
      </c>
      <c r="M23" s="117">
        <v>456</v>
      </c>
      <c r="N23" s="117">
        <v>292586</v>
      </c>
      <c r="O23" s="136"/>
      <c r="P23" s="136"/>
      <c r="Q23" s="136"/>
      <c r="R23" s="136"/>
      <c r="S23" s="136"/>
      <c r="T23" s="136"/>
      <c r="U23" s="136"/>
      <c r="V23" s="136"/>
      <c r="W23" s="136"/>
      <c r="X23" s="136"/>
      <c r="Y23" s="136"/>
      <c r="Z23" s="136"/>
      <c r="AA23" s="137"/>
    </row>
    <row r="24" spans="1:27" s="94" customFormat="1" ht="11.1" customHeight="1">
      <c r="A24" s="25">
        <f>IF(B24&lt;&gt;"",COUNTA($B$19:B24),"")</f>
        <v>6</v>
      </c>
      <c r="B24" s="103" t="s">
        <v>147</v>
      </c>
      <c r="C24" s="117">
        <v>31107</v>
      </c>
      <c r="D24" s="117">
        <v>1789</v>
      </c>
      <c r="E24" s="117">
        <v>19650</v>
      </c>
      <c r="F24" s="117">
        <v>1023</v>
      </c>
      <c r="G24" s="117">
        <v>3884</v>
      </c>
      <c r="H24" s="117">
        <v>4985</v>
      </c>
      <c r="I24" s="117">
        <v>4493</v>
      </c>
      <c r="J24" s="117">
        <v>2112</v>
      </c>
      <c r="K24" s="117">
        <v>1782</v>
      </c>
      <c r="L24" s="117">
        <v>1371</v>
      </c>
      <c r="M24" s="117">
        <v>1324</v>
      </c>
      <c r="N24" s="117">
        <v>8344</v>
      </c>
      <c r="O24" s="136"/>
      <c r="P24" s="136"/>
      <c r="Q24" s="136"/>
      <c r="R24" s="136"/>
      <c r="S24" s="136"/>
      <c r="T24" s="136"/>
      <c r="U24" s="136"/>
      <c r="V24" s="136"/>
      <c r="W24" s="136"/>
      <c r="X24" s="136"/>
      <c r="Y24" s="136"/>
      <c r="Z24" s="136"/>
      <c r="AA24" s="137"/>
    </row>
    <row r="25" spans="1:27" s="94" customFormat="1" ht="20.100000000000001" customHeight="1">
      <c r="A25" s="26">
        <f>IF(B25&lt;&gt;"",COUNTA($B$19:B25),"")</f>
        <v>7</v>
      </c>
      <c r="B25" s="105" t="s">
        <v>148</v>
      </c>
      <c r="C25" s="119">
        <v>926532</v>
      </c>
      <c r="D25" s="119">
        <v>202352</v>
      </c>
      <c r="E25" s="119">
        <v>220707</v>
      </c>
      <c r="F25" s="119">
        <v>10999</v>
      </c>
      <c r="G25" s="119">
        <v>28421</v>
      </c>
      <c r="H25" s="119">
        <v>44582</v>
      </c>
      <c r="I25" s="119">
        <v>30505</v>
      </c>
      <c r="J25" s="119">
        <v>31166</v>
      </c>
      <c r="K25" s="119">
        <v>31284</v>
      </c>
      <c r="L25" s="119">
        <v>43750</v>
      </c>
      <c r="M25" s="119">
        <v>4036</v>
      </c>
      <c r="N25" s="119">
        <v>499437</v>
      </c>
      <c r="O25" s="136"/>
      <c r="P25" s="136"/>
      <c r="Q25" s="136"/>
      <c r="R25" s="136"/>
      <c r="S25" s="136"/>
      <c r="T25" s="136"/>
      <c r="U25" s="136"/>
      <c r="V25" s="136"/>
      <c r="W25" s="136"/>
      <c r="X25" s="136"/>
      <c r="Y25" s="136"/>
      <c r="Z25" s="136"/>
      <c r="AA25" s="137"/>
    </row>
    <row r="26" spans="1:27" s="94" customFormat="1" ht="21.6" customHeight="1">
      <c r="A26" s="25">
        <f>IF(B26&lt;&gt;"",COUNTA($B$19:B26),"")</f>
        <v>8</v>
      </c>
      <c r="B26" s="104" t="s">
        <v>149</v>
      </c>
      <c r="C26" s="117">
        <v>29004</v>
      </c>
      <c r="D26" s="117">
        <v>362</v>
      </c>
      <c r="E26" s="117">
        <v>25215</v>
      </c>
      <c r="F26" s="117">
        <v>681</v>
      </c>
      <c r="G26" s="117">
        <v>4664</v>
      </c>
      <c r="H26" s="117">
        <v>9466</v>
      </c>
      <c r="I26" s="117">
        <v>5957</v>
      </c>
      <c r="J26" s="117">
        <v>668</v>
      </c>
      <c r="K26" s="117">
        <v>3380</v>
      </c>
      <c r="L26" s="117">
        <v>400</v>
      </c>
      <c r="M26" s="117">
        <v>150</v>
      </c>
      <c r="N26" s="117">
        <v>3278</v>
      </c>
      <c r="O26" s="136"/>
      <c r="P26" s="136"/>
      <c r="Q26" s="136"/>
      <c r="R26" s="136"/>
      <c r="S26" s="136"/>
      <c r="T26" s="136"/>
      <c r="U26" s="136"/>
      <c r="V26" s="136"/>
      <c r="W26" s="136"/>
      <c r="X26" s="136"/>
      <c r="Y26" s="136"/>
      <c r="Z26" s="136"/>
      <c r="AA26" s="137"/>
    </row>
    <row r="27" spans="1:27" s="94" customFormat="1" ht="11.1" customHeight="1">
      <c r="A27" s="25">
        <f>IF(B27&lt;&gt;"",COUNTA($B$19:B27),"")</f>
        <v>9</v>
      </c>
      <c r="B27" s="103" t="s">
        <v>150</v>
      </c>
      <c r="C27" s="117">
        <v>23568</v>
      </c>
      <c r="D27" s="117">
        <v>150</v>
      </c>
      <c r="E27" s="117">
        <v>23412</v>
      </c>
      <c r="F27" s="117">
        <v>516</v>
      </c>
      <c r="G27" s="117">
        <v>4422</v>
      </c>
      <c r="H27" s="117">
        <v>8914</v>
      </c>
      <c r="I27" s="117">
        <v>5683</v>
      </c>
      <c r="J27" s="117">
        <v>533</v>
      </c>
      <c r="K27" s="117">
        <v>2986</v>
      </c>
      <c r="L27" s="117">
        <v>357</v>
      </c>
      <c r="M27" s="117">
        <v>7</v>
      </c>
      <c r="N27" s="117" t="s">
        <v>10</v>
      </c>
      <c r="O27" s="136"/>
      <c r="P27" s="136"/>
      <c r="Q27" s="136"/>
      <c r="R27" s="136"/>
      <c r="S27" s="136"/>
      <c r="T27" s="136"/>
      <c r="U27" s="136"/>
      <c r="V27" s="136"/>
      <c r="W27" s="136"/>
      <c r="X27" s="136"/>
      <c r="Y27" s="136"/>
      <c r="Z27" s="136"/>
      <c r="AA27" s="137"/>
    </row>
    <row r="28" spans="1:27" s="94" customFormat="1" ht="11.1" customHeight="1">
      <c r="A28" s="25">
        <f>IF(B28&lt;&gt;"",COUNTA($B$19:B28),"")</f>
        <v>10</v>
      </c>
      <c r="B28" s="103" t="s">
        <v>151</v>
      </c>
      <c r="C28" s="117" t="s">
        <v>10</v>
      </c>
      <c r="D28" s="117" t="s">
        <v>10</v>
      </c>
      <c r="E28" s="117" t="s">
        <v>10</v>
      </c>
      <c r="F28" s="117" t="s">
        <v>10</v>
      </c>
      <c r="G28" s="117" t="s">
        <v>10</v>
      </c>
      <c r="H28" s="117" t="s">
        <v>10</v>
      </c>
      <c r="I28" s="117" t="s">
        <v>10</v>
      </c>
      <c r="J28" s="117" t="s">
        <v>10</v>
      </c>
      <c r="K28" s="117" t="s">
        <v>10</v>
      </c>
      <c r="L28" s="117" t="s">
        <v>10</v>
      </c>
      <c r="M28" s="117" t="s">
        <v>10</v>
      </c>
      <c r="N28" s="117" t="s">
        <v>10</v>
      </c>
      <c r="O28" s="136"/>
      <c r="P28" s="136"/>
      <c r="Q28" s="136"/>
      <c r="R28" s="136"/>
      <c r="S28" s="136"/>
      <c r="T28" s="136"/>
      <c r="U28" s="136"/>
      <c r="V28" s="136"/>
      <c r="W28" s="136"/>
      <c r="X28" s="136"/>
      <c r="Y28" s="136"/>
      <c r="Z28" s="136"/>
      <c r="AA28" s="137"/>
    </row>
    <row r="29" spans="1:27" s="94" customFormat="1" ht="11.1" customHeight="1">
      <c r="A29" s="25">
        <f>IF(B29&lt;&gt;"",COUNTA($B$19:B29),"")</f>
        <v>11</v>
      </c>
      <c r="B29" s="103" t="s">
        <v>152</v>
      </c>
      <c r="C29" s="117">
        <v>2184</v>
      </c>
      <c r="D29" s="117">
        <v>402</v>
      </c>
      <c r="E29" s="117">
        <v>121</v>
      </c>
      <c r="F29" s="117" t="s">
        <v>10</v>
      </c>
      <c r="G29" s="117" t="s">
        <v>10</v>
      </c>
      <c r="H29" s="117">
        <v>99</v>
      </c>
      <c r="I29" s="117">
        <v>1</v>
      </c>
      <c r="J29" s="117">
        <v>21</v>
      </c>
      <c r="K29" s="117" t="s">
        <v>10</v>
      </c>
      <c r="L29" s="117" t="s">
        <v>10</v>
      </c>
      <c r="M29" s="117" t="s">
        <v>10</v>
      </c>
      <c r="N29" s="117">
        <v>1660</v>
      </c>
      <c r="O29" s="136"/>
      <c r="P29" s="136"/>
      <c r="Q29" s="136"/>
      <c r="R29" s="136"/>
      <c r="S29" s="136"/>
      <c r="T29" s="136"/>
      <c r="U29" s="136"/>
      <c r="V29" s="136"/>
      <c r="W29" s="136"/>
      <c r="X29" s="136"/>
      <c r="Y29" s="136"/>
      <c r="Z29" s="136"/>
      <c r="AA29" s="137"/>
    </row>
    <row r="30" spans="1:27" s="94" customFormat="1" ht="11.1" customHeight="1">
      <c r="A30" s="25">
        <f>IF(B30&lt;&gt;"",COUNTA($B$19:B30),"")</f>
        <v>12</v>
      </c>
      <c r="B30" s="103" t="s">
        <v>147</v>
      </c>
      <c r="C30" s="117">
        <v>932</v>
      </c>
      <c r="D30" s="117" t="s">
        <v>10</v>
      </c>
      <c r="E30" s="117">
        <v>876</v>
      </c>
      <c r="F30" s="117">
        <v>3</v>
      </c>
      <c r="G30" s="117">
        <v>167</v>
      </c>
      <c r="H30" s="117">
        <v>17</v>
      </c>
      <c r="I30" s="117">
        <v>656</v>
      </c>
      <c r="J30" s="117">
        <v>2</v>
      </c>
      <c r="K30" s="117">
        <v>30</v>
      </c>
      <c r="L30" s="117" t="s">
        <v>10</v>
      </c>
      <c r="M30" s="117" t="s">
        <v>10</v>
      </c>
      <c r="N30" s="117">
        <v>56</v>
      </c>
      <c r="O30" s="136"/>
      <c r="P30" s="136"/>
      <c r="Q30" s="136"/>
      <c r="R30" s="136"/>
      <c r="S30" s="136"/>
      <c r="T30" s="136"/>
      <c r="U30" s="136"/>
      <c r="V30" s="136"/>
      <c r="W30" s="136"/>
      <c r="X30" s="136"/>
      <c r="Y30" s="136"/>
      <c r="Z30" s="136"/>
      <c r="AA30" s="137"/>
    </row>
    <row r="31" spans="1:27" s="94" customFormat="1" ht="20.100000000000001" customHeight="1">
      <c r="A31" s="26">
        <f>IF(B31&lt;&gt;"",COUNTA($B$19:B31),"")</f>
        <v>13</v>
      </c>
      <c r="B31" s="105" t="s">
        <v>153</v>
      </c>
      <c r="C31" s="119">
        <v>30256</v>
      </c>
      <c r="D31" s="119">
        <v>764</v>
      </c>
      <c r="E31" s="119">
        <v>24461</v>
      </c>
      <c r="F31" s="119">
        <v>678</v>
      </c>
      <c r="G31" s="119">
        <v>4497</v>
      </c>
      <c r="H31" s="119">
        <v>9548</v>
      </c>
      <c r="I31" s="119">
        <v>5301</v>
      </c>
      <c r="J31" s="119">
        <v>687</v>
      </c>
      <c r="K31" s="119">
        <v>3350</v>
      </c>
      <c r="L31" s="119">
        <v>400</v>
      </c>
      <c r="M31" s="119">
        <v>150</v>
      </c>
      <c r="N31" s="119">
        <v>4882</v>
      </c>
      <c r="O31" s="136"/>
      <c r="P31" s="136"/>
      <c r="Q31" s="136"/>
      <c r="R31" s="136"/>
      <c r="S31" s="136"/>
      <c r="T31" s="136"/>
      <c r="U31" s="136"/>
      <c r="V31" s="136"/>
      <c r="W31" s="136"/>
      <c r="X31" s="136"/>
      <c r="Y31" s="136"/>
      <c r="Z31" s="136"/>
      <c r="AA31" s="137"/>
    </row>
    <row r="32" spans="1:27" s="94" customFormat="1" ht="20.100000000000001" customHeight="1">
      <c r="A32" s="26">
        <f>IF(B32&lt;&gt;"",COUNTA($B$19:B32),"")</f>
        <v>14</v>
      </c>
      <c r="B32" s="105" t="s">
        <v>154</v>
      </c>
      <c r="C32" s="119">
        <v>956788</v>
      </c>
      <c r="D32" s="119">
        <v>203116</v>
      </c>
      <c r="E32" s="119">
        <v>245167</v>
      </c>
      <c r="F32" s="119">
        <v>11677</v>
      </c>
      <c r="G32" s="119">
        <v>32918</v>
      </c>
      <c r="H32" s="119">
        <v>54130</v>
      </c>
      <c r="I32" s="119">
        <v>35806</v>
      </c>
      <c r="J32" s="119">
        <v>31853</v>
      </c>
      <c r="K32" s="119">
        <v>34634</v>
      </c>
      <c r="L32" s="119">
        <v>44150</v>
      </c>
      <c r="M32" s="119">
        <v>4185</v>
      </c>
      <c r="N32" s="119">
        <v>504319</v>
      </c>
      <c r="O32" s="136"/>
      <c r="P32" s="136"/>
      <c r="Q32" s="136"/>
      <c r="R32" s="136"/>
      <c r="S32" s="136"/>
      <c r="T32" s="136"/>
      <c r="U32" s="136"/>
      <c r="V32" s="136"/>
      <c r="W32" s="136"/>
      <c r="X32" s="136"/>
      <c r="Y32" s="136"/>
      <c r="Z32" s="136"/>
      <c r="AA32" s="137"/>
    </row>
    <row r="33" spans="1:27" s="94" customFormat="1" ht="11.1" customHeight="1">
      <c r="A33" s="25">
        <f>IF(B33&lt;&gt;"",COUNTA($B$19:B33),"")</f>
        <v>15</v>
      </c>
      <c r="B33" s="103" t="s">
        <v>155</v>
      </c>
      <c r="C33" s="117" t="s">
        <v>10</v>
      </c>
      <c r="D33" s="117" t="s">
        <v>10</v>
      </c>
      <c r="E33" s="117" t="s">
        <v>10</v>
      </c>
      <c r="F33" s="117" t="s">
        <v>10</v>
      </c>
      <c r="G33" s="117" t="s">
        <v>10</v>
      </c>
      <c r="H33" s="117" t="s">
        <v>10</v>
      </c>
      <c r="I33" s="117" t="s">
        <v>10</v>
      </c>
      <c r="J33" s="117" t="s">
        <v>10</v>
      </c>
      <c r="K33" s="117" t="s">
        <v>10</v>
      </c>
      <c r="L33" s="117" t="s">
        <v>10</v>
      </c>
      <c r="M33" s="117" t="s">
        <v>10</v>
      </c>
      <c r="N33" s="117" t="s">
        <v>10</v>
      </c>
      <c r="O33" s="136"/>
      <c r="P33" s="136"/>
      <c r="Q33" s="136"/>
      <c r="R33" s="136"/>
      <c r="S33" s="136"/>
      <c r="T33" s="136"/>
      <c r="U33" s="136"/>
      <c r="V33" s="136"/>
      <c r="W33" s="136"/>
      <c r="X33" s="136"/>
      <c r="Y33" s="136"/>
      <c r="Z33" s="136"/>
      <c r="AA33" s="137"/>
    </row>
    <row r="34" spans="1:27" s="94" customFormat="1" ht="11.1" customHeight="1">
      <c r="A34" s="25">
        <f>IF(B34&lt;&gt;"",COUNTA($B$19:B34),"")</f>
        <v>16</v>
      </c>
      <c r="B34" s="103" t="s">
        <v>156</v>
      </c>
      <c r="C34" s="117" t="s">
        <v>10</v>
      </c>
      <c r="D34" s="117" t="s">
        <v>10</v>
      </c>
      <c r="E34" s="117" t="s">
        <v>10</v>
      </c>
      <c r="F34" s="117" t="s">
        <v>10</v>
      </c>
      <c r="G34" s="117" t="s">
        <v>10</v>
      </c>
      <c r="H34" s="117" t="s">
        <v>10</v>
      </c>
      <c r="I34" s="117" t="s">
        <v>10</v>
      </c>
      <c r="J34" s="117" t="s">
        <v>10</v>
      </c>
      <c r="K34" s="117" t="s">
        <v>10</v>
      </c>
      <c r="L34" s="117" t="s">
        <v>10</v>
      </c>
      <c r="M34" s="117" t="s">
        <v>10</v>
      </c>
      <c r="N34" s="117" t="s">
        <v>10</v>
      </c>
      <c r="O34" s="136"/>
      <c r="P34" s="136"/>
      <c r="Q34" s="136"/>
      <c r="R34" s="136"/>
      <c r="S34" s="136"/>
      <c r="T34" s="136"/>
      <c r="U34" s="136"/>
      <c r="V34" s="136"/>
      <c r="W34" s="136"/>
      <c r="X34" s="136"/>
      <c r="Y34" s="136"/>
      <c r="Z34" s="136"/>
      <c r="AA34" s="137"/>
    </row>
    <row r="35" spans="1:27" s="94" customFormat="1" ht="11.1" customHeight="1">
      <c r="A35" s="25">
        <f>IF(B35&lt;&gt;"",COUNTA($B$19:B35),"")</f>
        <v>17</v>
      </c>
      <c r="B35" s="103" t="s">
        <v>172</v>
      </c>
      <c r="C35" s="117" t="s">
        <v>10</v>
      </c>
      <c r="D35" s="117" t="s">
        <v>10</v>
      </c>
      <c r="E35" s="117" t="s">
        <v>10</v>
      </c>
      <c r="F35" s="117" t="s">
        <v>10</v>
      </c>
      <c r="G35" s="117" t="s">
        <v>10</v>
      </c>
      <c r="H35" s="117" t="s">
        <v>10</v>
      </c>
      <c r="I35" s="117" t="s">
        <v>10</v>
      </c>
      <c r="J35" s="117" t="s">
        <v>10</v>
      </c>
      <c r="K35" s="117" t="s">
        <v>10</v>
      </c>
      <c r="L35" s="117" t="s">
        <v>10</v>
      </c>
      <c r="M35" s="117" t="s">
        <v>10</v>
      </c>
      <c r="N35" s="117" t="s">
        <v>10</v>
      </c>
      <c r="O35" s="136"/>
      <c r="P35" s="136"/>
      <c r="Q35" s="136"/>
      <c r="R35" s="136"/>
      <c r="S35" s="136"/>
      <c r="T35" s="136"/>
      <c r="U35" s="136"/>
      <c r="V35" s="136"/>
      <c r="W35" s="136"/>
      <c r="X35" s="136"/>
      <c r="Y35" s="136"/>
      <c r="Z35" s="136"/>
      <c r="AA35" s="137"/>
    </row>
    <row r="36" spans="1:27" s="94" customFormat="1" ht="11.1" customHeight="1">
      <c r="A36" s="25">
        <f>IF(B36&lt;&gt;"",COUNTA($B$19:B36),"")</f>
        <v>18</v>
      </c>
      <c r="B36" s="103" t="s">
        <v>173</v>
      </c>
      <c r="C36" s="117" t="s">
        <v>10</v>
      </c>
      <c r="D36" s="117" t="s">
        <v>10</v>
      </c>
      <c r="E36" s="117" t="s">
        <v>10</v>
      </c>
      <c r="F36" s="117" t="s">
        <v>10</v>
      </c>
      <c r="G36" s="117" t="s">
        <v>10</v>
      </c>
      <c r="H36" s="117" t="s">
        <v>10</v>
      </c>
      <c r="I36" s="117" t="s">
        <v>10</v>
      </c>
      <c r="J36" s="117" t="s">
        <v>10</v>
      </c>
      <c r="K36" s="117" t="s">
        <v>10</v>
      </c>
      <c r="L36" s="117" t="s">
        <v>10</v>
      </c>
      <c r="M36" s="117" t="s">
        <v>10</v>
      </c>
      <c r="N36" s="117" t="s">
        <v>10</v>
      </c>
      <c r="O36" s="136"/>
      <c r="P36" s="136"/>
      <c r="Q36" s="136"/>
      <c r="R36" s="136"/>
      <c r="S36" s="136"/>
      <c r="T36" s="136"/>
      <c r="U36" s="136"/>
      <c r="V36" s="136"/>
      <c r="W36" s="136"/>
      <c r="X36" s="136"/>
      <c r="Y36" s="136"/>
      <c r="Z36" s="136"/>
      <c r="AA36" s="137"/>
    </row>
    <row r="37" spans="1:27" s="94" customFormat="1" ht="11.1" customHeight="1">
      <c r="A37" s="25">
        <f>IF(B37&lt;&gt;"",COUNTA($B$19:B37),"")</f>
        <v>19</v>
      </c>
      <c r="B37" s="103" t="s">
        <v>61</v>
      </c>
      <c r="C37" s="117" t="s">
        <v>10</v>
      </c>
      <c r="D37" s="117" t="s">
        <v>10</v>
      </c>
      <c r="E37" s="117" t="s">
        <v>10</v>
      </c>
      <c r="F37" s="117" t="s">
        <v>10</v>
      </c>
      <c r="G37" s="117" t="s">
        <v>10</v>
      </c>
      <c r="H37" s="117" t="s">
        <v>10</v>
      </c>
      <c r="I37" s="117" t="s">
        <v>10</v>
      </c>
      <c r="J37" s="117" t="s">
        <v>10</v>
      </c>
      <c r="K37" s="117" t="s">
        <v>10</v>
      </c>
      <c r="L37" s="117" t="s">
        <v>10</v>
      </c>
      <c r="M37" s="117" t="s">
        <v>10</v>
      </c>
      <c r="N37" s="117" t="s">
        <v>10</v>
      </c>
      <c r="O37" s="136"/>
      <c r="P37" s="136"/>
      <c r="Q37" s="136"/>
      <c r="R37" s="136"/>
      <c r="S37" s="136"/>
      <c r="T37" s="136"/>
      <c r="U37" s="136"/>
      <c r="V37" s="136"/>
      <c r="W37" s="136"/>
      <c r="X37" s="136"/>
      <c r="Y37" s="136"/>
      <c r="Z37" s="136"/>
      <c r="AA37" s="137"/>
    </row>
    <row r="38" spans="1:27" s="94" customFormat="1" ht="21.6" customHeight="1">
      <c r="A38" s="25">
        <f>IF(B38&lt;&gt;"",COUNTA($B$19:B38),"")</f>
        <v>20</v>
      </c>
      <c r="B38" s="104" t="s">
        <v>157</v>
      </c>
      <c r="C38" s="117" t="s">
        <v>10</v>
      </c>
      <c r="D38" s="117" t="s">
        <v>10</v>
      </c>
      <c r="E38" s="117" t="s">
        <v>10</v>
      </c>
      <c r="F38" s="117" t="s">
        <v>10</v>
      </c>
      <c r="G38" s="117" t="s">
        <v>10</v>
      </c>
      <c r="H38" s="117" t="s">
        <v>10</v>
      </c>
      <c r="I38" s="117" t="s">
        <v>10</v>
      </c>
      <c r="J38" s="117" t="s">
        <v>10</v>
      </c>
      <c r="K38" s="117" t="s">
        <v>10</v>
      </c>
      <c r="L38" s="117" t="s">
        <v>10</v>
      </c>
      <c r="M38" s="117" t="s">
        <v>10</v>
      </c>
      <c r="N38" s="117" t="s">
        <v>10</v>
      </c>
      <c r="O38" s="136"/>
      <c r="P38" s="136"/>
      <c r="Q38" s="136"/>
      <c r="R38" s="136"/>
      <c r="S38" s="136"/>
      <c r="T38" s="136"/>
      <c r="U38" s="136"/>
      <c r="V38" s="136"/>
      <c r="W38" s="136"/>
      <c r="X38" s="136"/>
      <c r="Y38" s="136"/>
      <c r="Z38" s="136"/>
      <c r="AA38" s="137"/>
    </row>
    <row r="39" spans="1:27" s="94" customFormat="1" ht="21.6" customHeight="1">
      <c r="A39" s="25">
        <f>IF(B39&lt;&gt;"",COUNTA($B$19:B39),"")</f>
        <v>21</v>
      </c>
      <c r="B39" s="104" t="s">
        <v>158</v>
      </c>
      <c r="C39" s="117">
        <v>287281</v>
      </c>
      <c r="D39" s="117">
        <v>39187</v>
      </c>
      <c r="E39" s="117">
        <v>17758</v>
      </c>
      <c r="F39" s="117">
        <v>914</v>
      </c>
      <c r="G39" s="117">
        <v>2755</v>
      </c>
      <c r="H39" s="117">
        <v>4196</v>
      </c>
      <c r="I39" s="117">
        <v>3263</v>
      </c>
      <c r="J39" s="117">
        <v>1878</v>
      </c>
      <c r="K39" s="117">
        <v>3177</v>
      </c>
      <c r="L39" s="117">
        <v>1575</v>
      </c>
      <c r="M39" s="117">
        <v>540</v>
      </c>
      <c r="N39" s="117">
        <v>229796</v>
      </c>
      <c r="O39" s="136"/>
      <c r="P39" s="136"/>
      <c r="Q39" s="136"/>
      <c r="R39" s="136"/>
      <c r="S39" s="136"/>
      <c r="T39" s="136"/>
      <c r="U39" s="136"/>
      <c r="V39" s="136"/>
      <c r="W39" s="136"/>
      <c r="X39" s="136"/>
      <c r="Y39" s="136"/>
      <c r="Z39" s="136"/>
      <c r="AA39" s="137"/>
    </row>
    <row r="40" spans="1:27" s="94" customFormat="1" ht="21.6" customHeight="1">
      <c r="A40" s="25">
        <f>IF(B40&lt;&gt;"",COUNTA($B$19:B40),"")</f>
        <v>22</v>
      </c>
      <c r="B40" s="104" t="s">
        <v>159</v>
      </c>
      <c r="C40" s="117">
        <v>2135</v>
      </c>
      <c r="D40" s="117">
        <v>498</v>
      </c>
      <c r="E40" s="117">
        <v>537</v>
      </c>
      <c r="F40" s="117" t="s">
        <v>10</v>
      </c>
      <c r="G40" s="117">
        <v>2</v>
      </c>
      <c r="H40" s="117">
        <v>6</v>
      </c>
      <c r="I40" s="117">
        <v>32</v>
      </c>
      <c r="J40" s="117">
        <v>11</v>
      </c>
      <c r="K40" s="117">
        <v>226</v>
      </c>
      <c r="L40" s="117">
        <v>260</v>
      </c>
      <c r="M40" s="117">
        <v>138</v>
      </c>
      <c r="N40" s="117">
        <v>961</v>
      </c>
      <c r="O40" s="136"/>
      <c r="P40" s="136"/>
      <c r="Q40" s="136"/>
      <c r="R40" s="136"/>
      <c r="S40" s="136"/>
      <c r="T40" s="136"/>
      <c r="U40" s="136"/>
      <c r="V40" s="136"/>
      <c r="W40" s="136"/>
      <c r="X40" s="136"/>
      <c r="Y40" s="136"/>
      <c r="Z40" s="136"/>
      <c r="AA40" s="137"/>
    </row>
    <row r="41" spans="1:27" s="94" customFormat="1" ht="11.1" customHeight="1">
      <c r="A41" s="25">
        <f>IF(B41&lt;&gt;"",COUNTA($B$19:B41),"")</f>
        <v>23</v>
      </c>
      <c r="B41" s="103" t="s">
        <v>160</v>
      </c>
      <c r="C41" s="117">
        <v>19631</v>
      </c>
      <c r="D41" s="117">
        <v>956</v>
      </c>
      <c r="E41" s="117">
        <v>17923</v>
      </c>
      <c r="F41" s="117">
        <v>561</v>
      </c>
      <c r="G41" s="117">
        <v>2034</v>
      </c>
      <c r="H41" s="117">
        <v>3891</v>
      </c>
      <c r="I41" s="117">
        <v>4210</v>
      </c>
      <c r="J41" s="117">
        <v>1915</v>
      </c>
      <c r="K41" s="117">
        <v>4161</v>
      </c>
      <c r="L41" s="117">
        <v>1151</v>
      </c>
      <c r="M41" s="117">
        <v>537</v>
      </c>
      <c r="N41" s="117">
        <v>216</v>
      </c>
      <c r="O41" s="136"/>
      <c r="P41" s="136"/>
      <c r="Q41" s="136"/>
      <c r="R41" s="136"/>
      <c r="S41" s="136"/>
      <c r="T41" s="136"/>
      <c r="U41" s="136"/>
      <c r="V41" s="136"/>
      <c r="W41" s="136"/>
      <c r="X41" s="136"/>
      <c r="Y41" s="136"/>
      <c r="Z41" s="136"/>
      <c r="AA41" s="137"/>
    </row>
    <row r="42" spans="1:27" s="94" customFormat="1" ht="11.1" customHeight="1">
      <c r="A42" s="25">
        <f>IF(B42&lt;&gt;"",COUNTA($B$19:B42),"")</f>
        <v>24</v>
      </c>
      <c r="B42" s="103" t="s">
        <v>161</v>
      </c>
      <c r="C42" s="117">
        <v>95890</v>
      </c>
      <c r="D42" s="117">
        <v>30335</v>
      </c>
      <c r="E42" s="117">
        <v>32836</v>
      </c>
      <c r="F42" s="117">
        <v>1206</v>
      </c>
      <c r="G42" s="117">
        <v>6373</v>
      </c>
      <c r="H42" s="117">
        <v>8708</v>
      </c>
      <c r="I42" s="117">
        <v>7549</v>
      </c>
      <c r="J42" s="117">
        <v>3819</v>
      </c>
      <c r="K42" s="117">
        <v>3502</v>
      </c>
      <c r="L42" s="117">
        <v>1679</v>
      </c>
      <c r="M42" s="117">
        <v>1641</v>
      </c>
      <c r="N42" s="117">
        <v>31078</v>
      </c>
      <c r="O42" s="136"/>
      <c r="P42" s="136"/>
      <c r="Q42" s="136"/>
      <c r="R42" s="136"/>
      <c r="S42" s="136"/>
      <c r="T42" s="136"/>
      <c r="U42" s="136"/>
      <c r="V42" s="136"/>
      <c r="W42" s="136"/>
      <c r="X42" s="136"/>
      <c r="Y42" s="136"/>
      <c r="Z42" s="136"/>
      <c r="AA42" s="137"/>
    </row>
    <row r="43" spans="1:27" s="94" customFormat="1" ht="11.1" customHeight="1">
      <c r="A43" s="25">
        <f>IF(B43&lt;&gt;"",COUNTA($B$19:B43),"")</f>
        <v>25</v>
      </c>
      <c r="B43" s="103" t="s">
        <v>147</v>
      </c>
      <c r="C43" s="117">
        <v>31107</v>
      </c>
      <c r="D43" s="117">
        <v>1789</v>
      </c>
      <c r="E43" s="117">
        <v>19650</v>
      </c>
      <c r="F43" s="117">
        <v>1023</v>
      </c>
      <c r="G43" s="117">
        <v>3884</v>
      </c>
      <c r="H43" s="117">
        <v>4985</v>
      </c>
      <c r="I43" s="117">
        <v>4493</v>
      </c>
      <c r="J43" s="117">
        <v>2112</v>
      </c>
      <c r="K43" s="117">
        <v>1782</v>
      </c>
      <c r="L43" s="117">
        <v>1371</v>
      </c>
      <c r="M43" s="117">
        <v>1324</v>
      </c>
      <c r="N43" s="117">
        <v>8344</v>
      </c>
      <c r="O43" s="136"/>
      <c r="P43" s="136"/>
      <c r="Q43" s="136"/>
      <c r="R43" s="136"/>
      <c r="S43" s="136"/>
      <c r="T43" s="136"/>
      <c r="U43" s="136"/>
      <c r="V43" s="136"/>
      <c r="W43" s="136"/>
      <c r="X43" s="136"/>
      <c r="Y43" s="136"/>
      <c r="Z43" s="136"/>
      <c r="AA43" s="137"/>
    </row>
    <row r="44" spans="1:27" s="94" customFormat="1" ht="20.100000000000001" customHeight="1">
      <c r="A44" s="26">
        <f>IF(B44&lt;&gt;"",COUNTA($B$19:B44),"")</f>
        <v>26</v>
      </c>
      <c r="B44" s="105" t="s">
        <v>162</v>
      </c>
      <c r="C44" s="119">
        <v>373830</v>
      </c>
      <c r="D44" s="119">
        <v>69187</v>
      </c>
      <c r="E44" s="119">
        <v>49404</v>
      </c>
      <c r="F44" s="119">
        <v>1658</v>
      </c>
      <c r="G44" s="119">
        <v>7280</v>
      </c>
      <c r="H44" s="119">
        <v>11816</v>
      </c>
      <c r="I44" s="119">
        <v>10562</v>
      </c>
      <c r="J44" s="119">
        <v>5511</v>
      </c>
      <c r="K44" s="119">
        <v>9284</v>
      </c>
      <c r="L44" s="119">
        <v>3293</v>
      </c>
      <c r="M44" s="119">
        <v>1532</v>
      </c>
      <c r="N44" s="119">
        <v>253707</v>
      </c>
      <c r="O44" s="136"/>
      <c r="P44" s="136"/>
      <c r="Q44" s="136"/>
      <c r="R44" s="136"/>
      <c r="S44" s="136"/>
      <c r="T44" s="136"/>
      <c r="U44" s="136"/>
      <c r="V44" s="136"/>
      <c r="W44" s="136"/>
      <c r="X44" s="136"/>
      <c r="Y44" s="136"/>
      <c r="Z44" s="136"/>
      <c r="AA44" s="137"/>
    </row>
    <row r="45" spans="1:27" s="122" customFormat="1" ht="11.1" customHeight="1">
      <c r="A45" s="25">
        <f>IF(B45&lt;&gt;"",COUNTA($B$19:B45),"")</f>
        <v>27</v>
      </c>
      <c r="B45" s="103" t="s">
        <v>163</v>
      </c>
      <c r="C45" s="117">
        <v>16376</v>
      </c>
      <c r="D45" s="117">
        <v>956</v>
      </c>
      <c r="E45" s="117">
        <v>10700</v>
      </c>
      <c r="F45" s="117">
        <v>458</v>
      </c>
      <c r="G45" s="117">
        <v>3378</v>
      </c>
      <c r="H45" s="117">
        <v>4658</v>
      </c>
      <c r="I45" s="117">
        <v>1285</v>
      </c>
      <c r="J45" s="117">
        <v>646</v>
      </c>
      <c r="K45" s="117">
        <v>225</v>
      </c>
      <c r="L45" s="117">
        <v>50</v>
      </c>
      <c r="M45" s="117" t="s">
        <v>10</v>
      </c>
      <c r="N45" s="117">
        <v>4720</v>
      </c>
      <c r="O45" s="138"/>
      <c r="P45" s="138"/>
      <c r="Q45" s="138"/>
      <c r="R45" s="138"/>
      <c r="S45" s="138"/>
      <c r="T45" s="138"/>
      <c r="U45" s="138"/>
      <c r="V45" s="138"/>
      <c r="W45" s="138"/>
      <c r="X45" s="138"/>
      <c r="Y45" s="138"/>
      <c r="Z45" s="138"/>
      <c r="AA45" s="139"/>
    </row>
    <row r="46" spans="1:27" s="122" customFormat="1" ht="11.1" customHeight="1">
      <c r="A46" s="25">
        <f>IF(B46&lt;&gt;"",COUNTA($B$19:B46),"")</f>
        <v>28</v>
      </c>
      <c r="B46" s="103" t="s">
        <v>164</v>
      </c>
      <c r="C46" s="117" t="s">
        <v>10</v>
      </c>
      <c r="D46" s="117" t="s">
        <v>10</v>
      </c>
      <c r="E46" s="117" t="s">
        <v>10</v>
      </c>
      <c r="F46" s="117" t="s">
        <v>10</v>
      </c>
      <c r="G46" s="117" t="s">
        <v>10</v>
      </c>
      <c r="H46" s="117" t="s">
        <v>10</v>
      </c>
      <c r="I46" s="117" t="s">
        <v>10</v>
      </c>
      <c r="J46" s="117" t="s">
        <v>10</v>
      </c>
      <c r="K46" s="117" t="s">
        <v>10</v>
      </c>
      <c r="L46" s="117" t="s">
        <v>10</v>
      </c>
      <c r="M46" s="117" t="s">
        <v>10</v>
      </c>
      <c r="N46" s="117" t="s">
        <v>10</v>
      </c>
      <c r="O46" s="138"/>
      <c r="P46" s="138"/>
      <c r="Q46" s="138"/>
      <c r="R46" s="138"/>
      <c r="S46" s="138"/>
      <c r="T46" s="138"/>
      <c r="U46" s="138"/>
      <c r="V46" s="138"/>
      <c r="W46" s="138"/>
      <c r="X46" s="138"/>
      <c r="Y46" s="138"/>
      <c r="Z46" s="138"/>
      <c r="AA46" s="139"/>
    </row>
    <row r="47" spans="1:27" s="122" customFormat="1" ht="11.1" customHeight="1">
      <c r="A47" s="25">
        <f>IF(B47&lt;&gt;"",COUNTA($B$19:B47),"")</f>
        <v>29</v>
      </c>
      <c r="B47" s="103" t="s">
        <v>165</v>
      </c>
      <c r="C47" s="117">
        <v>2008</v>
      </c>
      <c r="D47" s="117" t="s">
        <v>10</v>
      </c>
      <c r="E47" s="117">
        <v>1938</v>
      </c>
      <c r="F47" s="117">
        <v>44</v>
      </c>
      <c r="G47" s="117">
        <v>417</v>
      </c>
      <c r="H47" s="117">
        <v>96</v>
      </c>
      <c r="I47" s="117">
        <v>1153</v>
      </c>
      <c r="J47" s="117">
        <v>23</v>
      </c>
      <c r="K47" s="117">
        <v>188</v>
      </c>
      <c r="L47" s="117">
        <v>17</v>
      </c>
      <c r="M47" s="117" t="s">
        <v>10</v>
      </c>
      <c r="N47" s="117">
        <v>70</v>
      </c>
      <c r="O47" s="138"/>
      <c r="P47" s="138"/>
      <c r="Q47" s="138"/>
      <c r="R47" s="138"/>
      <c r="S47" s="138"/>
      <c r="T47" s="138"/>
      <c r="U47" s="138"/>
      <c r="V47" s="138"/>
      <c r="W47" s="138"/>
      <c r="X47" s="138"/>
      <c r="Y47" s="138"/>
      <c r="Z47" s="138"/>
      <c r="AA47" s="139"/>
    </row>
    <row r="48" spans="1:27" s="122" customFormat="1" ht="11.1" customHeight="1">
      <c r="A48" s="25">
        <f>IF(B48&lt;&gt;"",COUNTA($B$19:B48),"")</f>
        <v>30</v>
      </c>
      <c r="B48" s="103" t="s">
        <v>147</v>
      </c>
      <c r="C48" s="117">
        <v>932</v>
      </c>
      <c r="D48" s="117" t="s">
        <v>10</v>
      </c>
      <c r="E48" s="117">
        <v>876</v>
      </c>
      <c r="F48" s="117">
        <v>3</v>
      </c>
      <c r="G48" s="117">
        <v>167</v>
      </c>
      <c r="H48" s="117">
        <v>17</v>
      </c>
      <c r="I48" s="117">
        <v>656</v>
      </c>
      <c r="J48" s="117">
        <v>2</v>
      </c>
      <c r="K48" s="117">
        <v>30</v>
      </c>
      <c r="L48" s="117" t="s">
        <v>10</v>
      </c>
      <c r="M48" s="117" t="s">
        <v>10</v>
      </c>
      <c r="N48" s="117">
        <v>56</v>
      </c>
      <c r="O48" s="138"/>
      <c r="P48" s="138"/>
      <c r="Q48" s="138"/>
      <c r="R48" s="138"/>
      <c r="S48" s="138"/>
      <c r="T48" s="138"/>
      <c r="U48" s="138"/>
      <c r="V48" s="138"/>
      <c r="W48" s="138"/>
      <c r="X48" s="138"/>
      <c r="Y48" s="138"/>
      <c r="Z48" s="138"/>
      <c r="AA48" s="139"/>
    </row>
    <row r="49" spans="1:27" s="94" customFormat="1" ht="20.100000000000001" customHeight="1">
      <c r="A49" s="26">
        <f>IF(B49&lt;&gt;"",COUNTA($B$19:B49),"")</f>
        <v>31</v>
      </c>
      <c r="B49" s="105" t="s">
        <v>166</v>
      </c>
      <c r="C49" s="119">
        <v>17452</v>
      </c>
      <c r="D49" s="119">
        <v>956</v>
      </c>
      <c r="E49" s="119">
        <v>11762</v>
      </c>
      <c r="F49" s="119">
        <v>499</v>
      </c>
      <c r="G49" s="119">
        <v>3628</v>
      </c>
      <c r="H49" s="119">
        <v>4737</v>
      </c>
      <c r="I49" s="119">
        <v>1782</v>
      </c>
      <c r="J49" s="119">
        <v>667</v>
      </c>
      <c r="K49" s="119">
        <v>383</v>
      </c>
      <c r="L49" s="119">
        <v>66</v>
      </c>
      <c r="M49" s="119" t="s">
        <v>10</v>
      </c>
      <c r="N49" s="119">
        <v>4734</v>
      </c>
      <c r="O49" s="136"/>
      <c r="P49" s="136"/>
      <c r="Q49" s="136"/>
      <c r="R49" s="136"/>
      <c r="S49" s="136"/>
      <c r="T49" s="136"/>
      <c r="U49" s="136"/>
      <c r="V49" s="136"/>
      <c r="W49" s="136"/>
      <c r="X49" s="136"/>
      <c r="Y49" s="136"/>
      <c r="Z49" s="136"/>
      <c r="AA49" s="137"/>
    </row>
    <row r="50" spans="1:27" s="94" customFormat="1" ht="20.100000000000001" customHeight="1">
      <c r="A50" s="26">
        <f>IF(B50&lt;&gt;"",COUNTA($B$19:B50),"")</f>
        <v>32</v>
      </c>
      <c r="B50" s="105" t="s">
        <v>167</v>
      </c>
      <c r="C50" s="119">
        <v>391282</v>
      </c>
      <c r="D50" s="119">
        <v>70142</v>
      </c>
      <c r="E50" s="119">
        <v>61166</v>
      </c>
      <c r="F50" s="119">
        <v>2157</v>
      </c>
      <c r="G50" s="119">
        <v>10908</v>
      </c>
      <c r="H50" s="119">
        <v>16553</v>
      </c>
      <c r="I50" s="119">
        <v>12344</v>
      </c>
      <c r="J50" s="119">
        <v>6178</v>
      </c>
      <c r="K50" s="119">
        <v>9667</v>
      </c>
      <c r="L50" s="119">
        <v>3359</v>
      </c>
      <c r="M50" s="119">
        <v>1532</v>
      </c>
      <c r="N50" s="119">
        <v>258441</v>
      </c>
      <c r="O50" s="136"/>
      <c r="P50" s="136"/>
      <c r="Q50" s="136"/>
      <c r="R50" s="136"/>
      <c r="S50" s="136"/>
      <c r="T50" s="136"/>
      <c r="U50" s="136"/>
      <c r="V50" s="136"/>
      <c r="W50" s="136"/>
      <c r="X50" s="136"/>
      <c r="Y50" s="136"/>
      <c r="Z50" s="136"/>
      <c r="AA50" s="137"/>
    </row>
    <row r="51" spans="1:27" s="94" customFormat="1" ht="20.100000000000001" customHeight="1">
      <c r="A51" s="26">
        <f>IF(B51&lt;&gt;"",COUNTA($B$19:B51),"")</f>
        <v>33</v>
      </c>
      <c r="B51" s="105" t="s">
        <v>168</v>
      </c>
      <c r="C51" s="119">
        <v>-565506</v>
      </c>
      <c r="D51" s="119">
        <v>-132974</v>
      </c>
      <c r="E51" s="119">
        <v>-184001</v>
      </c>
      <c r="F51" s="119">
        <v>-9520</v>
      </c>
      <c r="G51" s="119">
        <v>-22011</v>
      </c>
      <c r="H51" s="119">
        <v>-37577</v>
      </c>
      <c r="I51" s="119">
        <v>-23462</v>
      </c>
      <c r="J51" s="119">
        <v>-25674</v>
      </c>
      <c r="K51" s="119">
        <v>-24967</v>
      </c>
      <c r="L51" s="119">
        <v>-40790</v>
      </c>
      <c r="M51" s="119">
        <v>-2654</v>
      </c>
      <c r="N51" s="119">
        <v>-245878</v>
      </c>
      <c r="O51" s="136"/>
      <c r="P51" s="136"/>
      <c r="Q51" s="136"/>
      <c r="R51" s="136"/>
      <c r="S51" s="136"/>
      <c r="T51" s="136"/>
      <c r="U51" s="136"/>
      <c r="V51" s="136"/>
      <c r="W51" s="136"/>
      <c r="X51" s="136"/>
      <c r="Y51" s="136"/>
      <c r="Z51" s="136"/>
      <c r="AA51" s="137"/>
    </row>
    <row r="52" spans="1:27" s="122" customFormat="1" ht="25.15" customHeight="1">
      <c r="A52" s="25">
        <f>IF(B52&lt;&gt;"",COUNTA($B$19:B52),"")</f>
        <v>34</v>
      </c>
      <c r="B52" s="108" t="s">
        <v>169</v>
      </c>
      <c r="C52" s="123">
        <v>-552702</v>
      </c>
      <c r="D52" s="123">
        <v>-133166</v>
      </c>
      <c r="E52" s="123">
        <v>-171303</v>
      </c>
      <c r="F52" s="123">
        <v>-9341</v>
      </c>
      <c r="G52" s="123">
        <v>-21141</v>
      </c>
      <c r="H52" s="123">
        <v>-32766</v>
      </c>
      <c r="I52" s="123">
        <v>-19943</v>
      </c>
      <c r="J52" s="123">
        <v>-25655</v>
      </c>
      <c r="K52" s="123">
        <v>-22000</v>
      </c>
      <c r="L52" s="123">
        <v>-40457</v>
      </c>
      <c r="M52" s="123">
        <v>-2504</v>
      </c>
      <c r="N52" s="123">
        <v>-245729</v>
      </c>
      <c r="O52" s="138"/>
      <c r="P52" s="138"/>
      <c r="Q52" s="138"/>
      <c r="R52" s="138"/>
      <c r="S52" s="138"/>
      <c r="T52" s="138"/>
      <c r="U52" s="138"/>
      <c r="V52" s="138"/>
      <c r="W52" s="138"/>
      <c r="X52" s="138"/>
      <c r="Y52" s="138"/>
      <c r="Z52" s="138"/>
      <c r="AA52" s="139"/>
    </row>
    <row r="53" spans="1:27" s="122" customFormat="1" ht="18" customHeight="1">
      <c r="A53" s="25">
        <f>IF(B53&lt;&gt;"",COUNTA($B$19:B53),"")</f>
        <v>35</v>
      </c>
      <c r="B53" s="103" t="s">
        <v>170</v>
      </c>
      <c r="C53" s="117">
        <v>1007</v>
      </c>
      <c r="D53" s="117" t="s">
        <v>10</v>
      </c>
      <c r="E53" s="117">
        <v>1007</v>
      </c>
      <c r="F53" s="117" t="s">
        <v>10</v>
      </c>
      <c r="G53" s="117" t="s">
        <v>10</v>
      </c>
      <c r="H53" s="117">
        <v>1007</v>
      </c>
      <c r="I53" s="117" t="s">
        <v>10</v>
      </c>
      <c r="J53" s="117" t="s">
        <v>10</v>
      </c>
      <c r="K53" s="117" t="s">
        <v>10</v>
      </c>
      <c r="L53" s="117" t="s">
        <v>10</v>
      </c>
      <c r="M53" s="117" t="s">
        <v>10</v>
      </c>
      <c r="N53" s="117" t="s">
        <v>10</v>
      </c>
      <c r="O53" s="138"/>
      <c r="P53" s="138"/>
      <c r="Q53" s="138"/>
      <c r="R53" s="138"/>
      <c r="S53" s="138"/>
      <c r="T53" s="138"/>
      <c r="U53" s="138"/>
      <c r="V53" s="138"/>
      <c r="W53" s="138"/>
      <c r="X53" s="138"/>
      <c r="Y53" s="138"/>
      <c r="Z53" s="138"/>
      <c r="AA53" s="139"/>
    </row>
    <row r="54" spans="1:27" ht="11.1" customHeight="1">
      <c r="A54" s="25">
        <f>IF(B54&lt;&gt;"",COUNTA($B$19:B54),"")</f>
        <v>36</v>
      </c>
      <c r="B54" s="103" t="s">
        <v>171</v>
      </c>
      <c r="C54" s="117">
        <v>352</v>
      </c>
      <c r="D54" s="117" t="s">
        <v>10</v>
      </c>
      <c r="E54" s="117">
        <v>299</v>
      </c>
      <c r="F54" s="117">
        <v>19</v>
      </c>
      <c r="G54" s="117">
        <v>44</v>
      </c>
      <c r="H54" s="117">
        <v>93</v>
      </c>
      <c r="I54" s="117">
        <v>53</v>
      </c>
      <c r="J54" s="117">
        <v>91</v>
      </c>
      <c r="K54" s="117" t="s">
        <v>10</v>
      </c>
      <c r="L54" s="117" t="s">
        <v>10</v>
      </c>
      <c r="M54" s="117">
        <v>52</v>
      </c>
      <c r="N54" s="117" t="s">
        <v>10</v>
      </c>
    </row>
    <row r="55" spans="1:27" s="97" customFormat="1" ht="18" customHeight="1">
      <c r="A55" s="25" t="str">
        <f>IF(B55&lt;&gt;"",COUNTA($B$19:B55),"")</f>
        <v/>
      </c>
      <c r="B55" s="103"/>
      <c r="C55" s="239" t="s">
        <v>112</v>
      </c>
      <c r="D55" s="240"/>
      <c r="E55" s="240"/>
      <c r="F55" s="240"/>
      <c r="G55" s="240"/>
      <c r="H55" s="240"/>
      <c r="I55" s="240" t="s">
        <v>112</v>
      </c>
      <c r="J55" s="240"/>
      <c r="K55" s="240"/>
      <c r="L55" s="240"/>
      <c r="M55" s="240"/>
      <c r="N55" s="240"/>
      <c r="O55" s="134"/>
      <c r="P55" s="134"/>
      <c r="Q55" s="134"/>
      <c r="R55" s="134"/>
      <c r="S55" s="134"/>
      <c r="T55" s="134"/>
      <c r="U55" s="134"/>
      <c r="V55" s="134"/>
      <c r="W55" s="134"/>
      <c r="X55" s="134"/>
      <c r="Y55" s="134"/>
      <c r="Z55" s="134"/>
      <c r="AA55" s="134"/>
    </row>
    <row r="56" spans="1:27" s="94" customFormat="1" ht="11.1" customHeight="1">
      <c r="A56" s="25">
        <f>IF(B56&lt;&gt;"",COUNTA($B$19:B56),"")</f>
        <v>37</v>
      </c>
      <c r="B56" s="103" t="s">
        <v>142</v>
      </c>
      <c r="C56" s="125">
        <v>77.16</v>
      </c>
      <c r="D56" s="125">
        <v>33.46</v>
      </c>
      <c r="E56" s="125">
        <v>55.53</v>
      </c>
      <c r="F56" s="125">
        <v>30.51</v>
      </c>
      <c r="G56" s="125">
        <v>63.14</v>
      </c>
      <c r="H56" s="125">
        <v>71.28</v>
      </c>
      <c r="I56" s="125">
        <v>87.3</v>
      </c>
      <c r="J56" s="125">
        <v>41.68</v>
      </c>
      <c r="K56" s="125">
        <v>93.19</v>
      </c>
      <c r="L56" s="125">
        <v>18.03</v>
      </c>
      <c r="M56" s="125">
        <v>4.8600000000000003</v>
      </c>
      <c r="N56" s="125">
        <v>28.95</v>
      </c>
      <c r="O56" s="136"/>
      <c r="P56" s="136"/>
      <c r="Q56" s="136"/>
      <c r="R56" s="136"/>
      <c r="S56" s="136"/>
      <c r="T56" s="136"/>
      <c r="U56" s="136"/>
      <c r="V56" s="136"/>
      <c r="W56" s="136"/>
      <c r="X56" s="136"/>
      <c r="Y56" s="136"/>
      <c r="Z56" s="136"/>
      <c r="AA56" s="137"/>
    </row>
    <row r="57" spans="1:27" s="94" customFormat="1" ht="11.1" customHeight="1">
      <c r="A57" s="25">
        <f>IF(B57&lt;&gt;"",COUNTA($B$19:B57),"")</f>
        <v>38</v>
      </c>
      <c r="B57" s="103" t="s">
        <v>143</v>
      </c>
      <c r="C57" s="125">
        <v>10.69</v>
      </c>
      <c r="D57" s="125">
        <v>1.34</v>
      </c>
      <c r="E57" s="125">
        <v>11.38</v>
      </c>
      <c r="F57" s="125">
        <v>5.1100000000000003</v>
      </c>
      <c r="G57" s="125">
        <v>10.23</v>
      </c>
      <c r="H57" s="125">
        <v>19.09</v>
      </c>
      <c r="I57" s="125">
        <v>14.84</v>
      </c>
      <c r="J57" s="125">
        <v>9.6999999999999993</v>
      </c>
      <c r="K57" s="125">
        <v>18.78</v>
      </c>
      <c r="L57" s="125">
        <v>3.02</v>
      </c>
      <c r="M57" s="125">
        <v>1.48</v>
      </c>
      <c r="N57" s="125">
        <v>0.62</v>
      </c>
      <c r="O57" s="136"/>
      <c r="P57" s="136"/>
      <c r="Q57" s="136"/>
      <c r="R57" s="136"/>
      <c r="S57" s="136"/>
      <c r="T57" s="136"/>
      <c r="U57" s="136"/>
      <c r="V57" s="136"/>
      <c r="W57" s="136"/>
      <c r="X57" s="136"/>
      <c r="Y57" s="136"/>
      <c r="Z57" s="136"/>
      <c r="AA57" s="137"/>
    </row>
    <row r="58" spans="1:27" s="94" customFormat="1" ht="21.6" customHeight="1">
      <c r="A58" s="25">
        <f>IF(B58&lt;&gt;"",COUNTA($B$19:B58),"")</f>
        <v>39</v>
      </c>
      <c r="B58" s="104" t="s">
        <v>144</v>
      </c>
      <c r="C58" s="125">
        <v>210.53</v>
      </c>
      <c r="D58" s="125">
        <v>532.37</v>
      </c>
      <c r="E58" s="125" t="s">
        <v>10</v>
      </c>
      <c r="F58" s="125" t="s">
        <v>10</v>
      </c>
      <c r="G58" s="125" t="s">
        <v>10</v>
      </c>
      <c r="H58" s="125" t="s">
        <v>10</v>
      </c>
      <c r="I58" s="125" t="s">
        <v>10</v>
      </c>
      <c r="J58" s="125" t="s">
        <v>10</v>
      </c>
      <c r="K58" s="125" t="s">
        <v>10</v>
      </c>
      <c r="L58" s="125" t="s">
        <v>10</v>
      </c>
      <c r="M58" s="125" t="s">
        <v>10</v>
      </c>
      <c r="N58" s="125">
        <v>135.38999999999999</v>
      </c>
      <c r="O58" s="136"/>
      <c r="P58" s="136"/>
      <c r="Q58" s="136"/>
      <c r="R58" s="136"/>
      <c r="S58" s="136"/>
      <c r="T58" s="136"/>
      <c r="U58" s="136"/>
      <c r="V58" s="136"/>
      <c r="W58" s="136"/>
      <c r="X58" s="136"/>
      <c r="Y58" s="136"/>
      <c r="Z58" s="136"/>
      <c r="AA58" s="137"/>
    </row>
    <row r="59" spans="1:27" s="94" customFormat="1" ht="11.1" customHeight="1">
      <c r="A59" s="25">
        <f>IF(B59&lt;&gt;"",COUNTA($B$19:B59),"")</f>
        <v>40</v>
      </c>
      <c r="B59" s="103" t="s">
        <v>145</v>
      </c>
      <c r="C59" s="125">
        <v>0.04</v>
      </c>
      <c r="D59" s="125" t="s">
        <v>10</v>
      </c>
      <c r="E59" s="125">
        <v>0.05</v>
      </c>
      <c r="F59" s="125">
        <v>0.02</v>
      </c>
      <c r="G59" s="125">
        <v>0.02</v>
      </c>
      <c r="H59" s="125">
        <v>0.09</v>
      </c>
      <c r="I59" s="125">
        <v>0.11</v>
      </c>
      <c r="J59" s="125">
        <v>0.08</v>
      </c>
      <c r="K59" s="125" t="s">
        <v>10</v>
      </c>
      <c r="L59" s="125" t="s">
        <v>10</v>
      </c>
      <c r="M59" s="125" t="s">
        <v>10</v>
      </c>
      <c r="N59" s="125" t="s">
        <v>10</v>
      </c>
      <c r="O59" s="136"/>
      <c r="P59" s="136"/>
      <c r="Q59" s="136"/>
      <c r="R59" s="136"/>
      <c r="S59" s="136"/>
      <c r="T59" s="136"/>
      <c r="U59" s="136"/>
      <c r="V59" s="136"/>
      <c r="W59" s="136"/>
      <c r="X59" s="136"/>
      <c r="Y59" s="136"/>
      <c r="Z59" s="136"/>
      <c r="AA59" s="137"/>
    </row>
    <row r="60" spans="1:27" s="94" customFormat="1" ht="11.1" customHeight="1">
      <c r="A60" s="25">
        <f>IF(B60&lt;&gt;"",COUNTA($B$19:B60),"")</f>
        <v>41</v>
      </c>
      <c r="B60" s="103" t="s">
        <v>146</v>
      </c>
      <c r="C60" s="125">
        <v>296.73</v>
      </c>
      <c r="D60" s="125">
        <v>103.12</v>
      </c>
      <c r="E60" s="125">
        <v>117.29</v>
      </c>
      <c r="F60" s="125">
        <v>111.88</v>
      </c>
      <c r="G60" s="125">
        <v>114.97</v>
      </c>
      <c r="H60" s="125">
        <v>117.05</v>
      </c>
      <c r="I60" s="125">
        <v>110.58</v>
      </c>
      <c r="J60" s="125">
        <v>112.21</v>
      </c>
      <c r="K60" s="125">
        <v>109.03</v>
      </c>
      <c r="L60" s="125">
        <v>131.77000000000001</v>
      </c>
      <c r="M60" s="125">
        <v>0.59</v>
      </c>
      <c r="N60" s="125">
        <v>224.29</v>
      </c>
      <c r="O60" s="136"/>
      <c r="P60" s="136"/>
      <c r="Q60" s="136"/>
      <c r="R60" s="136"/>
      <c r="S60" s="136"/>
      <c r="T60" s="136"/>
      <c r="U60" s="136"/>
      <c r="V60" s="136"/>
      <c r="W60" s="136"/>
      <c r="X60" s="136"/>
      <c r="Y60" s="136"/>
      <c r="Z60" s="136"/>
      <c r="AA60" s="137"/>
    </row>
    <row r="61" spans="1:27" s="94" customFormat="1" ht="11.1" customHeight="1">
      <c r="A61" s="25">
        <f>IF(B61&lt;&gt;"",COUNTA($B$19:B61),"")</f>
        <v>42</v>
      </c>
      <c r="B61" s="103" t="s">
        <v>147</v>
      </c>
      <c r="C61" s="125">
        <v>19.329999999999998</v>
      </c>
      <c r="D61" s="125">
        <v>5.87</v>
      </c>
      <c r="E61" s="125">
        <v>15.06</v>
      </c>
      <c r="F61" s="125">
        <v>12.55</v>
      </c>
      <c r="G61" s="125">
        <v>22.65</v>
      </c>
      <c r="H61" s="125">
        <v>20.87</v>
      </c>
      <c r="I61" s="125">
        <v>27.32</v>
      </c>
      <c r="J61" s="125">
        <v>10.39</v>
      </c>
      <c r="K61" s="125">
        <v>11.91</v>
      </c>
      <c r="L61" s="125">
        <v>4.6399999999999997</v>
      </c>
      <c r="M61" s="125">
        <v>1.71</v>
      </c>
      <c r="N61" s="125">
        <v>6.4</v>
      </c>
      <c r="O61" s="136"/>
      <c r="P61" s="136"/>
      <c r="Q61" s="136"/>
      <c r="R61" s="136"/>
      <c r="S61" s="136"/>
      <c r="T61" s="136"/>
      <c r="U61" s="136"/>
      <c r="V61" s="136"/>
      <c r="W61" s="136"/>
      <c r="X61" s="136"/>
      <c r="Y61" s="136"/>
      <c r="Z61" s="136"/>
      <c r="AA61" s="137"/>
    </row>
    <row r="62" spans="1:27" s="94" customFormat="1" ht="20.100000000000001" customHeight="1">
      <c r="A62" s="26">
        <f>IF(B62&lt;&gt;"",COUNTA($B$19:B62),"")</f>
        <v>43</v>
      </c>
      <c r="B62" s="105" t="s">
        <v>148</v>
      </c>
      <c r="C62" s="127">
        <v>575.82000000000005</v>
      </c>
      <c r="D62" s="127">
        <v>664.42</v>
      </c>
      <c r="E62" s="127">
        <v>169.19</v>
      </c>
      <c r="F62" s="127">
        <v>134.97</v>
      </c>
      <c r="G62" s="127">
        <v>165.71</v>
      </c>
      <c r="H62" s="127">
        <v>186.64</v>
      </c>
      <c r="I62" s="127">
        <v>185.5</v>
      </c>
      <c r="J62" s="127">
        <v>153.29</v>
      </c>
      <c r="K62" s="127">
        <v>209.09</v>
      </c>
      <c r="L62" s="127">
        <v>148.16999999999999</v>
      </c>
      <c r="M62" s="127">
        <v>5.22</v>
      </c>
      <c r="N62" s="127">
        <v>382.85</v>
      </c>
      <c r="O62" s="136"/>
      <c r="P62" s="136"/>
      <c r="Q62" s="136"/>
      <c r="R62" s="136"/>
      <c r="S62" s="136"/>
      <c r="T62" s="136"/>
      <c r="U62" s="136"/>
      <c r="V62" s="136"/>
      <c r="W62" s="136"/>
      <c r="X62" s="136"/>
      <c r="Y62" s="136"/>
      <c r="Z62" s="136"/>
      <c r="AA62" s="137"/>
    </row>
    <row r="63" spans="1:27" s="94" customFormat="1" ht="21.6" customHeight="1">
      <c r="A63" s="25">
        <f>IF(B63&lt;&gt;"",COUNTA($B$19:B63),"")</f>
        <v>44</v>
      </c>
      <c r="B63" s="104" t="s">
        <v>149</v>
      </c>
      <c r="C63" s="125">
        <v>18.03</v>
      </c>
      <c r="D63" s="125">
        <v>1.19</v>
      </c>
      <c r="E63" s="125">
        <v>19.329999999999998</v>
      </c>
      <c r="F63" s="125">
        <v>8.35</v>
      </c>
      <c r="G63" s="125">
        <v>27.19</v>
      </c>
      <c r="H63" s="125">
        <v>39.630000000000003</v>
      </c>
      <c r="I63" s="125">
        <v>36.22</v>
      </c>
      <c r="J63" s="125">
        <v>3.28</v>
      </c>
      <c r="K63" s="125">
        <v>22.59</v>
      </c>
      <c r="L63" s="125">
        <v>1.35</v>
      </c>
      <c r="M63" s="125">
        <v>0.19</v>
      </c>
      <c r="N63" s="125">
        <v>2.5099999999999998</v>
      </c>
      <c r="O63" s="136"/>
      <c r="P63" s="136"/>
      <c r="Q63" s="136"/>
      <c r="R63" s="136"/>
      <c r="S63" s="136"/>
      <c r="T63" s="136"/>
      <c r="U63" s="136"/>
      <c r="V63" s="136"/>
      <c r="W63" s="136"/>
      <c r="X63" s="136"/>
      <c r="Y63" s="136"/>
      <c r="Z63" s="136"/>
      <c r="AA63" s="137"/>
    </row>
    <row r="64" spans="1:27" s="94" customFormat="1" ht="11.1" customHeight="1">
      <c r="A64" s="25">
        <f>IF(B64&lt;&gt;"",COUNTA($B$19:B64),"")</f>
        <v>45</v>
      </c>
      <c r="B64" s="103" t="s">
        <v>150</v>
      </c>
      <c r="C64" s="125">
        <v>14.65</v>
      </c>
      <c r="D64" s="125">
        <v>0.49</v>
      </c>
      <c r="E64" s="125">
        <v>17.95</v>
      </c>
      <c r="F64" s="125">
        <v>6.34</v>
      </c>
      <c r="G64" s="125">
        <v>25.78</v>
      </c>
      <c r="H64" s="125">
        <v>37.32</v>
      </c>
      <c r="I64" s="125">
        <v>34.56</v>
      </c>
      <c r="J64" s="125">
        <v>2.62</v>
      </c>
      <c r="K64" s="125">
        <v>19.96</v>
      </c>
      <c r="L64" s="125">
        <v>1.21</v>
      </c>
      <c r="M64" s="125">
        <v>0.01</v>
      </c>
      <c r="N64" s="125" t="s">
        <v>10</v>
      </c>
      <c r="O64" s="136"/>
      <c r="P64" s="136"/>
      <c r="Q64" s="136"/>
      <c r="R64" s="136"/>
      <c r="S64" s="136"/>
      <c r="T64" s="136"/>
      <c r="U64" s="136"/>
      <c r="V64" s="136"/>
      <c r="W64" s="136"/>
      <c r="X64" s="136"/>
      <c r="Y64" s="136"/>
      <c r="Z64" s="136"/>
      <c r="AA64" s="137"/>
    </row>
    <row r="65" spans="1:27" s="94" customFormat="1" ht="11.1" customHeight="1">
      <c r="A65" s="25">
        <f>IF(B65&lt;&gt;"",COUNTA($B$19:B65),"")</f>
        <v>46</v>
      </c>
      <c r="B65" s="103" t="s">
        <v>151</v>
      </c>
      <c r="C65" s="125" t="s">
        <v>10</v>
      </c>
      <c r="D65" s="125" t="s">
        <v>10</v>
      </c>
      <c r="E65" s="125" t="s">
        <v>10</v>
      </c>
      <c r="F65" s="125" t="s">
        <v>10</v>
      </c>
      <c r="G65" s="125" t="s">
        <v>10</v>
      </c>
      <c r="H65" s="125" t="s">
        <v>10</v>
      </c>
      <c r="I65" s="125" t="s">
        <v>10</v>
      </c>
      <c r="J65" s="125" t="s">
        <v>10</v>
      </c>
      <c r="K65" s="125" t="s">
        <v>10</v>
      </c>
      <c r="L65" s="125" t="s">
        <v>10</v>
      </c>
      <c r="M65" s="125" t="s">
        <v>10</v>
      </c>
      <c r="N65" s="125" t="s">
        <v>10</v>
      </c>
      <c r="O65" s="136"/>
      <c r="P65" s="136"/>
      <c r="Q65" s="136"/>
      <c r="R65" s="136"/>
      <c r="S65" s="136"/>
      <c r="T65" s="136"/>
      <c r="U65" s="136"/>
      <c r="V65" s="136"/>
      <c r="W65" s="136"/>
      <c r="X65" s="136"/>
      <c r="Y65" s="136"/>
      <c r="Z65" s="136"/>
      <c r="AA65" s="137"/>
    </row>
    <row r="66" spans="1:27" s="94" customFormat="1" ht="11.1" customHeight="1">
      <c r="A66" s="25">
        <f>IF(B66&lt;&gt;"",COUNTA($B$19:B66),"")</f>
        <v>47</v>
      </c>
      <c r="B66" s="103" t="s">
        <v>152</v>
      </c>
      <c r="C66" s="125">
        <v>1.36</v>
      </c>
      <c r="D66" s="125">
        <v>1.32</v>
      </c>
      <c r="E66" s="125">
        <v>0.09</v>
      </c>
      <c r="F66" s="125" t="s">
        <v>10</v>
      </c>
      <c r="G66" s="125" t="s">
        <v>10</v>
      </c>
      <c r="H66" s="125">
        <v>0.41</v>
      </c>
      <c r="I66" s="125" t="s">
        <v>10</v>
      </c>
      <c r="J66" s="125">
        <v>0.11</v>
      </c>
      <c r="K66" s="125" t="s">
        <v>10</v>
      </c>
      <c r="L66" s="125" t="s">
        <v>10</v>
      </c>
      <c r="M66" s="125" t="s">
        <v>10</v>
      </c>
      <c r="N66" s="125">
        <v>1.27</v>
      </c>
      <c r="O66" s="136"/>
      <c r="P66" s="136"/>
      <c r="Q66" s="136"/>
      <c r="R66" s="136"/>
      <c r="S66" s="136"/>
      <c r="T66" s="136"/>
      <c r="U66" s="136"/>
      <c r="V66" s="136"/>
      <c r="W66" s="136"/>
      <c r="X66" s="136"/>
      <c r="Y66" s="136"/>
      <c r="Z66" s="136"/>
      <c r="AA66" s="137"/>
    </row>
    <row r="67" spans="1:27" s="94" customFormat="1" ht="11.1" customHeight="1">
      <c r="A67" s="25">
        <f>IF(B67&lt;&gt;"",COUNTA($B$19:B67),"")</f>
        <v>48</v>
      </c>
      <c r="B67" s="103" t="s">
        <v>147</v>
      </c>
      <c r="C67" s="125">
        <v>0.57999999999999996</v>
      </c>
      <c r="D67" s="125" t="s">
        <v>10</v>
      </c>
      <c r="E67" s="125">
        <v>0.67</v>
      </c>
      <c r="F67" s="125">
        <v>0.04</v>
      </c>
      <c r="G67" s="125">
        <v>0.97</v>
      </c>
      <c r="H67" s="125">
        <v>7.0000000000000007E-2</v>
      </c>
      <c r="I67" s="125">
        <v>3.99</v>
      </c>
      <c r="J67" s="125">
        <v>0.01</v>
      </c>
      <c r="K67" s="125">
        <v>0.2</v>
      </c>
      <c r="L67" s="125" t="s">
        <v>10</v>
      </c>
      <c r="M67" s="125" t="s">
        <v>10</v>
      </c>
      <c r="N67" s="125">
        <v>0.04</v>
      </c>
      <c r="O67" s="136"/>
      <c r="P67" s="136"/>
      <c r="Q67" s="136"/>
      <c r="R67" s="136"/>
      <c r="S67" s="136"/>
      <c r="T67" s="136"/>
      <c r="U67" s="136"/>
      <c r="V67" s="136"/>
      <c r="W67" s="136"/>
      <c r="X67" s="136"/>
      <c r="Y67" s="136"/>
      <c r="Z67" s="136"/>
      <c r="AA67" s="137"/>
    </row>
    <row r="68" spans="1:27" s="94" customFormat="1" ht="20.100000000000001" customHeight="1">
      <c r="A68" s="26">
        <f>IF(B68&lt;&gt;"",COUNTA($B$19:B68),"")</f>
        <v>49</v>
      </c>
      <c r="B68" s="105" t="s">
        <v>153</v>
      </c>
      <c r="C68" s="127">
        <v>18.8</v>
      </c>
      <c r="D68" s="127">
        <v>2.5099999999999998</v>
      </c>
      <c r="E68" s="127">
        <v>18.75</v>
      </c>
      <c r="F68" s="127">
        <v>8.31</v>
      </c>
      <c r="G68" s="127">
        <v>26.22</v>
      </c>
      <c r="H68" s="127">
        <v>39.97</v>
      </c>
      <c r="I68" s="127">
        <v>32.24</v>
      </c>
      <c r="J68" s="127">
        <v>3.38</v>
      </c>
      <c r="K68" s="127">
        <v>22.39</v>
      </c>
      <c r="L68" s="127">
        <v>1.35</v>
      </c>
      <c r="M68" s="127">
        <v>0.19</v>
      </c>
      <c r="N68" s="127">
        <v>3.74</v>
      </c>
      <c r="O68" s="136"/>
      <c r="P68" s="136"/>
      <c r="Q68" s="136"/>
      <c r="R68" s="136"/>
      <c r="S68" s="136"/>
      <c r="T68" s="136"/>
      <c r="U68" s="136"/>
      <c r="V68" s="136"/>
      <c r="W68" s="136"/>
      <c r="X68" s="136"/>
      <c r="Y68" s="136"/>
      <c r="Z68" s="136"/>
      <c r="AA68" s="137"/>
    </row>
    <row r="69" spans="1:27" s="94" customFormat="1" ht="20.100000000000001" customHeight="1">
      <c r="A69" s="26">
        <f>IF(B69&lt;&gt;"",COUNTA($B$19:B69),"")</f>
        <v>50</v>
      </c>
      <c r="B69" s="105" t="s">
        <v>154</v>
      </c>
      <c r="C69" s="127">
        <v>594.62</v>
      </c>
      <c r="D69" s="127">
        <v>666.93</v>
      </c>
      <c r="E69" s="127">
        <v>187.94</v>
      </c>
      <c r="F69" s="127">
        <v>143.28</v>
      </c>
      <c r="G69" s="127">
        <v>191.94</v>
      </c>
      <c r="H69" s="127">
        <v>226.62</v>
      </c>
      <c r="I69" s="127">
        <v>217.74</v>
      </c>
      <c r="J69" s="127">
        <v>156.66999999999999</v>
      </c>
      <c r="K69" s="127">
        <v>231.48</v>
      </c>
      <c r="L69" s="127">
        <v>149.53</v>
      </c>
      <c r="M69" s="127">
        <v>5.41</v>
      </c>
      <c r="N69" s="127">
        <v>386.6</v>
      </c>
      <c r="O69" s="136"/>
      <c r="P69" s="136"/>
      <c r="Q69" s="136"/>
      <c r="R69" s="136"/>
      <c r="S69" s="136"/>
      <c r="T69" s="136"/>
      <c r="U69" s="136"/>
      <c r="V69" s="136"/>
      <c r="W69" s="136"/>
      <c r="X69" s="136"/>
      <c r="Y69" s="136"/>
      <c r="Z69" s="136"/>
      <c r="AA69" s="137"/>
    </row>
    <row r="70" spans="1:27" s="94" customFormat="1" ht="11.1" customHeight="1">
      <c r="A70" s="25">
        <f>IF(B70&lt;&gt;"",COUNTA($B$19:B70),"")</f>
        <v>51</v>
      </c>
      <c r="B70" s="103" t="s">
        <v>155</v>
      </c>
      <c r="C70" s="125" t="s">
        <v>10</v>
      </c>
      <c r="D70" s="125" t="s">
        <v>10</v>
      </c>
      <c r="E70" s="125" t="s">
        <v>10</v>
      </c>
      <c r="F70" s="125" t="s">
        <v>10</v>
      </c>
      <c r="G70" s="125" t="s">
        <v>10</v>
      </c>
      <c r="H70" s="125" t="s">
        <v>10</v>
      </c>
      <c r="I70" s="125" t="s">
        <v>10</v>
      </c>
      <c r="J70" s="125" t="s">
        <v>10</v>
      </c>
      <c r="K70" s="125" t="s">
        <v>10</v>
      </c>
      <c r="L70" s="125" t="s">
        <v>10</v>
      </c>
      <c r="M70" s="125" t="s">
        <v>10</v>
      </c>
      <c r="N70" s="125" t="s">
        <v>10</v>
      </c>
      <c r="O70" s="136"/>
      <c r="P70" s="136"/>
      <c r="Q70" s="136"/>
      <c r="R70" s="136"/>
      <c r="S70" s="136"/>
      <c r="T70" s="136"/>
      <c r="U70" s="136"/>
      <c r="V70" s="136"/>
      <c r="W70" s="136"/>
      <c r="X70" s="136"/>
      <c r="Y70" s="136"/>
      <c r="Z70" s="136"/>
      <c r="AA70" s="137"/>
    </row>
    <row r="71" spans="1:27" s="94" customFormat="1" ht="11.1" customHeight="1">
      <c r="A71" s="25">
        <f>IF(B71&lt;&gt;"",COUNTA($B$19:B71),"")</f>
        <v>52</v>
      </c>
      <c r="B71" s="103" t="s">
        <v>156</v>
      </c>
      <c r="C71" s="125" t="s">
        <v>10</v>
      </c>
      <c r="D71" s="125" t="s">
        <v>10</v>
      </c>
      <c r="E71" s="125" t="s">
        <v>10</v>
      </c>
      <c r="F71" s="125" t="s">
        <v>10</v>
      </c>
      <c r="G71" s="125" t="s">
        <v>10</v>
      </c>
      <c r="H71" s="125" t="s">
        <v>10</v>
      </c>
      <c r="I71" s="125" t="s">
        <v>10</v>
      </c>
      <c r="J71" s="125" t="s">
        <v>10</v>
      </c>
      <c r="K71" s="125" t="s">
        <v>10</v>
      </c>
      <c r="L71" s="125" t="s">
        <v>10</v>
      </c>
      <c r="M71" s="125" t="s">
        <v>10</v>
      </c>
      <c r="N71" s="125" t="s">
        <v>10</v>
      </c>
      <c r="O71" s="136"/>
      <c r="P71" s="136"/>
      <c r="Q71" s="136"/>
      <c r="R71" s="136"/>
      <c r="S71" s="136"/>
      <c r="T71" s="136"/>
      <c r="U71" s="136"/>
      <c r="V71" s="136"/>
      <c r="W71" s="136"/>
      <c r="X71" s="136"/>
      <c r="Y71" s="136"/>
      <c r="Z71" s="136"/>
      <c r="AA71" s="137"/>
    </row>
    <row r="72" spans="1:27" s="94" customFormat="1" ht="11.1" customHeight="1">
      <c r="A72" s="25">
        <f>IF(B72&lt;&gt;"",COUNTA($B$19:B72),"")</f>
        <v>53</v>
      </c>
      <c r="B72" s="103" t="s">
        <v>172</v>
      </c>
      <c r="C72" s="125" t="s">
        <v>10</v>
      </c>
      <c r="D72" s="125" t="s">
        <v>10</v>
      </c>
      <c r="E72" s="125" t="s">
        <v>10</v>
      </c>
      <c r="F72" s="125" t="s">
        <v>10</v>
      </c>
      <c r="G72" s="125" t="s">
        <v>10</v>
      </c>
      <c r="H72" s="125" t="s">
        <v>10</v>
      </c>
      <c r="I72" s="125" t="s">
        <v>10</v>
      </c>
      <c r="J72" s="125" t="s">
        <v>10</v>
      </c>
      <c r="K72" s="125" t="s">
        <v>10</v>
      </c>
      <c r="L72" s="125" t="s">
        <v>10</v>
      </c>
      <c r="M72" s="125" t="s">
        <v>10</v>
      </c>
      <c r="N72" s="125" t="s">
        <v>10</v>
      </c>
      <c r="O72" s="136"/>
      <c r="P72" s="136"/>
      <c r="Q72" s="136"/>
      <c r="R72" s="136"/>
      <c r="S72" s="136"/>
      <c r="T72" s="136"/>
      <c r="U72" s="136"/>
      <c r="V72" s="136"/>
      <c r="W72" s="136"/>
      <c r="X72" s="136"/>
      <c r="Y72" s="136"/>
      <c r="Z72" s="136"/>
      <c r="AA72" s="137"/>
    </row>
    <row r="73" spans="1:27" s="94" customFormat="1" ht="11.1" customHeight="1">
      <c r="A73" s="25">
        <f>IF(B73&lt;&gt;"",COUNTA($B$19:B73),"")</f>
        <v>54</v>
      </c>
      <c r="B73" s="103" t="s">
        <v>173</v>
      </c>
      <c r="C73" s="125" t="s">
        <v>10</v>
      </c>
      <c r="D73" s="125" t="s">
        <v>10</v>
      </c>
      <c r="E73" s="125" t="s">
        <v>10</v>
      </c>
      <c r="F73" s="125" t="s">
        <v>10</v>
      </c>
      <c r="G73" s="125" t="s">
        <v>10</v>
      </c>
      <c r="H73" s="125" t="s">
        <v>10</v>
      </c>
      <c r="I73" s="125" t="s">
        <v>10</v>
      </c>
      <c r="J73" s="125" t="s">
        <v>10</v>
      </c>
      <c r="K73" s="125" t="s">
        <v>10</v>
      </c>
      <c r="L73" s="125" t="s">
        <v>10</v>
      </c>
      <c r="M73" s="125" t="s">
        <v>10</v>
      </c>
      <c r="N73" s="125" t="s">
        <v>10</v>
      </c>
      <c r="O73" s="136"/>
      <c r="P73" s="136"/>
      <c r="Q73" s="136"/>
      <c r="R73" s="136"/>
      <c r="S73" s="136"/>
      <c r="T73" s="136"/>
      <c r="U73" s="136"/>
      <c r="V73" s="136"/>
      <c r="W73" s="136"/>
      <c r="X73" s="136"/>
      <c r="Y73" s="136"/>
      <c r="Z73" s="136"/>
      <c r="AA73" s="137"/>
    </row>
    <row r="74" spans="1:27" s="94" customFormat="1" ht="11.1" customHeight="1">
      <c r="A74" s="25">
        <f>IF(B74&lt;&gt;"",COUNTA($B$19:B74),"")</f>
        <v>55</v>
      </c>
      <c r="B74" s="103" t="s">
        <v>61</v>
      </c>
      <c r="C74" s="125" t="s">
        <v>10</v>
      </c>
      <c r="D74" s="125" t="s">
        <v>10</v>
      </c>
      <c r="E74" s="125" t="s">
        <v>10</v>
      </c>
      <c r="F74" s="125" t="s">
        <v>10</v>
      </c>
      <c r="G74" s="125" t="s">
        <v>10</v>
      </c>
      <c r="H74" s="125" t="s">
        <v>10</v>
      </c>
      <c r="I74" s="125" t="s">
        <v>10</v>
      </c>
      <c r="J74" s="125" t="s">
        <v>10</v>
      </c>
      <c r="K74" s="125" t="s">
        <v>10</v>
      </c>
      <c r="L74" s="125" t="s">
        <v>10</v>
      </c>
      <c r="M74" s="125" t="s">
        <v>10</v>
      </c>
      <c r="N74" s="125" t="s">
        <v>10</v>
      </c>
      <c r="O74" s="136"/>
      <c r="P74" s="136"/>
      <c r="Q74" s="136"/>
      <c r="R74" s="136"/>
      <c r="S74" s="136"/>
      <c r="T74" s="136"/>
      <c r="U74" s="136"/>
      <c r="V74" s="136"/>
      <c r="W74" s="136"/>
      <c r="X74" s="136"/>
      <c r="Y74" s="136"/>
      <c r="Z74" s="136"/>
      <c r="AA74" s="137"/>
    </row>
    <row r="75" spans="1:27" s="94" customFormat="1" ht="21.6" customHeight="1">
      <c r="A75" s="25">
        <f>IF(B75&lt;&gt;"",COUNTA($B$19:B75),"")</f>
        <v>56</v>
      </c>
      <c r="B75" s="104" t="s">
        <v>157</v>
      </c>
      <c r="C75" s="125" t="s">
        <v>10</v>
      </c>
      <c r="D75" s="125" t="s">
        <v>10</v>
      </c>
      <c r="E75" s="125" t="s">
        <v>10</v>
      </c>
      <c r="F75" s="125" t="s">
        <v>10</v>
      </c>
      <c r="G75" s="125" t="s">
        <v>10</v>
      </c>
      <c r="H75" s="125" t="s">
        <v>10</v>
      </c>
      <c r="I75" s="125" t="s">
        <v>10</v>
      </c>
      <c r="J75" s="125" t="s">
        <v>10</v>
      </c>
      <c r="K75" s="125" t="s">
        <v>10</v>
      </c>
      <c r="L75" s="125" t="s">
        <v>10</v>
      </c>
      <c r="M75" s="125" t="s">
        <v>10</v>
      </c>
      <c r="N75" s="125" t="s">
        <v>10</v>
      </c>
      <c r="O75" s="136"/>
      <c r="P75" s="136"/>
      <c r="Q75" s="136"/>
      <c r="R75" s="136"/>
      <c r="S75" s="136"/>
      <c r="T75" s="136"/>
      <c r="U75" s="136"/>
      <c r="V75" s="136"/>
      <c r="W75" s="136"/>
      <c r="X75" s="136"/>
      <c r="Y75" s="136"/>
      <c r="Z75" s="136"/>
      <c r="AA75" s="137"/>
    </row>
    <row r="76" spans="1:27" s="94" customFormat="1" ht="21.6" customHeight="1">
      <c r="A76" s="25">
        <f>IF(B76&lt;&gt;"",COUNTA($B$19:B76),"")</f>
        <v>57</v>
      </c>
      <c r="B76" s="104" t="s">
        <v>158</v>
      </c>
      <c r="C76" s="125">
        <v>178.54</v>
      </c>
      <c r="D76" s="125">
        <v>128.66999999999999</v>
      </c>
      <c r="E76" s="125">
        <v>13.61</v>
      </c>
      <c r="F76" s="125">
        <v>11.22</v>
      </c>
      <c r="G76" s="125">
        <v>16.059999999999999</v>
      </c>
      <c r="H76" s="125">
        <v>17.57</v>
      </c>
      <c r="I76" s="125">
        <v>19.84</v>
      </c>
      <c r="J76" s="125">
        <v>9.24</v>
      </c>
      <c r="K76" s="125">
        <v>21.23</v>
      </c>
      <c r="L76" s="125">
        <v>5.33</v>
      </c>
      <c r="M76" s="125">
        <v>0.7</v>
      </c>
      <c r="N76" s="125">
        <v>176.16</v>
      </c>
      <c r="O76" s="136"/>
      <c r="P76" s="136"/>
      <c r="Q76" s="136"/>
      <c r="R76" s="136"/>
      <c r="S76" s="136"/>
      <c r="T76" s="136"/>
      <c r="U76" s="136"/>
      <c r="V76" s="136"/>
      <c r="W76" s="136"/>
      <c r="X76" s="136"/>
      <c r="Y76" s="136"/>
      <c r="Z76" s="136"/>
      <c r="AA76" s="137"/>
    </row>
    <row r="77" spans="1:27" s="94" customFormat="1" ht="21.6" customHeight="1">
      <c r="A77" s="25">
        <f>IF(B77&lt;&gt;"",COUNTA($B$19:B77),"")</f>
        <v>58</v>
      </c>
      <c r="B77" s="104" t="s">
        <v>159</v>
      </c>
      <c r="C77" s="125">
        <v>1.33</v>
      </c>
      <c r="D77" s="125">
        <v>1.64</v>
      </c>
      <c r="E77" s="125">
        <v>0.41</v>
      </c>
      <c r="F77" s="125" t="s">
        <v>10</v>
      </c>
      <c r="G77" s="125">
        <v>0.01</v>
      </c>
      <c r="H77" s="125">
        <v>0.03</v>
      </c>
      <c r="I77" s="125">
        <v>0.2</v>
      </c>
      <c r="J77" s="125">
        <v>0.05</v>
      </c>
      <c r="K77" s="125">
        <v>1.51</v>
      </c>
      <c r="L77" s="125">
        <v>0.88</v>
      </c>
      <c r="M77" s="125">
        <v>0.18</v>
      </c>
      <c r="N77" s="125">
        <v>0.74</v>
      </c>
      <c r="O77" s="136"/>
      <c r="P77" s="136"/>
      <c r="Q77" s="136"/>
      <c r="R77" s="136"/>
      <c r="S77" s="136"/>
      <c r="T77" s="136"/>
      <c r="U77" s="136"/>
      <c r="V77" s="136"/>
      <c r="W77" s="136"/>
      <c r="X77" s="136"/>
      <c r="Y77" s="136"/>
      <c r="Z77" s="136"/>
      <c r="AA77" s="137"/>
    </row>
    <row r="78" spans="1:27" s="94" customFormat="1" ht="11.1" customHeight="1">
      <c r="A78" s="25">
        <f>IF(B78&lt;&gt;"",COUNTA($B$19:B78),"")</f>
        <v>59</v>
      </c>
      <c r="B78" s="103" t="s">
        <v>160</v>
      </c>
      <c r="C78" s="125">
        <v>12.2</v>
      </c>
      <c r="D78" s="125">
        <v>3.14</v>
      </c>
      <c r="E78" s="125">
        <v>13.74</v>
      </c>
      <c r="F78" s="125">
        <v>6.88</v>
      </c>
      <c r="G78" s="125">
        <v>11.86</v>
      </c>
      <c r="H78" s="125">
        <v>16.29</v>
      </c>
      <c r="I78" s="125">
        <v>25.6</v>
      </c>
      <c r="J78" s="125">
        <v>9.42</v>
      </c>
      <c r="K78" s="125">
        <v>27.81</v>
      </c>
      <c r="L78" s="125">
        <v>3.9</v>
      </c>
      <c r="M78" s="125">
        <v>0.69</v>
      </c>
      <c r="N78" s="125">
        <v>0.17</v>
      </c>
      <c r="O78" s="136"/>
      <c r="P78" s="136"/>
      <c r="Q78" s="136"/>
      <c r="R78" s="136"/>
      <c r="S78" s="136"/>
      <c r="T78" s="136"/>
      <c r="U78" s="136"/>
      <c r="V78" s="136"/>
      <c r="W78" s="136"/>
      <c r="X78" s="136"/>
      <c r="Y78" s="136"/>
      <c r="Z78" s="136"/>
      <c r="AA78" s="137"/>
    </row>
    <row r="79" spans="1:27" s="94" customFormat="1" ht="11.1" customHeight="1">
      <c r="A79" s="25">
        <f>IF(B79&lt;&gt;"",COUNTA($B$19:B79),"")</f>
        <v>60</v>
      </c>
      <c r="B79" s="103" t="s">
        <v>161</v>
      </c>
      <c r="C79" s="125">
        <v>59.59</v>
      </c>
      <c r="D79" s="125">
        <v>99.6</v>
      </c>
      <c r="E79" s="125">
        <v>25.17</v>
      </c>
      <c r="F79" s="125">
        <v>14.8</v>
      </c>
      <c r="G79" s="125">
        <v>37.159999999999997</v>
      </c>
      <c r="H79" s="125">
        <v>36.450000000000003</v>
      </c>
      <c r="I79" s="125">
        <v>45.91</v>
      </c>
      <c r="J79" s="125">
        <v>18.78</v>
      </c>
      <c r="K79" s="125">
        <v>23.41</v>
      </c>
      <c r="L79" s="125">
        <v>5.69</v>
      </c>
      <c r="M79" s="125">
        <v>2.12</v>
      </c>
      <c r="N79" s="125">
        <v>23.82</v>
      </c>
      <c r="O79" s="136"/>
      <c r="P79" s="136"/>
      <c r="Q79" s="136"/>
      <c r="R79" s="136"/>
      <c r="S79" s="136"/>
      <c r="T79" s="136"/>
      <c r="U79" s="136"/>
      <c r="V79" s="136"/>
      <c r="W79" s="136"/>
      <c r="X79" s="136"/>
      <c r="Y79" s="136"/>
      <c r="Z79" s="136"/>
      <c r="AA79" s="137"/>
    </row>
    <row r="80" spans="1:27" s="94" customFormat="1" ht="11.1" customHeight="1">
      <c r="A80" s="25">
        <f>IF(B80&lt;&gt;"",COUNTA($B$19:B80),"")</f>
        <v>61</v>
      </c>
      <c r="B80" s="103" t="s">
        <v>147</v>
      </c>
      <c r="C80" s="125">
        <v>19.329999999999998</v>
      </c>
      <c r="D80" s="125">
        <v>5.87</v>
      </c>
      <c r="E80" s="125">
        <v>15.06</v>
      </c>
      <c r="F80" s="125">
        <v>12.55</v>
      </c>
      <c r="G80" s="125">
        <v>22.65</v>
      </c>
      <c r="H80" s="125">
        <v>20.87</v>
      </c>
      <c r="I80" s="125">
        <v>27.32</v>
      </c>
      <c r="J80" s="125">
        <v>10.39</v>
      </c>
      <c r="K80" s="125">
        <v>11.91</v>
      </c>
      <c r="L80" s="125">
        <v>4.6399999999999997</v>
      </c>
      <c r="M80" s="125">
        <v>1.71</v>
      </c>
      <c r="N80" s="125">
        <v>6.4</v>
      </c>
      <c r="O80" s="136"/>
      <c r="P80" s="136"/>
      <c r="Q80" s="136"/>
      <c r="R80" s="136"/>
      <c r="S80" s="136"/>
      <c r="T80" s="136"/>
      <c r="U80" s="136"/>
      <c r="V80" s="136"/>
      <c r="W80" s="136"/>
      <c r="X80" s="136"/>
      <c r="Y80" s="136"/>
      <c r="Z80" s="136"/>
      <c r="AA80" s="137"/>
    </row>
    <row r="81" spans="1:27" s="94" customFormat="1" ht="20.100000000000001" customHeight="1">
      <c r="A81" s="26">
        <f>IF(B81&lt;&gt;"",COUNTA($B$19:B81),"")</f>
        <v>62</v>
      </c>
      <c r="B81" s="105" t="s">
        <v>162</v>
      </c>
      <c r="C81" s="127">
        <v>232.33</v>
      </c>
      <c r="D81" s="127">
        <v>227.17</v>
      </c>
      <c r="E81" s="127">
        <v>37.869999999999997</v>
      </c>
      <c r="F81" s="127">
        <v>20.34</v>
      </c>
      <c r="G81" s="127">
        <v>42.45</v>
      </c>
      <c r="H81" s="127">
        <v>49.47</v>
      </c>
      <c r="I81" s="127">
        <v>64.23</v>
      </c>
      <c r="J81" s="127">
        <v>27.11</v>
      </c>
      <c r="K81" s="127">
        <v>62.05</v>
      </c>
      <c r="L81" s="127">
        <v>11.15</v>
      </c>
      <c r="M81" s="127">
        <v>1.98</v>
      </c>
      <c r="N81" s="127">
        <v>194.49</v>
      </c>
      <c r="O81" s="136"/>
      <c r="P81" s="136"/>
      <c r="Q81" s="136"/>
      <c r="R81" s="136"/>
      <c r="S81" s="136"/>
      <c r="T81" s="136"/>
      <c r="U81" s="136"/>
      <c r="V81" s="136"/>
      <c r="W81" s="136"/>
      <c r="X81" s="136"/>
      <c r="Y81" s="136"/>
      <c r="Z81" s="136"/>
      <c r="AA81" s="137"/>
    </row>
    <row r="82" spans="1:27" s="122" customFormat="1" ht="11.1" customHeight="1">
      <c r="A82" s="25">
        <f>IF(B82&lt;&gt;"",COUNTA($B$19:B82),"")</f>
        <v>63</v>
      </c>
      <c r="B82" s="103" t="s">
        <v>163</v>
      </c>
      <c r="C82" s="125">
        <v>10.18</v>
      </c>
      <c r="D82" s="125">
        <v>3.14</v>
      </c>
      <c r="E82" s="125">
        <v>8.1999999999999993</v>
      </c>
      <c r="F82" s="125">
        <v>5.62</v>
      </c>
      <c r="G82" s="125">
        <v>19.7</v>
      </c>
      <c r="H82" s="125">
        <v>19.5</v>
      </c>
      <c r="I82" s="125">
        <v>7.82</v>
      </c>
      <c r="J82" s="125">
        <v>3.18</v>
      </c>
      <c r="K82" s="125">
        <v>1.5</v>
      </c>
      <c r="L82" s="125">
        <v>0.17</v>
      </c>
      <c r="M82" s="125" t="s">
        <v>10</v>
      </c>
      <c r="N82" s="125">
        <v>3.62</v>
      </c>
      <c r="O82" s="138"/>
      <c r="P82" s="138"/>
      <c r="Q82" s="138"/>
      <c r="R82" s="138"/>
      <c r="S82" s="138"/>
      <c r="T82" s="138"/>
      <c r="U82" s="138"/>
      <c r="V82" s="138"/>
      <c r="W82" s="138"/>
      <c r="X82" s="138"/>
      <c r="Y82" s="138"/>
      <c r="Z82" s="138"/>
      <c r="AA82" s="139"/>
    </row>
    <row r="83" spans="1:27" s="122" customFormat="1" ht="11.1" customHeight="1">
      <c r="A83" s="25">
        <f>IF(B83&lt;&gt;"",COUNTA($B$19:B83),"")</f>
        <v>64</v>
      </c>
      <c r="B83" s="103" t="s">
        <v>164</v>
      </c>
      <c r="C83" s="125" t="s">
        <v>10</v>
      </c>
      <c r="D83" s="125" t="s">
        <v>10</v>
      </c>
      <c r="E83" s="125" t="s">
        <v>10</v>
      </c>
      <c r="F83" s="125" t="s">
        <v>10</v>
      </c>
      <c r="G83" s="125" t="s">
        <v>10</v>
      </c>
      <c r="H83" s="125" t="s">
        <v>10</v>
      </c>
      <c r="I83" s="125" t="s">
        <v>10</v>
      </c>
      <c r="J83" s="125" t="s">
        <v>10</v>
      </c>
      <c r="K83" s="125" t="s">
        <v>10</v>
      </c>
      <c r="L83" s="125" t="s">
        <v>10</v>
      </c>
      <c r="M83" s="125" t="s">
        <v>10</v>
      </c>
      <c r="N83" s="125" t="s">
        <v>10</v>
      </c>
      <c r="O83" s="138"/>
      <c r="P83" s="138"/>
      <c r="Q83" s="138"/>
      <c r="R83" s="138"/>
      <c r="S83" s="138"/>
      <c r="T83" s="138"/>
      <c r="U83" s="138"/>
      <c r="V83" s="138"/>
      <c r="W83" s="138"/>
      <c r="X83" s="138"/>
      <c r="Y83" s="138"/>
      <c r="Z83" s="138"/>
      <c r="AA83" s="139"/>
    </row>
    <row r="84" spans="1:27" s="122" customFormat="1" ht="11.1" customHeight="1">
      <c r="A84" s="25">
        <f>IF(B84&lt;&gt;"",COUNTA($B$19:B84),"")</f>
        <v>65</v>
      </c>
      <c r="B84" s="103" t="s">
        <v>165</v>
      </c>
      <c r="C84" s="125">
        <v>1.25</v>
      </c>
      <c r="D84" s="125" t="s">
        <v>10</v>
      </c>
      <c r="E84" s="125">
        <v>1.49</v>
      </c>
      <c r="F84" s="125">
        <v>0.54</v>
      </c>
      <c r="G84" s="125">
        <v>2.4300000000000002</v>
      </c>
      <c r="H84" s="125">
        <v>0.4</v>
      </c>
      <c r="I84" s="125">
        <v>7.01</v>
      </c>
      <c r="J84" s="125">
        <v>0.12</v>
      </c>
      <c r="K84" s="125">
        <v>1.26</v>
      </c>
      <c r="L84" s="125">
        <v>0.06</v>
      </c>
      <c r="M84" s="125" t="s">
        <v>10</v>
      </c>
      <c r="N84" s="125">
        <v>0.05</v>
      </c>
      <c r="O84" s="138"/>
      <c r="P84" s="138"/>
      <c r="Q84" s="138"/>
      <c r="R84" s="138"/>
      <c r="S84" s="138"/>
      <c r="T84" s="138"/>
      <c r="U84" s="138"/>
      <c r="V84" s="138"/>
      <c r="W84" s="138"/>
      <c r="X84" s="138"/>
      <c r="Y84" s="138"/>
      <c r="Z84" s="138"/>
      <c r="AA84" s="139"/>
    </row>
    <row r="85" spans="1:27" s="122" customFormat="1" ht="11.1" customHeight="1">
      <c r="A85" s="25">
        <f>IF(B85&lt;&gt;"",COUNTA($B$19:B85),"")</f>
        <v>66</v>
      </c>
      <c r="B85" s="103" t="s">
        <v>147</v>
      </c>
      <c r="C85" s="125">
        <v>0.57999999999999996</v>
      </c>
      <c r="D85" s="125" t="s">
        <v>10</v>
      </c>
      <c r="E85" s="125">
        <v>0.67</v>
      </c>
      <c r="F85" s="125">
        <v>0.04</v>
      </c>
      <c r="G85" s="125">
        <v>0.97</v>
      </c>
      <c r="H85" s="125">
        <v>7.0000000000000007E-2</v>
      </c>
      <c r="I85" s="125">
        <v>3.99</v>
      </c>
      <c r="J85" s="125">
        <v>0.01</v>
      </c>
      <c r="K85" s="125">
        <v>0.2</v>
      </c>
      <c r="L85" s="125" t="s">
        <v>10</v>
      </c>
      <c r="M85" s="125" t="s">
        <v>10</v>
      </c>
      <c r="N85" s="125">
        <v>0.04</v>
      </c>
      <c r="O85" s="138"/>
      <c r="P85" s="138"/>
      <c r="Q85" s="138"/>
      <c r="R85" s="138"/>
      <c r="S85" s="138"/>
      <c r="T85" s="138"/>
      <c r="U85" s="138"/>
      <c r="V85" s="138"/>
      <c r="W85" s="138"/>
      <c r="X85" s="138"/>
      <c r="Y85" s="138"/>
      <c r="Z85" s="138"/>
      <c r="AA85" s="139"/>
    </row>
    <row r="86" spans="1:27" s="94" customFormat="1" ht="20.100000000000001" customHeight="1">
      <c r="A86" s="26">
        <f>IF(B86&lt;&gt;"",COUNTA($B$19:B86),"")</f>
        <v>67</v>
      </c>
      <c r="B86" s="105" t="s">
        <v>166</v>
      </c>
      <c r="C86" s="127">
        <v>10.85</v>
      </c>
      <c r="D86" s="127">
        <v>3.14</v>
      </c>
      <c r="E86" s="127">
        <v>9.02</v>
      </c>
      <c r="F86" s="127">
        <v>6.12</v>
      </c>
      <c r="G86" s="127">
        <v>21.15</v>
      </c>
      <c r="H86" s="127">
        <v>19.829999999999998</v>
      </c>
      <c r="I86" s="127">
        <v>10.84</v>
      </c>
      <c r="J86" s="127">
        <v>3.28</v>
      </c>
      <c r="K86" s="127">
        <v>2.56</v>
      </c>
      <c r="L86" s="127">
        <v>0.22</v>
      </c>
      <c r="M86" s="127" t="s">
        <v>10</v>
      </c>
      <c r="N86" s="127">
        <v>3.63</v>
      </c>
      <c r="O86" s="136"/>
      <c r="P86" s="136"/>
      <c r="Q86" s="136"/>
      <c r="R86" s="136"/>
      <c r="S86" s="136"/>
      <c r="T86" s="136"/>
      <c r="U86" s="136"/>
      <c r="V86" s="136"/>
      <c r="W86" s="136"/>
      <c r="X86" s="136"/>
      <c r="Y86" s="136"/>
      <c r="Z86" s="136"/>
      <c r="AA86" s="137"/>
    </row>
    <row r="87" spans="1:27" s="94" customFormat="1" ht="20.100000000000001" customHeight="1">
      <c r="A87" s="26">
        <f>IF(B87&lt;&gt;"",COUNTA($B$19:B87),"")</f>
        <v>68</v>
      </c>
      <c r="B87" s="105" t="s">
        <v>167</v>
      </c>
      <c r="C87" s="127">
        <v>243.17</v>
      </c>
      <c r="D87" s="127">
        <v>230.31</v>
      </c>
      <c r="E87" s="127">
        <v>46.89</v>
      </c>
      <c r="F87" s="127">
        <v>26.46</v>
      </c>
      <c r="G87" s="127">
        <v>63.6</v>
      </c>
      <c r="H87" s="127">
        <v>69.3</v>
      </c>
      <c r="I87" s="127">
        <v>75.06</v>
      </c>
      <c r="J87" s="127">
        <v>30.39</v>
      </c>
      <c r="K87" s="127">
        <v>64.61</v>
      </c>
      <c r="L87" s="127">
        <v>11.38</v>
      </c>
      <c r="M87" s="127">
        <v>1.98</v>
      </c>
      <c r="N87" s="127">
        <v>198.11</v>
      </c>
      <c r="O87" s="136"/>
      <c r="P87" s="136"/>
      <c r="Q87" s="136"/>
      <c r="R87" s="136"/>
      <c r="S87" s="136"/>
      <c r="T87" s="136"/>
      <c r="U87" s="136"/>
      <c r="V87" s="136"/>
      <c r="W87" s="136"/>
      <c r="X87" s="136"/>
      <c r="Y87" s="136"/>
      <c r="Z87" s="136"/>
      <c r="AA87" s="137"/>
    </row>
    <row r="88" spans="1:27" s="94" customFormat="1" ht="20.100000000000001" customHeight="1">
      <c r="A88" s="26">
        <f>IF(B88&lt;&gt;"",COUNTA($B$19:B88),"")</f>
        <v>69</v>
      </c>
      <c r="B88" s="105" t="s">
        <v>168</v>
      </c>
      <c r="C88" s="127">
        <v>-351.45</v>
      </c>
      <c r="D88" s="127">
        <v>-436.62</v>
      </c>
      <c r="E88" s="127">
        <v>-141.05000000000001</v>
      </c>
      <c r="F88" s="127">
        <v>-116.82</v>
      </c>
      <c r="G88" s="127">
        <v>-128.34</v>
      </c>
      <c r="H88" s="127">
        <v>-157.32</v>
      </c>
      <c r="I88" s="127">
        <v>-142.68</v>
      </c>
      <c r="J88" s="127">
        <v>-126.28</v>
      </c>
      <c r="K88" s="127">
        <v>-166.87</v>
      </c>
      <c r="L88" s="127">
        <v>-138.15</v>
      </c>
      <c r="M88" s="127">
        <v>-3.43</v>
      </c>
      <c r="N88" s="127">
        <v>-188.48</v>
      </c>
      <c r="O88" s="136"/>
      <c r="P88" s="136"/>
      <c r="Q88" s="136"/>
      <c r="R88" s="136"/>
      <c r="S88" s="136"/>
      <c r="T88" s="136"/>
      <c r="U88" s="136"/>
      <c r="V88" s="136"/>
      <c r="W88" s="136"/>
      <c r="X88" s="136"/>
      <c r="Y88" s="136"/>
      <c r="Z88" s="136"/>
      <c r="AA88" s="137"/>
    </row>
    <row r="89" spans="1:27" s="122" customFormat="1" ht="25.15" customHeight="1">
      <c r="A89" s="25">
        <f>IF(B89&lt;&gt;"",COUNTA($B$19:B89),"")</f>
        <v>70</v>
      </c>
      <c r="B89" s="108" t="s">
        <v>169</v>
      </c>
      <c r="C89" s="129">
        <v>-343.49</v>
      </c>
      <c r="D89" s="129">
        <v>-437.25</v>
      </c>
      <c r="E89" s="129">
        <v>-131.32</v>
      </c>
      <c r="F89" s="129">
        <v>-114.62</v>
      </c>
      <c r="G89" s="129">
        <v>-123.27</v>
      </c>
      <c r="H89" s="129">
        <v>-137.18</v>
      </c>
      <c r="I89" s="129">
        <v>-121.28</v>
      </c>
      <c r="J89" s="129">
        <v>-126.18</v>
      </c>
      <c r="K89" s="129">
        <v>-147.04</v>
      </c>
      <c r="L89" s="129">
        <v>-137.02000000000001</v>
      </c>
      <c r="M89" s="129">
        <v>-3.24</v>
      </c>
      <c r="N89" s="129">
        <v>-188.37</v>
      </c>
      <c r="O89" s="138"/>
      <c r="P89" s="138"/>
      <c r="Q89" s="138"/>
      <c r="R89" s="138"/>
      <c r="S89" s="138"/>
      <c r="T89" s="138"/>
      <c r="U89" s="138"/>
      <c r="V89" s="138"/>
      <c r="W89" s="138"/>
      <c r="X89" s="138"/>
      <c r="Y89" s="138"/>
      <c r="Z89" s="138"/>
      <c r="AA89" s="139"/>
    </row>
    <row r="90" spans="1:27" s="122" customFormat="1" ht="18" customHeight="1">
      <c r="A90" s="25">
        <f>IF(B90&lt;&gt;"",COUNTA($B$19:B90),"")</f>
        <v>71</v>
      </c>
      <c r="B90" s="103" t="s">
        <v>170</v>
      </c>
      <c r="C90" s="125">
        <v>0.63</v>
      </c>
      <c r="D90" s="125" t="s">
        <v>10</v>
      </c>
      <c r="E90" s="125">
        <v>0.77</v>
      </c>
      <c r="F90" s="125" t="s">
        <v>10</v>
      </c>
      <c r="G90" s="125" t="s">
        <v>10</v>
      </c>
      <c r="H90" s="125">
        <v>4.22</v>
      </c>
      <c r="I90" s="125" t="s">
        <v>10</v>
      </c>
      <c r="J90" s="125" t="s">
        <v>10</v>
      </c>
      <c r="K90" s="125" t="s">
        <v>10</v>
      </c>
      <c r="L90" s="125" t="s">
        <v>10</v>
      </c>
      <c r="M90" s="125" t="s">
        <v>10</v>
      </c>
      <c r="N90" s="125" t="s">
        <v>10</v>
      </c>
      <c r="O90" s="138"/>
      <c r="P90" s="138"/>
      <c r="Q90" s="138"/>
      <c r="R90" s="138"/>
      <c r="S90" s="138"/>
      <c r="T90" s="138"/>
      <c r="U90" s="138"/>
      <c r="V90" s="138"/>
      <c r="W90" s="138"/>
      <c r="X90" s="138"/>
      <c r="Y90" s="138"/>
      <c r="Z90" s="138"/>
      <c r="AA90" s="139"/>
    </row>
    <row r="91" spans="1:27" ht="11.1" customHeight="1">
      <c r="A91" s="25">
        <f>IF(B91&lt;&gt;"",COUNTA($B$19:B91),"")</f>
        <v>72</v>
      </c>
      <c r="B91" s="103" t="s">
        <v>171</v>
      </c>
      <c r="C91" s="125">
        <v>0.22</v>
      </c>
      <c r="D91" s="125" t="s">
        <v>10</v>
      </c>
      <c r="E91" s="125">
        <v>0.23</v>
      </c>
      <c r="F91" s="125">
        <v>0.24</v>
      </c>
      <c r="G91" s="125">
        <v>0.26</v>
      </c>
      <c r="H91" s="125">
        <v>0.39</v>
      </c>
      <c r="I91" s="125">
        <v>0.32</v>
      </c>
      <c r="J91" s="125">
        <v>0.45</v>
      </c>
      <c r="K91" s="125" t="s">
        <v>10</v>
      </c>
      <c r="L91" s="125" t="s">
        <v>10</v>
      </c>
      <c r="M91" s="125">
        <v>7.0000000000000007E-2</v>
      </c>
      <c r="N91" s="125" t="s">
        <v>10</v>
      </c>
    </row>
    <row r="92" spans="1:27">
      <c r="A92" s="24"/>
    </row>
    <row r="93" spans="1:27">
      <c r="A93" s="24"/>
    </row>
  </sheetData>
  <mergeCells count="31">
    <mergeCell ref="C55:H55"/>
    <mergeCell ref="I55:N55"/>
    <mergeCell ref="A2:B2"/>
    <mergeCell ref="C2:H2"/>
    <mergeCell ref="I2:N2"/>
    <mergeCell ref="I4:L5"/>
    <mergeCell ref="M4:M16"/>
    <mergeCell ref="N4:N16"/>
    <mergeCell ref="G6:G13"/>
    <mergeCell ref="H6:H13"/>
    <mergeCell ref="K6:K13"/>
    <mergeCell ref="C18:H18"/>
    <mergeCell ref="L6:L13"/>
    <mergeCell ref="I14:L16"/>
    <mergeCell ref="F4:H5"/>
    <mergeCell ref="I18:N18"/>
    <mergeCell ref="A1:B1"/>
    <mergeCell ref="C1:H1"/>
    <mergeCell ref="I1:N1"/>
    <mergeCell ref="A3:B3"/>
    <mergeCell ref="C3:H3"/>
    <mergeCell ref="I3:N3"/>
    <mergeCell ref="F14:H16"/>
    <mergeCell ref="F6:F13"/>
    <mergeCell ref="I6:I13"/>
    <mergeCell ref="J6:J13"/>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7109375" style="24" customWidth="1"/>
    <col min="2" max="2" width="36.7109375" style="102" customWidth="1"/>
    <col min="3" max="3" width="9.28515625" style="102" customWidth="1"/>
    <col min="4" max="12" width="8.28515625" style="102" customWidth="1"/>
    <col min="13" max="14" width="8.7109375" style="102" customWidth="1"/>
    <col min="15" max="27" width="11.42578125" style="135"/>
    <col min="28" max="16384" width="11.42578125" style="102"/>
  </cols>
  <sheetData>
    <row r="1" spans="1:27" s="97" customFormat="1" ht="35.1" customHeight="1">
      <c r="A1" s="241" t="s">
        <v>113</v>
      </c>
      <c r="B1" s="242"/>
      <c r="C1" s="221" t="str">
        <f>"Auszahlungen und Einzahlungen 
der Gemeinden und Gemeindeverbände "&amp;Deckblatt!A7&amp;"  
nach Gebietskörperschaften und Produktbereichen"</f>
        <v>Auszahlungen und Einzahlungen 
der Gemeinden und Gemeindeverbände 2019  
nach Gebietskörperschaften und Produktbereichen</v>
      </c>
      <c r="D1" s="221"/>
      <c r="E1" s="221"/>
      <c r="F1" s="221"/>
      <c r="G1" s="221"/>
      <c r="H1" s="222"/>
      <c r="I1" s="223" t="str">
        <f>"Auszahlungen und Einzahlungen 
der Gemeinden und Gemeindeverbände "&amp;Deckblatt!A7&amp;" 
nach Gebietskörperschaften und Produktbereichen"</f>
        <v>Auszahlungen und Einzahlungen 
der Gemeinden und Gemeindeverbände 2019 
nach Gebietskörperschaften und Produktbereichen</v>
      </c>
      <c r="J1" s="221"/>
      <c r="K1" s="221"/>
      <c r="L1" s="221"/>
      <c r="M1" s="221"/>
      <c r="N1" s="222"/>
      <c r="O1" s="134"/>
      <c r="P1" s="134"/>
      <c r="Q1" s="134"/>
      <c r="R1" s="134"/>
      <c r="S1" s="134"/>
      <c r="T1" s="134"/>
      <c r="U1" s="134"/>
      <c r="V1" s="134"/>
      <c r="W1" s="134"/>
      <c r="X1" s="134"/>
      <c r="Y1" s="134"/>
      <c r="Z1" s="134"/>
      <c r="AA1" s="134"/>
    </row>
    <row r="2" spans="1:27" s="97" customFormat="1" ht="11.85" customHeight="1">
      <c r="A2" s="241" t="s">
        <v>101</v>
      </c>
      <c r="B2" s="242"/>
      <c r="C2" s="221" t="s">
        <v>205</v>
      </c>
      <c r="D2" s="221"/>
      <c r="E2" s="221"/>
      <c r="F2" s="221"/>
      <c r="G2" s="221"/>
      <c r="H2" s="222"/>
      <c r="I2" s="223" t="s">
        <v>205</v>
      </c>
      <c r="J2" s="221"/>
      <c r="K2" s="221"/>
      <c r="L2" s="221"/>
      <c r="M2" s="221"/>
      <c r="N2" s="222"/>
      <c r="O2" s="134"/>
      <c r="P2" s="134"/>
      <c r="Q2" s="134"/>
      <c r="R2" s="134"/>
      <c r="S2" s="134"/>
      <c r="T2" s="134"/>
      <c r="U2" s="134"/>
      <c r="V2" s="134"/>
      <c r="W2" s="134"/>
      <c r="X2" s="134"/>
      <c r="Y2" s="134"/>
      <c r="Z2" s="134"/>
      <c r="AA2" s="134"/>
    </row>
    <row r="3" spans="1:27" s="97" customFormat="1" ht="11.85" customHeight="1">
      <c r="A3" s="241"/>
      <c r="B3" s="242"/>
      <c r="C3" s="221"/>
      <c r="D3" s="221"/>
      <c r="E3" s="221"/>
      <c r="F3" s="221"/>
      <c r="G3" s="221"/>
      <c r="H3" s="222"/>
      <c r="I3" s="223"/>
      <c r="J3" s="221"/>
      <c r="K3" s="221"/>
      <c r="L3" s="221"/>
      <c r="M3" s="221"/>
      <c r="N3" s="222"/>
      <c r="O3" s="134"/>
      <c r="P3" s="134"/>
      <c r="Q3" s="134"/>
      <c r="R3" s="134"/>
      <c r="S3" s="134"/>
      <c r="T3" s="134"/>
      <c r="U3" s="134"/>
      <c r="V3" s="134"/>
      <c r="W3" s="134"/>
      <c r="X3" s="134"/>
      <c r="Y3" s="134"/>
      <c r="Z3" s="134"/>
      <c r="AA3" s="134"/>
    </row>
    <row r="4" spans="1:27" s="97" customFormat="1" ht="11.85" customHeight="1">
      <c r="A4" s="209" t="s">
        <v>80</v>
      </c>
      <c r="B4" s="210" t="s">
        <v>189</v>
      </c>
      <c r="C4" s="210" t="s">
        <v>2</v>
      </c>
      <c r="D4" s="218" t="s">
        <v>85</v>
      </c>
      <c r="E4" s="218" t="s">
        <v>86</v>
      </c>
      <c r="F4" s="226" t="s">
        <v>3</v>
      </c>
      <c r="G4" s="226"/>
      <c r="H4" s="236"/>
      <c r="I4" s="219" t="s">
        <v>3</v>
      </c>
      <c r="J4" s="226"/>
      <c r="K4" s="226"/>
      <c r="L4" s="226"/>
      <c r="M4" s="226" t="s">
        <v>93</v>
      </c>
      <c r="N4" s="236" t="s">
        <v>94</v>
      </c>
      <c r="O4" s="134"/>
      <c r="P4" s="134"/>
      <c r="Q4" s="134"/>
      <c r="R4" s="134"/>
      <c r="S4" s="134"/>
      <c r="T4" s="134"/>
      <c r="U4" s="134"/>
      <c r="V4" s="134"/>
      <c r="W4" s="134"/>
      <c r="X4" s="134"/>
      <c r="Y4" s="134"/>
      <c r="Z4" s="134"/>
      <c r="AA4" s="134"/>
    </row>
    <row r="5" spans="1:27" s="97" customFormat="1" ht="11.85" customHeight="1">
      <c r="A5" s="209"/>
      <c r="B5" s="210"/>
      <c r="C5" s="210"/>
      <c r="D5" s="218"/>
      <c r="E5" s="218"/>
      <c r="F5" s="226"/>
      <c r="G5" s="226"/>
      <c r="H5" s="236"/>
      <c r="I5" s="219"/>
      <c r="J5" s="226"/>
      <c r="K5" s="226"/>
      <c r="L5" s="226"/>
      <c r="M5" s="226"/>
      <c r="N5" s="236"/>
      <c r="O5" s="134"/>
      <c r="P5" s="134"/>
      <c r="Q5" s="134"/>
      <c r="R5" s="134"/>
      <c r="S5" s="134"/>
      <c r="T5" s="134"/>
      <c r="U5" s="134"/>
      <c r="V5" s="134"/>
      <c r="W5" s="134"/>
      <c r="X5" s="134"/>
      <c r="Y5" s="134"/>
      <c r="Z5" s="134"/>
      <c r="AA5" s="134"/>
    </row>
    <row r="6" spans="1:27" s="97" customFormat="1" ht="11.85" customHeight="1">
      <c r="A6" s="209"/>
      <c r="B6" s="210"/>
      <c r="C6" s="210"/>
      <c r="D6" s="218"/>
      <c r="E6" s="218"/>
      <c r="F6" s="218" t="s">
        <v>5</v>
      </c>
      <c r="G6" s="218" t="s">
        <v>87</v>
      </c>
      <c r="H6" s="217" t="s">
        <v>88</v>
      </c>
      <c r="I6" s="209" t="s">
        <v>89</v>
      </c>
      <c r="J6" s="218" t="s">
        <v>90</v>
      </c>
      <c r="K6" s="218" t="s">
        <v>91</v>
      </c>
      <c r="L6" s="218" t="s">
        <v>92</v>
      </c>
      <c r="M6" s="226"/>
      <c r="N6" s="236"/>
      <c r="O6" s="134"/>
      <c r="P6" s="134"/>
      <c r="Q6" s="134"/>
      <c r="R6" s="134"/>
      <c r="S6" s="134"/>
      <c r="T6" s="134"/>
      <c r="U6" s="134"/>
      <c r="V6" s="134"/>
      <c r="W6" s="134"/>
      <c r="X6" s="134"/>
      <c r="Y6" s="134"/>
      <c r="Z6" s="134"/>
      <c r="AA6" s="134"/>
    </row>
    <row r="7" spans="1:27" s="97" customFormat="1" ht="11.85" customHeight="1">
      <c r="A7" s="209"/>
      <c r="B7" s="210"/>
      <c r="C7" s="210"/>
      <c r="D7" s="218"/>
      <c r="E7" s="218"/>
      <c r="F7" s="218"/>
      <c r="G7" s="218"/>
      <c r="H7" s="217"/>
      <c r="I7" s="209"/>
      <c r="J7" s="218"/>
      <c r="K7" s="218"/>
      <c r="L7" s="218"/>
      <c r="M7" s="226"/>
      <c r="N7" s="236"/>
      <c r="O7" s="134"/>
      <c r="P7" s="134"/>
      <c r="Q7" s="134"/>
      <c r="R7" s="134"/>
      <c r="S7" s="134"/>
      <c r="T7" s="134"/>
      <c r="U7" s="134"/>
      <c r="V7" s="134"/>
      <c r="W7" s="134"/>
      <c r="X7" s="134"/>
      <c r="Y7" s="134"/>
      <c r="Z7" s="134"/>
      <c r="AA7" s="134"/>
    </row>
    <row r="8" spans="1:27" s="97" customFormat="1" ht="11.85" customHeight="1">
      <c r="A8" s="209"/>
      <c r="B8" s="210"/>
      <c r="C8" s="210"/>
      <c r="D8" s="218"/>
      <c r="E8" s="218"/>
      <c r="F8" s="218"/>
      <c r="G8" s="218"/>
      <c r="H8" s="217"/>
      <c r="I8" s="209"/>
      <c r="J8" s="218"/>
      <c r="K8" s="218"/>
      <c r="L8" s="218"/>
      <c r="M8" s="226"/>
      <c r="N8" s="236"/>
      <c r="O8" s="134"/>
      <c r="P8" s="134"/>
      <c r="Q8" s="134"/>
      <c r="R8" s="134"/>
      <c r="S8" s="134"/>
      <c r="T8" s="134"/>
      <c r="U8" s="134"/>
      <c r="V8" s="134"/>
      <c r="W8" s="134"/>
      <c r="X8" s="134"/>
      <c r="Y8" s="134"/>
      <c r="Z8" s="134"/>
      <c r="AA8" s="134"/>
    </row>
    <row r="9" spans="1:27" s="97" customFormat="1" ht="11.85" customHeight="1">
      <c r="A9" s="209"/>
      <c r="B9" s="210"/>
      <c r="C9" s="210"/>
      <c r="D9" s="218"/>
      <c r="E9" s="218"/>
      <c r="F9" s="218"/>
      <c r="G9" s="218"/>
      <c r="H9" s="217"/>
      <c r="I9" s="209"/>
      <c r="J9" s="218"/>
      <c r="K9" s="218"/>
      <c r="L9" s="218"/>
      <c r="M9" s="226"/>
      <c r="N9" s="236"/>
      <c r="O9" s="134"/>
      <c r="P9" s="134"/>
      <c r="Q9" s="134"/>
      <c r="R9" s="134"/>
      <c r="S9" s="134"/>
      <c r="T9" s="134"/>
      <c r="U9" s="134"/>
      <c r="V9" s="134"/>
      <c r="W9" s="134"/>
      <c r="X9" s="134"/>
      <c r="Y9" s="134"/>
      <c r="Z9" s="134"/>
      <c r="AA9" s="134"/>
    </row>
    <row r="10" spans="1:27" s="97" customFormat="1" ht="11.85" customHeight="1">
      <c r="A10" s="209"/>
      <c r="B10" s="210"/>
      <c r="C10" s="210"/>
      <c r="D10" s="218"/>
      <c r="E10" s="218"/>
      <c r="F10" s="218"/>
      <c r="G10" s="218"/>
      <c r="H10" s="217"/>
      <c r="I10" s="209"/>
      <c r="J10" s="218"/>
      <c r="K10" s="218"/>
      <c r="L10" s="218"/>
      <c r="M10" s="226"/>
      <c r="N10" s="236"/>
      <c r="O10" s="134"/>
      <c r="P10" s="134"/>
      <c r="Q10" s="134"/>
      <c r="R10" s="134"/>
      <c r="S10" s="134"/>
      <c r="T10" s="134"/>
      <c r="U10" s="134"/>
      <c r="V10" s="134"/>
      <c r="W10" s="134"/>
      <c r="X10" s="134"/>
      <c r="Y10" s="134"/>
      <c r="Z10" s="134"/>
      <c r="AA10" s="134"/>
    </row>
    <row r="11" spans="1:27" ht="11.85" customHeight="1">
      <c r="A11" s="209"/>
      <c r="B11" s="210"/>
      <c r="C11" s="210"/>
      <c r="D11" s="218"/>
      <c r="E11" s="218"/>
      <c r="F11" s="218"/>
      <c r="G11" s="218"/>
      <c r="H11" s="217"/>
      <c r="I11" s="209"/>
      <c r="J11" s="218"/>
      <c r="K11" s="218"/>
      <c r="L11" s="218"/>
      <c r="M11" s="226"/>
      <c r="N11" s="236"/>
    </row>
    <row r="12" spans="1:27" ht="11.85" customHeight="1">
      <c r="A12" s="209"/>
      <c r="B12" s="210"/>
      <c r="C12" s="210"/>
      <c r="D12" s="218"/>
      <c r="E12" s="218"/>
      <c r="F12" s="218"/>
      <c r="G12" s="218"/>
      <c r="H12" s="217"/>
      <c r="I12" s="209"/>
      <c r="J12" s="218"/>
      <c r="K12" s="218"/>
      <c r="L12" s="218"/>
      <c r="M12" s="226"/>
      <c r="N12" s="236"/>
    </row>
    <row r="13" spans="1:27" ht="11.85" customHeight="1">
      <c r="A13" s="209"/>
      <c r="B13" s="210"/>
      <c r="C13" s="210"/>
      <c r="D13" s="218"/>
      <c r="E13" s="218"/>
      <c r="F13" s="218"/>
      <c r="G13" s="218"/>
      <c r="H13" s="217"/>
      <c r="I13" s="209"/>
      <c r="J13" s="218"/>
      <c r="K13" s="218"/>
      <c r="L13" s="218"/>
      <c r="M13" s="226"/>
      <c r="N13" s="236"/>
    </row>
    <row r="14" spans="1:27" ht="11.85" customHeight="1">
      <c r="A14" s="209"/>
      <c r="B14" s="210"/>
      <c r="C14" s="210"/>
      <c r="D14" s="218"/>
      <c r="E14" s="218"/>
      <c r="F14" s="218" t="s">
        <v>1</v>
      </c>
      <c r="G14" s="218"/>
      <c r="H14" s="217"/>
      <c r="I14" s="209" t="s">
        <v>1</v>
      </c>
      <c r="J14" s="218"/>
      <c r="K14" s="218"/>
      <c r="L14" s="218"/>
      <c r="M14" s="226"/>
      <c r="N14" s="236"/>
    </row>
    <row r="15" spans="1:27" ht="11.85" customHeight="1">
      <c r="A15" s="209"/>
      <c r="B15" s="210"/>
      <c r="C15" s="210"/>
      <c r="D15" s="218"/>
      <c r="E15" s="218"/>
      <c r="F15" s="218"/>
      <c r="G15" s="218"/>
      <c r="H15" s="217"/>
      <c r="I15" s="209"/>
      <c r="J15" s="218"/>
      <c r="K15" s="218"/>
      <c r="L15" s="218"/>
      <c r="M15" s="226"/>
      <c r="N15" s="236"/>
    </row>
    <row r="16" spans="1:27" ht="11.85" customHeight="1">
      <c r="A16" s="209"/>
      <c r="B16" s="210"/>
      <c r="C16" s="210"/>
      <c r="D16" s="218"/>
      <c r="E16" s="218"/>
      <c r="F16" s="218"/>
      <c r="G16" s="218"/>
      <c r="H16" s="217"/>
      <c r="I16" s="209"/>
      <c r="J16" s="218"/>
      <c r="K16" s="218"/>
      <c r="L16" s="218"/>
      <c r="M16" s="226"/>
      <c r="N16" s="236"/>
    </row>
    <row r="17" spans="1:27" s="24" customFormat="1" ht="11.85" customHeight="1">
      <c r="A17" s="18">
        <v>1</v>
      </c>
      <c r="B17" s="19">
        <v>2</v>
      </c>
      <c r="C17" s="39">
        <v>3</v>
      </c>
      <c r="D17" s="39">
        <v>4</v>
      </c>
      <c r="E17" s="39">
        <v>5</v>
      </c>
      <c r="F17" s="39">
        <v>6</v>
      </c>
      <c r="G17" s="39">
        <v>7</v>
      </c>
      <c r="H17" s="23">
        <v>8</v>
      </c>
      <c r="I17" s="40">
        <v>9</v>
      </c>
      <c r="J17" s="39">
        <v>10</v>
      </c>
      <c r="K17" s="39">
        <v>11</v>
      </c>
      <c r="L17" s="39">
        <v>12</v>
      </c>
      <c r="M17" s="39">
        <v>13</v>
      </c>
      <c r="N17" s="23">
        <v>14</v>
      </c>
      <c r="O17" s="41"/>
      <c r="P17" s="41"/>
      <c r="Q17" s="41"/>
      <c r="R17" s="41"/>
      <c r="S17" s="41"/>
      <c r="T17" s="41"/>
      <c r="U17" s="41"/>
      <c r="V17" s="41"/>
      <c r="W17" s="41"/>
      <c r="X17" s="41"/>
      <c r="Y17" s="41"/>
      <c r="Z17" s="41"/>
      <c r="AA17" s="41"/>
    </row>
    <row r="18" spans="1:27" s="94" customFormat="1" ht="18" customHeight="1">
      <c r="A18" s="131"/>
      <c r="B18" s="115"/>
      <c r="C18" s="237" t="s">
        <v>111</v>
      </c>
      <c r="D18" s="238"/>
      <c r="E18" s="238"/>
      <c r="F18" s="238"/>
      <c r="G18" s="238"/>
      <c r="H18" s="238"/>
      <c r="I18" s="238" t="s">
        <v>111</v>
      </c>
      <c r="J18" s="238"/>
      <c r="K18" s="238"/>
      <c r="L18" s="238"/>
      <c r="M18" s="238"/>
      <c r="N18" s="238"/>
      <c r="O18" s="136"/>
      <c r="P18" s="136"/>
      <c r="Q18" s="136"/>
      <c r="R18" s="136"/>
      <c r="S18" s="136"/>
      <c r="T18" s="136"/>
      <c r="U18" s="136"/>
      <c r="V18" s="136"/>
      <c r="W18" s="136"/>
      <c r="X18" s="136"/>
      <c r="Y18" s="136"/>
      <c r="Z18" s="136"/>
      <c r="AA18" s="137"/>
    </row>
    <row r="19" spans="1:27" s="94" customFormat="1" ht="11.1" customHeight="1">
      <c r="A19" s="25">
        <f>IF(B19&lt;&gt;"",COUNTA($B$19:B19),"")</f>
        <v>1</v>
      </c>
      <c r="B19" s="103" t="s">
        <v>142</v>
      </c>
      <c r="C19" s="117">
        <v>37882</v>
      </c>
      <c r="D19" s="117">
        <v>9960</v>
      </c>
      <c r="E19" s="117">
        <v>8004</v>
      </c>
      <c r="F19" s="117">
        <v>12</v>
      </c>
      <c r="G19" s="117">
        <v>131</v>
      </c>
      <c r="H19" s="117">
        <v>732</v>
      </c>
      <c r="I19" s="117">
        <v>1584</v>
      </c>
      <c r="J19" s="117">
        <v>1496</v>
      </c>
      <c r="K19" s="117">
        <v>2313</v>
      </c>
      <c r="L19" s="117">
        <v>1736</v>
      </c>
      <c r="M19" s="117">
        <v>115</v>
      </c>
      <c r="N19" s="117">
        <v>19803</v>
      </c>
      <c r="O19" s="136"/>
      <c r="P19" s="136"/>
      <c r="Q19" s="136"/>
      <c r="R19" s="136"/>
      <c r="S19" s="136"/>
      <c r="T19" s="136"/>
      <c r="U19" s="136"/>
      <c r="V19" s="136"/>
      <c r="W19" s="136"/>
      <c r="X19" s="136"/>
      <c r="Y19" s="136"/>
      <c r="Z19" s="136"/>
      <c r="AA19" s="137"/>
    </row>
    <row r="20" spans="1:27" s="94" customFormat="1" ht="11.1" customHeight="1">
      <c r="A20" s="25">
        <f>IF(B20&lt;&gt;"",COUNTA($B$19:B20),"")</f>
        <v>2</v>
      </c>
      <c r="B20" s="103" t="s">
        <v>143</v>
      </c>
      <c r="C20" s="117">
        <v>26572</v>
      </c>
      <c r="D20" s="117">
        <v>9951</v>
      </c>
      <c r="E20" s="117">
        <v>15455</v>
      </c>
      <c r="F20" s="117">
        <v>211</v>
      </c>
      <c r="G20" s="117">
        <v>614</v>
      </c>
      <c r="H20" s="117">
        <v>2156</v>
      </c>
      <c r="I20" s="117">
        <v>2301</v>
      </c>
      <c r="J20" s="117">
        <v>3750</v>
      </c>
      <c r="K20" s="117">
        <v>2329</v>
      </c>
      <c r="L20" s="117">
        <v>4095</v>
      </c>
      <c r="M20" s="117">
        <v>192</v>
      </c>
      <c r="N20" s="117">
        <v>974</v>
      </c>
      <c r="O20" s="136"/>
      <c r="P20" s="136"/>
      <c r="Q20" s="136"/>
      <c r="R20" s="136"/>
      <c r="S20" s="136"/>
      <c r="T20" s="136"/>
      <c r="U20" s="136"/>
      <c r="V20" s="136"/>
      <c r="W20" s="136"/>
      <c r="X20" s="136"/>
      <c r="Y20" s="136"/>
      <c r="Z20" s="136"/>
      <c r="AA20" s="137"/>
    </row>
    <row r="21" spans="1:27" s="94" customFormat="1" ht="21.6" customHeight="1">
      <c r="A21" s="25">
        <f>IF(B21&lt;&gt;"",COUNTA($B$19:B21),"")</f>
        <v>3</v>
      </c>
      <c r="B21" s="104" t="s">
        <v>144</v>
      </c>
      <c r="C21" s="117" t="s">
        <v>10</v>
      </c>
      <c r="D21" s="117" t="s">
        <v>10</v>
      </c>
      <c r="E21" s="117" t="s">
        <v>10</v>
      </c>
      <c r="F21" s="117" t="s">
        <v>10</v>
      </c>
      <c r="G21" s="117" t="s">
        <v>10</v>
      </c>
      <c r="H21" s="117" t="s">
        <v>10</v>
      </c>
      <c r="I21" s="117" t="s">
        <v>10</v>
      </c>
      <c r="J21" s="117" t="s">
        <v>10</v>
      </c>
      <c r="K21" s="117" t="s">
        <v>10</v>
      </c>
      <c r="L21" s="117" t="s">
        <v>10</v>
      </c>
      <c r="M21" s="117" t="s">
        <v>10</v>
      </c>
      <c r="N21" s="117" t="s">
        <v>10</v>
      </c>
      <c r="O21" s="136"/>
      <c r="P21" s="136"/>
      <c r="Q21" s="136"/>
      <c r="R21" s="136"/>
      <c r="S21" s="136"/>
      <c r="T21" s="136"/>
      <c r="U21" s="136"/>
      <c r="V21" s="136"/>
      <c r="W21" s="136"/>
      <c r="X21" s="136"/>
      <c r="Y21" s="136"/>
      <c r="Z21" s="136"/>
      <c r="AA21" s="137"/>
    </row>
    <row r="22" spans="1:27" s="94" customFormat="1" ht="11.1" customHeight="1">
      <c r="A22" s="25">
        <f>IF(B22&lt;&gt;"",COUNTA($B$19:B22),"")</f>
        <v>4</v>
      </c>
      <c r="B22" s="103" t="s">
        <v>145</v>
      </c>
      <c r="C22" s="117">
        <v>49</v>
      </c>
      <c r="D22" s="117" t="s">
        <v>10</v>
      </c>
      <c r="E22" s="117">
        <v>48</v>
      </c>
      <c r="F22" s="117" t="s">
        <v>10</v>
      </c>
      <c r="G22" s="117">
        <v>2</v>
      </c>
      <c r="H22" s="117">
        <v>2</v>
      </c>
      <c r="I22" s="117">
        <v>17</v>
      </c>
      <c r="J22" s="117">
        <v>26</v>
      </c>
      <c r="K22" s="117" t="s">
        <v>10</v>
      </c>
      <c r="L22" s="117" t="s">
        <v>10</v>
      </c>
      <c r="M22" s="117">
        <v>1</v>
      </c>
      <c r="N22" s="117" t="s">
        <v>10</v>
      </c>
      <c r="O22" s="136"/>
      <c r="P22" s="136"/>
      <c r="Q22" s="136"/>
      <c r="R22" s="136"/>
      <c r="S22" s="136"/>
      <c r="T22" s="136"/>
      <c r="U22" s="136"/>
      <c r="V22" s="136"/>
      <c r="W22" s="136"/>
      <c r="X22" s="136"/>
      <c r="Y22" s="136"/>
      <c r="Z22" s="136"/>
      <c r="AA22" s="137"/>
    </row>
    <row r="23" spans="1:27" s="94" customFormat="1" ht="11.1" customHeight="1">
      <c r="A23" s="25">
        <f>IF(B23&lt;&gt;"",COUNTA($B$19:B23),"")</f>
        <v>5</v>
      </c>
      <c r="B23" s="103" t="s">
        <v>146</v>
      </c>
      <c r="C23" s="117">
        <v>42710</v>
      </c>
      <c r="D23" s="117">
        <v>12151</v>
      </c>
      <c r="E23" s="117">
        <v>10351</v>
      </c>
      <c r="F23" s="117">
        <v>22</v>
      </c>
      <c r="G23" s="117">
        <v>135</v>
      </c>
      <c r="H23" s="117">
        <v>419</v>
      </c>
      <c r="I23" s="117">
        <v>1094</v>
      </c>
      <c r="J23" s="117">
        <v>1416</v>
      </c>
      <c r="K23" s="117">
        <v>1380</v>
      </c>
      <c r="L23" s="117">
        <v>5885</v>
      </c>
      <c r="M23" s="117">
        <v>22</v>
      </c>
      <c r="N23" s="117">
        <v>20186</v>
      </c>
      <c r="O23" s="136"/>
      <c r="P23" s="136"/>
      <c r="Q23" s="136"/>
      <c r="R23" s="136"/>
      <c r="S23" s="136"/>
      <c r="T23" s="136"/>
      <c r="U23" s="136"/>
      <c r="V23" s="136"/>
      <c r="W23" s="136"/>
      <c r="X23" s="136"/>
      <c r="Y23" s="136"/>
      <c r="Z23" s="136"/>
      <c r="AA23" s="137"/>
    </row>
    <row r="24" spans="1:27" s="94" customFormat="1" ht="11.1" customHeight="1">
      <c r="A24" s="25">
        <f>IF(B24&lt;&gt;"",COUNTA($B$19:B24),"")</f>
        <v>6</v>
      </c>
      <c r="B24" s="103" t="s">
        <v>147</v>
      </c>
      <c r="C24" s="117">
        <v>1192</v>
      </c>
      <c r="D24" s="117">
        <v>2</v>
      </c>
      <c r="E24" s="117">
        <v>1111</v>
      </c>
      <c r="F24" s="117" t="s">
        <v>10</v>
      </c>
      <c r="G24" s="117">
        <v>10</v>
      </c>
      <c r="H24" s="117">
        <v>165</v>
      </c>
      <c r="I24" s="117">
        <v>522</v>
      </c>
      <c r="J24" s="117">
        <v>6</v>
      </c>
      <c r="K24" s="117">
        <v>320</v>
      </c>
      <c r="L24" s="117">
        <v>88</v>
      </c>
      <c r="M24" s="117">
        <v>74</v>
      </c>
      <c r="N24" s="117">
        <v>5</v>
      </c>
      <c r="O24" s="136"/>
      <c r="P24" s="136"/>
      <c r="Q24" s="136"/>
      <c r="R24" s="136"/>
      <c r="S24" s="136"/>
      <c r="T24" s="136"/>
      <c r="U24" s="136"/>
      <c r="V24" s="136"/>
      <c r="W24" s="136"/>
      <c r="X24" s="136"/>
      <c r="Y24" s="136"/>
      <c r="Z24" s="136"/>
      <c r="AA24" s="137"/>
    </row>
    <row r="25" spans="1:27" s="94" customFormat="1" ht="20.100000000000001" customHeight="1">
      <c r="A25" s="26">
        <f>IF(B25&lt;&gt;"",COUNTA($B$19:B25),"")</f>
        <v>7</v>
      </c>
      <c r="B25" s="105" t="s">
        <v>148</v>
      </c>
      <c r="C25" s="119">
        <v>106021</v>
      </c>
      <c r="D25" s="119">
        <v>32060</v>
      </c>
      <c r="E25" s="119">
        <v>32746</v>
      </c>
      <c r="F25" s="119">
        <v>245</v>
      </c>
      <c r="G25" s="119">
        <v>871</v>
      </c>
      <c r="H25" s="119">
        <v>3144</v>
      </c>
      <c r="I25" s="119">
        <v>4474</v>
      </c>
      <c r="J25" s="119">
        <v>6681</v>
      </c>
      <c r="K25" s="119">
        <v>5702</v>
      </c>
      <c r="L25" s="119">
        <v>11628</v>
      </c>
      <c r="M25" s="119">
        <v>256</v>
      </c>
      <c r="N25" s="119">
        <v>40958</v>
      </c>
      <c r="O25" s="136"/>
      <c r="P25" s="136"/>
      <c r="Q25" s="136"/>
      <c r="R25" s="136"/>
      <c r="S25" s="136"/>
      <c r="T25" s="136"/>
      <c r="U25" s="136"/>
      <c r="V25" s="136"/>
      <c r="W25" s="136"/>
      <c r="X25" s="136"/>
      <c r="Y25" s="136"/>
      <c r="Z25" s="136"/>
      <c r="AA25" s="137"/>
    </row>
    <row r="26" spans="1:27" s="94" customFormat="1" ht="21.6" customHeight="1">
      <c r="A26" s="25">
        <f>IF(B26&lt;&gt;"",COUNTA($B$19:B26),"")</f>
        <v>8</v>
      </c>
      <c r="B26" s="104" t="s">
        <v>149</v>
      </c>
      <c r="C26" s="117">
        <v>18527</v>
      </c>
      <c r="D26" s="117">
        <v>1024</v>
      </c>
      <c r="E26" s="117">
        <v>17471</v>
      </c>
      <c r="F26" s="117">
        <v>175</v>
      </c>
      <c r="G26" s="117">
        <v>960</v>
      </c>
      <c r="H26" s="117">
        <v>3613</v>
      </c>
      <c r="I26" s="117">
        <v>1874</v>
      </c>
      <c r="J26" s="117">
        <v>3319</v>
      </c>
      <c r="K26" s="117">
        <v>4289</v>
      </c>
      <c r="L26" s="117">
        <v>3242</v>
      </c>
      <c r="M26" s="117">
        <v>2</v>
      </c>
      <c r="N26" s="117">
        <v>30</v>
      </c>
      <c r="O26" s="136"/>
      <c r="P26" s="136"/>
      <c r="Q26" s="136"/>
      <c r="R26" s="136"/>
      <c r="S26" s="136"/>
      <c r="T26" s="136"/>
      <c r="U26" s="136"/>
      <c r="V26" s="136"/>
      <c r="W26" s="136"/>
      <c r="X26" s="136"/>
      <c r="Y26" s="136"/>
      <c r="Z26" s="136"/>
      <c r="AA26" s="137"/>
    </row>
    <row r="27" spans="1:27" s="94" customFormat="1" ht="11.1" customHeight="1">
      <c r="A27" s="25">
        <f>IF(B27&lt;&gt;"",COUNTA($B$19:B27),"")</f>
        <v>9</v>
      </c>
      <c r="B27" s="103" t="s">
        <v>150</v>
      </c>
      <c r="C27" s="117">
        <v>15896</v>
      </c>
      <c r="D27" s="117">
        <v>750</v>
      </c>
      <c r="E27" s="117">
        <v>15146</v>
      </c>
      <c r="F27" s="117">
        <v>149</v>
      </c>
      <c r="G27" s="117">
        <v>900</v>
      </c>
      <c r="H27" s="117">
        <v>3361</v>
      </c>
      <c r="I27" s="117">
        <v>1738</v>
      </c>
      <c r="J27" s="117">
        <v>2754</v>
      </c>
      <c r="K27" s="117">
        <v>4139</v>
      </c>
      <c r="L27" s="117">
        <v>2105</v>
      </c>
      <c r="M27" s="117" t="s">
        <v>10</v>
      </c>
      <c r="N27" s="117" t="s">
        <v>10</v>
      </c>
      <c r="O27" s="136"/>
      <c r="P27" s="136"/>
      <c r="Q27" s="136"/>
      <c r="R27" s="136"/>
      <c r="S27" s="136"/>
      <c r="T27" s="136"/>
      <c r="U27" s="136"/>
      <c r="V27" s="136"/>
      <c r="W27" s="136"/>
      <c r="X27" s="136"/>
      <c r="Y27" s="136"/>
      <c r="Z27" s="136"/>
      <c r="AA27" s="137"/>
    </row>
    <row r="28" spans="1:27" s="94" customFormat="1" ht="11.1" customHeight="1">
      <c r="A28" s="25">
        <f>IF(B28&lt;&gt;"",COUNTA($B$19:B28),"")</f>
        <v>10</v>
      </c>
      <c r="B28" s="103" t="s">
        <v>151</v>
      </c>
      <c r="C28" s="117" t="s">
        <v>10</v>
      </c>
      <c r="D28" s="117" t="s">
        <v>10</v>
      </c>
      <c r="E28" s="117" t="s">
        <v>10</v>
      </c>
      <c r="F28" s="117" t="s">
        <v>10</v>
      </c>
      <c r="G28" s="117" t="s">
        <v>10</v>
      </c>
      <c r="H28" s="117" t="s">
        <v>10</v>
      </c>
      <c r="I28" s="117" t="s">
        <v>10</v>
      </c>
      <c r="J28" s="117" t="s">
        <v>10</v>
      </c>
      <c r="K28" s="117" t="s">
        <v>10</v>
      </c>
      <c r="L28" s="117" t="s">
        <v>10</v>
      </c>
      <c r="M28" s="117" t="s">
        <v>10</v>
      </c>
      <c r="N28" s="117" t="s">
        <v>10</v>
      </c>
      <c r="O28" s="136"/>
      <c r="P28" s="136"/>
      <c r="Q28" s="136"/>
      <c r="R28" s="136"/>
      <c r="S28" s="136"/>
      <c r="T28" s="136"/>
      <c r="U28" s="136"/>
      <c r="V28" s="136"/>
      <c r="W28" s="136"/>
      <c r="X28" s="136"/>
      <c r="Y28" s="136"/>
      <c r="Z28" s="136"/>
      <c r="AA28" s="137"/>
    </row>
    <row r="29" spans="1:27" s="94" customFormat="1" ht="11.1" customHeight="1">
      <c r="A29" s="25">
        <f>IF(B29&lt;&gt;"",COUNTA($B$19:B29),"")</f>
        <v>11</v>
      </c>
      <c r="B29" s="103" t="s">
        <v>152</v>
      </c>
      <c r="C29" s="117">
        <v>1833</v>
      </c>
      <c r="D29" s="117" t="s">
        <v>10</v>
      </c>
      <c r="E29" s="117">
        <v>1833</v>
      </c>
      <c r="F29" s="117" t="s">
        <v>10</v>
      </c>
      <c r="G29" s="117" t="s">
        <v>10</v>
      </c>
      <c r="H29" s="117">
        <v>22</v>
      </c>
      <c r="I29" s="117">
        <v>1556</v>
      </c>
      <c r="J29" s="117" t="s">
        <v>10</v>
      </c>
      <c r="K29" s="117">
        <v>203</v>
      </c>
      <c r="L29" s="117">
        <v>53</v>
      </c>
      <c r="M29" s="117" t="s">
        <v>10</v>
      </c>
      <c r="N29" s="117" t="s">
        <v>10</v>
      </c>
      <c r="O29" s="136"/>
      <c r="P29" s="136"/>
      <c r="Q29" s="136"/>
      <c r="R29" s="136"/>
      <c r="S29" s="136"/>
      <c r="T29" s="136"/>
      <c r="U29" s="136"/>
      <c r="V29" s="136"/>
      <c r="W29" s="136"/>
      <c r="X29" s="136"/>
      <c r="Y29" s="136"/>
      <c r="Z29" s="136"/>
      <c r="AA29" s="137"/>
    </row>
    <row r="30" spans="1:27" s="94" customFormat="1" ht="11.1" customHeight="1">
      <c r="A30" s="25">
        <f>IF(B30&lt;&gt;"",COUNTA($B$19:B30),"")</f>
        <v>12</v>
      </c>
      <c r="B30" s="103" t="s">
        <v>147</v>
      </c>
      <c r="C30" s="117">
        <v>10</v>
      </c>
      <c r="D30" s="117" t="s">
        <v>10</v>
      </c>
      <c r="E30" s="117">
        <v>10</v>
      </c>
      <c r="F30" s="117" t="s">
        <v>10</v>
      </c>
      <c r="G30" s="117" t="s">
        <v>10</v>
      </c>
      <c r="H30" s="117">
        <v>10</v>
      </c>
      <c r="I30" s="117" t="s">
        <v>10</v>
      </c>
      <c r="J30" s="117" t="s">
        <v>10</v>
      </c>
      <c r="K30" s="117" t="s">
        <v>10</v>
      </c>
      <c r="L30" s="117" t="s">
        <v>10</v>
      </c>
      <c r="M30" s="117" t="s">
        <v>10</v>
      </c>
      <c r="N30" s="117" t="s">
        <v>10</v>
      </c>
      <c r="O30" s="136"/>
      <c r="P30" s="136"/>
      <c r="Q30" s="136"/>
      <c r="R30" s="136"/>
      <c r="S30" s="136"/>
      <c r="T30" s="136"/>
      <c r="U30" s="136"/>
      <c r="V30" s="136"/>
      <c r="W30" s="136"/>
      <c r="X30" s="136"/>
      <c r="Y30" s="136"/>
      <c r="Z30" s="136"/>
      <c r="AA30" s="137"/>
    </row>
    <row r="31" spans="1:27" s="94" customFormat="1" ht="20.100000000000001" customHeight="1">
      <c r="A31" s="26">
        <f>IF(B31&lt;&gt;"",COUNTA($B$19:B31),"")</f>
        <v>13</v>
      </c>
      <c r="B31" s="105" t="s">
        <v>153</v>
      </c>
      <c r="C31" s="119">
        <v>20350</v>
      </c>
      <c r="D31" s="119">
        <v>1024</v>
      </c>
      <c r="E31" s="119">
        <v>19294</v>
      </c>
      <c r="F31" s="119">
        <v>175</v>
      </c>
      <c r="G31" s="119">
        <v>960</v>
      </c>
      <c r="H31" s="119">
        <v>3625</v>
      </c>
      <c r="I31" s="119">
        <v>3430</v>
      </c>
      <c r="J31" s="119">
        <v>3319</v>
      </c>
      <c r="K31" s="119">
        <v>4491</v>
      </c>
      <c r="L31" s="119">
        <v>3294</v>
      </c>
      <c r="M31" s="119">
        <v>2</v>
      </c>
      <c r="N31" s="119">
        <v>30</v>
      </c>
      <c r="O31" s="136"/>
      <c r="P31" s="136"/>
      <c r="Q31" s="136"/>
      <c r="R31" s="136"/>
      <c r="S31" s="136"/>
      <c r="T31" s="136"/>
      <c r="U31" s="136"/>
      <c r="V31" s="136"/>
      <c r="W31" s="136"/>
      <c r="X31" s="136"/>
      <c r="Y31" s="136"/>
      <c r="Z31" s="136"/>
      <c r="AA31" s="137"/>
    </row>
    <row r="32" spans="1:27" s="94" customFormat="1" ht="20.100000000000001" customHeight="1">
      <c r="A32" s="26">
        <f>IF(B32&lt;&gt;"",COUNTA($B$19:B32),"")</f>
        <v>14</v>
      </c>
      <c r="B32" s="105" t="s">
        <v>154</v>
      </c>
      <c r="C32" s="119">
        <v>126371</v>
      </c>
      <c r="D32" s="119">
        <v>33084</v>
      </c>
      <c r="E32" s="119">
        <v>52040</v>
      </c>
      <c r="F32" s="119">
        <v>420</v>
      </c>
      <c r="G32" s="119">
        <v>1831</v>
      </c>
      <c r="H32" s="119">
        <v>6769</v>
      </c>
      <c r="I32" s="119">
        <v>7904</v>
      </c>
      <c r="J32" s="119">
        <v>10001</v>
      </c>
      <c r="K32" s="119">
        <v>10193</v>
      </c>
      <c r="L32" s="119">
        <v>14922</v>
      </c>
      <c r="M32" s="119">
        <v>258</v>
      </c>
      <c r="N32" s="119">
        <v>40988</v>
      </c>
      <c r="O32" s="136"/>
      <c r="P32" s="136"/>
      <c r="Q32" s="136"/>
      <c r="R32" s="136"/>
      <c r="S32" s="136"/>
      <c r="T32" s="136"/>
      <c r="U32" s="136"/>
      <c r="V32" s="136"/>
      <c r="W32" s="136"/>
      <c r="X32" s="136"/>
      <c r="Y32" s="136"/>
      <c r="Z32" s="136"/>
      <c r="AA32" s="137"/>
    </row>
    <row r="33" spans="1:27" s="94" customFormat="1" ht="11.1" customHeight="1">
      <c r="A33" s="25">
        <f>IF(B33&lt;&gt;"",COUNTA($B$19:B33),"")</f>
        <v>15</v>
      </c>
      <c r="B33" s="103" t="s">
        <v>155</v>
      </c>
      <c r="C33" s="117" t="s">
        <v>10</v>
      </c>
      <c r="D33" s="117" t="s">
        <v>10</v>
      </c>
      <c r="E33" s="117" t="s">
        <v>10</v>
      </c>
      <c r="F33" s="117" t="s">
        <v>10</v>
      </c>
      <c r="G33" s="117" t="s">
        <v>10</v>
      </c>
      <c r="H33" s="117" t="s">
        <v>10</v>
      </c>
      <c r="I33" s="117" t="s">
        <v>10</v>
      </c>
      <c r="J33" s="117" t="s">
        <v>10</v>
      </c>
      <c r="K33" s="117" t="s">
        <v>10</v>
      </c>
      <c r="L33" s="117" t="s">
        <v>10</v>
      </c>
      <c r="M33" s="117" t="s">
        <v>10</v>
      </c>
      <c r="N33" s="117" t="s">
        <v>10</v>
      </c>
      <c r="O33" s="136"/>
      <c r="P33" s="136"/>
      <c r="Q33" s="136"/>
      <c r="R33" s="136"/>
      <c r="S33" s="136"/>
      <c r="T33" s="136"/>
      <c r="U33" s="136"/>
      <c r="V33" s="136"/>
      <c r="W33" s="136"/>
      <c r="X33" s="136"/>
      <c r="Y33" s="136"/>
      <c r="Z33" s="136"/>
      <c r="AA33" s="137"/>
    </row>
    <row r="34" spans="1:27" s="94" customFormat="1" ht="11.1" customHeight="1">
      <c r="A34" s="25">
        <f>IF(B34&lt;&gt;"",COUNTA($B$19:B34),"")</f>
        <v>16</v>
      </c>
      <c r="B34" s="103" t="s">
        <v>156</v>
      </c>
      <c r="C34" s="117" t="s">
        <v>10</v>
      </c>
      <c r="D34" s="117" t="s">
        <v>10</v>
      </c>
      <c r="E34" s="117" t="s">
        <v>10</v>
      </c>
      <c r="F34" s="117" t="s">
        <v>10</v>
      </c>
      <c r="G34" s="117" t="s">
        <v>10</v>
      </c>
      <c r="H34" s="117" t="s">
        <v>10</v>
      </c>
      <c r="I34" s="117" t="s">
        <v>10</v>
      </c>
      <c r="J34" s="117" t="s">
        <v>10</v>
      </c>
      <c r="K34" s="117" t="s">
        <v>10</v>
      </c>
      <c r="L34" s="117" t="s">
        <v>10</v>
      </c>
      <c r="M34" s="117" t="s">
        <v>10</v>
      </c>
      <c r="N34" s="117" t="s">
        <v>10</v>
      </c>
      <c r="O34" s="136"/>
      <c r="P34" s="136"/>
      <c r="Q34" s="136"/>
      <c r="R34" s="136"/>
      <c r="S34" s="136"/>
      <c r="T34" s="136"/>
      <c r="U34" s="136"/>
      <c r="V34" s="136"/>
      <c r="W34" s="136"/>
      <c r="X34" s="136"/>
      <c r="Y34" s="136"/>
      <c r="Z34" s="136"/>
      <c r="AA34" s="137"/>
    </row>
    <row r="35" spans="1:27" s="94" customFormat="1" ht="11.1" customHeight="1">
      <c r="A35" s="25">
        <f>IF(B35&lt;&gt;"",COUNTA($B$19:B35),"")</f>
        <v>17</v>
      </c>
      <c r="B35" s="103" t="s">
        <v>172</v>
      </c>
      <c r="C35" s="117" t="s">
        <v>10</v>
      </c>
      <c r="D35" s="117" t="s">
        <v>10</v>
      </c>
      <c r="E35" s="117" t="s">
        <v>10</v>
      </c>
      <c r="F35" s="117" t="s">
        <v>10</v>
      </c>
      <c r="G35" s="117" t="s">
        <v>10</v>
      </c>
      <c r="H35" s="117" t="s">
        <v>10</v>
      </c>
      <c r="I35" s="117" t="s">
        <v>10</v>
      </c>
      <c r="J35" s="117" t="s">
        <v>10</v>
      </c>
      <c r="K35" s="117" t="s">
        <v>10</v>
      </c>
      <c r="L35" s="117" t="s">
        <v>10</v>
      </c>
      <c r="M35" s="117" t="s">
        <v>10</v>
      </c>
      <c r="N35" s="117" t="s">
        <v>10</v>
      </c>
      <c r="O35" s="136"/>
      <c r="P35" s="136"/>
      <c r="Q35" s="136"/>
      <c r="R35" s="136"/>
      <c r="S35" s="136"/>
      <c r="T35" s="136"/>
      <c r="U35" s="136"/>
      <c r="V35" s="136"/>
      <c r="W35" s="136"/>
      <c r="X35" s="136"/>
      <c r="Y35" s="136"/>
      <c r="Z35" s="136"/>
      <c r="AA35" s="137"/>
    </row>
    <row r="36" spans="1:27" s="94" customFormat="1" ht="11.1" customHeight="1">
      <c r="A36" s="25">
        <f>IF(B36&lt;&gt;"",COUNTA($B$19:B36),"")</f>
        <v>18</v>
      </c>
      <c r="B36" s="103" t="s">
        <v>173</v>
      </c>
      <c r="C36" s="117" t="s">
        <v>10</v>
      </c>
      <c r="D36" s="117" t="s">
        <v>10</v>
      </c>
      <c r="E36" s="117" t="s">
        <v>10</v>
      </c>
      <c r="F36" s="117" t="s">
        <v>10</v>
      </c>
      <c r="G36" s="117" t="s">
        <v>10</v>
      </c>
      <c r="H36" s="117" t="s">
        <v>10</v>
      </c>
      <c r="I36" s="117" t="s">
        <v>10</v>
      </c>
      <c r="J36" s="117" t="s">
        <v>10</v>
      </c>
      <c r="K36" s="117" t="s">
        <v>10</v>
      </c>
      <c r="L36" s="117" t="s">
        <v>10</v>
      </c>
      <c r="M36" s="117" t="s">
        <v>10</v>
      </c>
      <c r="N36" s="117" t="s">
        <v>10</v>
      </c>
      <c r="O36" s="136"/>
      <c r="P36" s="136"/>
      <c r="Q36" s="136"/>
      <c r="R36" s="136"/>
      <c r="S36" s="136"/>
      <c r="T36" s="136"/>
      <c r="U36" s="136"/>
      <c r="V36" s="136"/>
      <c r="W36" s="136"/>
      <c r="X36" s="136"/>
      <c r="Y36" s="136"/>
      <c r="Z36" s="136"/>
      <c r="AA36" s="137"/>
    </row>
    <row r="37" spans="1:27" s="94" customFormat="1" ht="11.1" customHeight="1">
      <c r="A37" s="25">
        <f>IF(B37&lt;&gt;"",COUNTA($B$19:B37),"")</f>
        <v>19</v>
      </c>
      <c r="B37" s="103" t="s">
        <v>61</v>
      </c>
      <c r="C37" s="117" t="s">
        <v>10</v>
      </c>
      <c r="D37" s="117" t="s">
        <v>10</v>
      </c>
      <c r="E37" s="117" t="s">
        <v>10</v>
      </c>
      <c r="F37" s="117" t="s">
        <v>10</v>
      </c>
      <c r="G37" s="117" t="s">
        <v>10</v>
      </c>
      <c r="H37" s="117" t="s">
        <v>10</v>
      </c>
      <c r="I37" s="117" t="s">
        <v>10</v>
      </c>
      <c r="J37" s="117" t="s">
        <v>10</v>
      </c>
      <c r="K37" s="117" t="s">
        <v>10</v>
      </c>
      <c r="L37" s="117" t="s">
        <v>10</v>
      </c>
      <c r="M37" s="117" t="s">
        <v>10</v>
      </c>
      <c r="N37" s="117" t="s">
        <v>10</v>
      </c>
      <c r="O37" s="136"/>
      <c r="P37" s="136"/>
      <c r="Q37" s="136"/>
      <c r="R37" s="136"/>
      <c r="S37" s="136"/>
      <c r="T37" s="136"/>
      <c r="U37" s="136"/>
      <c r="V37" s="136"/>
      <c r="W37" s="136"/>
      <c r="X37" s="136"/>
      <c r="Y37" s="136"/>
      <c r="Z37" s="136"/>
      <c r="AA37" s="137"/>
    </row>
    <row r="38" spans="1:27" s="94" customFormat="1" ht="21.6" customHeight="1">
      <c r="A38" s="25">
        <f>IF(B38&lt;&gt;"",COUNTA($B$19:B38),"")</f>
        <v>20</v>
      </c>
      <c r="B38" s="104" t="s">
        <v>157</v>
      </c>
      <c r="C38" s="117" t="s">
        <v>10</v>
      </c>
      <c r="D38" s="117" t="s">
        <v>10</v>
      </c>
      <c r="E38" s="117" t="s">
        <v>10</v>
      </c>
      <c r="F38" s="117" t="s">
        <v>10</v>
      </c>
      <c r="G38" s="117" t="s">
        <v>10</v>
      </c>
      <c r="H38" s="117" t="s">
        <v>10</v>
      </c>
      <c r="I38" s="117" t="s">
        <v>10</v>
      </c>
      <c r="J38" s="117" t="s">
        <v>10</v>
      </c>
      <c r="K38" s="117" t="s">
        <v>10</v>
      </c>
      <c r="L38" s="117" t="s">
        <v>10</v>
      </c>
      <c r="M38" s="117" t="s">
        <v>10</v>
      </c>
      <c r="N38" s="117" t="s">
        <v>10</v>
      </c>
      <c r="O38" s="136"/>
      <c r="P38" s="136"/>
      <c r="Q38" s="136"/>
      <c r="R38" s="136"/>
      <c r="S38" s="136"/>
      <c r="T38" s="136"/>
      <c r="U38" s="136"/>
      <c r="V38" s="136"/>
      <c r="W38" s="136"/>
      <c r="X38" s="136"/>
      <c r="Y38" s="136"/>
      <c r="Z38" s="136"/>
      <c r="AA38" s="137"/>
    </row>
    <row r="39" spans="1:27" s="94" customFormat="1" ht="21.6" customHeight="1">
      <c r="A39" s="25">
        <f>IF(B39&lt;&gt;"",COUNTA($B$19:B39),"")</f>
        <v>21</v>
      </c>
      <c r="B39" s="104" t="s">
        <v>158</v>
      </c>
      <c r="C39" s="117">
        <v>1139</v>
      </c>
      <c r="D39" s="117">
        <v>402</v>
      </c>
      <c r="E39" s="117">
        <v>105</v>
      </c>
      <c r="F39" s="117" t="s">
        <v>10</v>
      </c>
      <c r="G39" s="117" t="s">
        <v>10</v>
      </c>
      <c r="H39" s="117">
        <v>3</v>
      </c>
      <c r="I39" s="117" t="s">
        <v>10</v>
      </c>
      <c r="J39" s="117" t="s">
        <v>10</v>
      </c>
      <c r="K39" s="117">
        <v>102</v>
      </c>
      <c r="L39" s="117" t="s">
        <v>10</v>
      </c>
      <c r="M39" s="117" t="s">
        <v>10</v>
      </c>
      <c r="N39" s="117">
        <v>632</v>
      </c>
      <c r="O39" s="136"/>
      <c r="P39" s="136"/>
      <c r="Q39" s="136"/>
      <c r="R39" s="136"/>
      <c r="S39" s="136"/>
      <c r="T39" s="136"/>
      <c r="U39" s="136"/>
      <c r="V39" s="136"/>
      <c r="W39" s="136"/>
      <c r="X39" s="136"/>
      <c r="Y39" s="136"/>
      <c r="Z39" s="136"/>
      <c r="AA39" s="137"/>
    </row>
    <row r="40" spans="1:27" s="94" customFormat="1" ht="21.6" customHeight="1">
      <c r="A40" s="25">
        <f>IF(B40&lt;&gt;"",COUNTA($B$19:B40),"")</f>
        <v>22</v>
      </c>
      <c r="B40" s="104" t="s">
        <v>159</v>
      </c>
      <c r="C40" s="117">
        <v>448</v>
      </c>
      <c r="D40" s="117">
        <v>76</v>
      </c>
      <c r="E40" s="117">
        <v>373</v>
      </c>
      <c r="F40" s="117" t="s">
        <v>10</v>
      </c>
      <c r="G40" s="117" t="s">
        <v>10</v>
      </c>
      <c r="H40" s="117">
        <v>1</v>
      </c>
      <c r="I40" s="117" t="s">
        <v>10</v>
      </c>
      <c r="J40" s="117" t="s">
        <v>10</v>
      </c>
      <c r="K40" s="117" t="s">
        <v>10</v>
      </c>
      <c r="L40" s="117">
        <v>372</v>
      </c>
      <c r="M40" s="117" t="s">
        <v>10</v>
      </c>
      <c r="N40" s="117" t="s">
        <v>10</v>
      </c>
      <c r="O40" s="136"/>
      <c r="P40" s="136"/>
      <c r="Q40" s="136"/>
      <c r="R40" s="136"/>
      <c r="S40" s="136"/>
      <c r="T40" s="136"/>
      <c r="U40" s="136"/>
      <c r="V40" s="136"/>
      <c r="W40" s="136"/>
      <c r="X40" s="136"/>
      <c r="Y40" s="136"/>
      <c r="Z40" s="136"/>
      <c r="AA40" s="137"/>
    </row>
    <row r="41" spans="1:27" s="94" customFormat="1" ht="11.1" customHeight="1">
      <c r="A41" s="25">
        <f>IF(B41&lt;&gt;"",COUNTA($B$19:B41),"")</f>
        <v>23</v>
      </c>
      <c r="B41" s="103" t="s">
        <v>160</v>
      </c>
      <c r="C41" s="117">
        <v>9406</v>
      </c>
      <c r="D41" s="117">
        <v>3562</v>
      </c>
      <c r="E41" s="117">
        <v>3325</v>
      </c>
      <c r="F41" s="117">
        <v>13</v>
      </c>
      <c r="G41" s="117">
        <v>405</v>
      </c>
      <c r="H41" s="117">
        <v>497</v>
      </c>
      <c r="I41" s="117">
        <v>326</v>
      </c>
      <c r="J41" s="117">
        <v>1077</v>
      </c>
      <c r="K41" s="117">
        <v>295</v>
      </c>
      <c r="L41" s="117">
        <v>713</v>
      </c>
      <c r="M41" s="117">
        <v>49</v>
      </c>
      <c r="N41" s="117">
        <v>2470</v>
      </c>
      <c r="O41" s="136"/>
      <c r="P41" s="136"/>
      <c r="Q41" s="136"/>
      <c r="R41" s="136"/>
      <c r="S41" s="136"/>
      <c r="T41" s="136"/>
      <c r="U41" s="136"/>
      <c r="V41" s="136"/>
      <c r="W41" s="136"/>
      <c r="X41" s="136"/>
      <c r="Y41" s="136"/>
      <c r="Z41" s="136"/>
      <c r="AA41" s="137"/>
    </row>
    <row r="42" spans="1:27" s="94" customFormat="1" ht="11.1" customHeight="1">
      <c r="A42" s="25">
        <f>IF(B42&lt;&gt;"",COUNTA($B$19:B42),"")</f>
        <v>24</v>
      </c>
      <c r="B42" s="103" t="s">
        <v>161</v>
      </c>
      <c r="C42" s="117">
        <v>8015</v>
      </c>
      <c r="D42" s="117">
        <v>1433</v>
      </c>
      <c r="E42" s="117">
        <v>5581</v>
      </c>
      <c r="F42" s="117">
        <v>49</v>
      </c>
      <c r="G42" s="117">
        <v>229</v>
      </c>
      <c r="H42" s="117">
        <v>649</v>
      </c>
      <c r="I42" s="117">
        <v>1174</v>
      </c>
      <c r="J42" s="117">
        <v>646</v>
      </c>
      <c r="K42" s="117">
        <v>594</v>
      </c>
      <c r="L42" s="117">
        <v>2240</v>
      </c>
      <c r="M42" s="117">
        <v>91</v>
      </c>
      <c r="N42" s="117">
        <v>909</v>
      </c>
      <c r="O42" s="136"/>
      <c r="P42" s="136"/>
      <c r="Q42" s="136"/>
      <c r="R42" s="136"/>
      <c r="S42" s="136"/>
      <c r="T42" s="136"/>
      <c r="U42" s="136"/>
      <c r="V42" s="136"/>
      <c r="W42" s="136"/>
      <c r="X42" s="136"/>
      <c r="Y42" s="136"/>
      <c r="Z42" s="136"/>
      <c r="AA42" s="137"/>
    </row>
    <row r="43" spans="1:27" s="94" customFormat="1" ht="11.1" customHeight="1">
      <c r="A43" s="25">
        <f>IF(B43&lt;&gt;"",COUNTA($B$19:B43),"")</f>
        <v>25</v>
      </c>
      <c r="B43" s="103" t="s">
        <v>147</v>
      </c>
      <c r="C43" s="117">
        <v>1192</v>
      </c>
      <c r="D43" s="117">
        <v>2</v>
      </c>
      <c r="E43" s="117">
        <v>1111</v>
      </c>
      <c r="F43" s="117" t="s">
        <v>10</v>
      </c>
      <c r="G43" s="117">
        <v>10</v>
      </c>
      <c r="H43" s="117">
        <v>165</v>
      </c>
      <c r="I43" s="117">
        <v>522</v>
      </c>
      <c r="J43" s="117">
        <v>6</v>
      </c>
      <c r="K43" s="117">
        <v>320</v>
      </c>
      <c r="L43" s="117">
        <v>88</v>
      </c>
      <c r="M43" s="117">
        <v>74</v>
      </c>
      <c r="N43" s="117">
        <v>5</v>
      </c>
      <c r="O43" s="136"/>
      <c r="P43" s="136"/>
      <c r="Q43" s="136"/>
      <c r="R43" s="136"/>
      <c r="S43" s="136"/>
      <c r="T43" s="136"/>
      <c r="U43" s="136"/>
      <c r="V43" s="136"/>
      <c r="W43" s="136"/>
      <c r="X43" s="136"/>
      <c r="Y43" s="136"/>
      <c r="Z43" s="136"/>
      <c r="AA43" s="137"/>
    </row>
    <row r="44" spans="1:27" s="94" customFormat="1" ht="20.100000000000001" customHeight="1">
      <c r="A44" s="26">
        <f>IF(B44&lt;&gt;"",COUNTA($B$19:B44),"")</f>
        <v>26</v>
      </c>
      <c r="B44" s="105" t="s">
        <v>162</v>
      </c>
      <c r="C44" s="119">
        <v>17816</v>
      </c>
      <c r="D44" s="119">
        <v>5470</v>
      </c>
      <c r="E44" s="119">
        <v>8273</v>
      </c>
      <c r="F44" s="119">
        <v>61</v>
      </c>
      <c r="G44" s="119">
        <v>624</v>
      </c>
      <c r="H44" s="119">
        <v>984</v>
      </c>
      <c r="I44" s="119">
        <v>979</v>
      </c>
      <c r="J44" s="119">
        <v>1717</v>
      </c>
      <c r="K44" s="119">
        <v>671</v>
      </c>
      <c r="L44" s="119">
        <v>3238</v>
      </c>
      <c r="M44" s="119">
        <v>66</v>
      </c>
      <c r="N44" s="119">
        <v>4007</v>
      </c>
      <c r="O44" s="136"/>
      <c r="P44" s="136"/>
      <c r="Q44" s="136"/>
      <c r="R44" s="136"/>
      <c r="S44" s="136"/>
      <c r="T44" s="136"/>
      <c r="U44" s="136"/>
      <c r="V44" s="136"/>
      <c r="W44" s="136"/>
      <c r="X44" s="136"/>
      <c r="Y44" s="136"/>
      <c r="Z44" s="136"/>
      <c r="AA44" s="137"/>
    </row>
    <row r="45" spans="1:27" s="122" customFormat="1" ht="11.1" customHeight="1">
      <c r="A45" s="25">
        <f>IF(B45&lt;&gt;"",COUNTA($B$19:B45),"")</f>
        <v>27</v>
      </c>
      <c r="B45" s="103" t="s">
        <v>163</v>
      </c>
      <c r="C45" s="117">
        <v>2187</v>
      </c>
      <c r="D45" s="117">
        <v>596</v>
      </c>
      <c r="E45" s="117">
        <v>1591</v>
      </c>
      <c r="F45" s="117">
        <v>103</v>
      </c>
      <c r="G45" s="117">
        <v>154</v>
      </c>
      <c r="H45" s="117">
        <v>405</v>
      </c>
      <c r="I45" s="117">
        <v>254</v>
      </c>
      <c r="J45" s="117">
        <v>245</v>
      </c>
      <c r="K45" s="117">
        <v>80</v>
      </c>
      <c r="L45" s="117">
        <v>350</v>
      </c>
      <c r="M45" s="117" t="s">
        <v>10</v>
      </c>
      <c r="N45" s="117" t="s">
        <v>10</v>
      </c>
      <c r="O45" s="138"/>
      <c r="P45" s="138"/>
      <c r="Q45" s="138"/>
      <c r="R45" s="138"/>
      <c r="S45" s="138"/>
      <c r="T45" s="138"/>
      <c r="U45" s="138"/>
      <c r="V45" s="138"/>
      <c r="W45" s="138"/>
      <c r="X45" s="138"/>
      <c r="Y45" s="138"/>
      <c r="Z45" s="138"/>
      <c r="AA45" s="139"/>
    </row>
    <row r="46" spans="1:27" s="122" customFormat="1" ht="11.1" customHeight="1">
      <c r="A46" s="25">
        <f>IF(B46&lt;&gt;"",COUNTA($B$19:B46),"")</f>
        <v>28</v>
      </c>
      <c r="B46" s="103" t="s">
        <v>164</v>
      </c>
      <c r="C46" s="117" t="s">
        <v>10</v>
      </c>
      <c r="D46" s="117" t="s">
        <v>10</v>
      </c>
      <c r="E46" s="117" t="s">
        <v>10</v>
      </c>
      <c r="F46" s="117" t="s">
        <v>10</v>
      </c>
      <c r="G46" s="117" t="s">
        <v>10</v>
      </c>
      <c r="H46" s="117" t="s">
        <v>10</v>
      </c>
      <c r="I46" s="117" t="s">
        <v>10</v>
      </c>
      <c r="J46" s="117" t="s">
        <v>10</v>
      </c>
      <c r="K46" s="117" t="s">
        <v>10</v>
      </c>
      <c r="L46" s="117" t="s">
        <v>10</v>
      </c>
      <c r="M46" s="117" t="s">
        <v>10</v>
      </c>
      <c r="N46" s="117" t="s">
        <v>10</v>
      </c>
      <c r="O46" s="138"/>
      <c r="P46" s="138"/>
      <c r="Q46" s="138"/>
      <c r="R46" s="138"/>
      <c r="S46" s="138"/>
      <c r="T46" s="138"/>
      <c r="U46" s="138"/>
      <c r="V46" s="138"/>
      <c r="W46" s="138"/>
      <c r="X46" s="138"/>
      <c r="Y46" s="138"/>
      <c r="Z46" s="138"/>
      <c r="AA46" s="139"/>
    </row>
    <row r="47" spans="1:27" s="122" customFormat="1" ht="11.1" customHeight="1">
      <c r="A47" s="25">
        <f>IF(B47&lt;&gt;"",COUNTA($B$19:B47),"")</f>
        <v>29</v>
      </c>
      <c r="B47" s="103" t="s">
        <v>165</v>
      </c>
      <c r="C47" s="117">
        <v>1170</v>
      </c>
      <c r="D47" s="117" t="s">
        <v>10</v>
      </c>
      <c r="E47" s="117">
        <v>1170</v>
      </c>
      <c r="F47" s="117">
        <v>4</v>
      </c>
      <c r="G47" s="117">
        <v>500</v>
      </c>
      <c r="H47" s="117">
        <v>193</v>
      </c>
      <c r="I47" s="117">
        <v>269</v>
      </c>
      <c r="J47" s="117">
        <v>103</v>
      </c>
      <c r="K47" s="117">
        <v>27</v>
      </c>
      <c r="L47" s="117">
        <v>73</v>
      </c>
      <c r="M47" s="117" t="s">
        <v>10</v>
      </c>
      <c r="N47" s="117" t="s">
        <v>10</v>
      </c>
      <c r="O47" s="138"/>
      <c r="P47" s="138"/>
      <c r="Q47" s="138"/>
      <c r="R47" s="138"/>
      <c r="S47" s="138"/>
      <c r="T47" s="138"/>
      <c r="U47" s="138"/>
      <c r="V47" s="138"/>
      <c r="W47" s="138"/>
      <c r="X47" s="138"/>
      <c r="Y47" s="138"/>
      <c r="Z47" s="138"/>
      <c r="AA47" s="139"/>
    </row>
    <row r="48" spans="1:27" s="122" customFormat="1" ht="11.1" customHeight="1">
      <c r="A48" s="25">
        <f>IF(B48&lt;&gt;"",COUNTA($B$19:B48),"")</f>
        <v>30</v>
      </c>
      <c r="B48" s="103" t="s">
        <v>147</v>
      </c>
      <c r="C48" s="117">
        <v>10</v>
      </c>
      <c r="D48" s="117" t="s">
        <v>10</v>
      </c>
      <c r="E48" s="117">
        <v>10</v>
      </c>
      <c r="F48" s="117" t="s">
        <v>10</v>
      </c>
      <c r="G48" s="117" t="s">
        <v>10</v>
      </c>
      <c r="H48" s="117">
        <v>10</v>
      </c>
      <c r="I48" s="117" t="s">
        <v>10</v>
      </c>
      <c r="J48" s="117" t="s">
        <v>10</v>
      </c>
      <c r="K48" s="117" t="s">
        <v>10</v>
      </c>
      <c r="L48" s="117" t="s">
        <v>10</v>
      </c>
      <c r="M48" s="117" t="s">
        <v>10</v>
      </c>
      <c r="N48" s="117" t="s">
        <v>10</v>
      </c>
      <c r="O48" s="138"/>
      <c r="P48" s="138"/>
      <c r="Q48" s="138"/>
      <c r="R48" s="138"/>
      <c r="S48" s="138"/>
      <c r="T48" s="138"/>
      <c r="U48" s="138"/>
      <c r="V48" s="138"/>
      <c r="W48" s="138"/>
      <c r="X48" s="138"/>
      <c r="Y48" s="138"/>
      <c r="Z48" s="138"/>
      <c r="AA48" s="139"/>
    </row>
    <row r="49" spans="1:27" s="94" customFormat="1" ht="20.100000000000001" customHeight="1">
      <c r="A49" s="26">
        <f>IF(B49&lt;&gt;"",COUNTA($B$19:B49),"")</f>
        <v>31</v>
      </c>
      <c r="B49" s="105" t="s">
        <v>166</v>
      </c>
      <c r="C49" s="119">
        <v>3347</v>
      </c>
      <c r="D49" s="119">
        <v>596</v>
      </c>
      <c r="E49" s="119">
        <v>2751</v>
      </c>
      <c r="F49" s="119">
        <v>107</v>
      </c>
      <c r="G49" s="119">
        <v>654</v>
      </c>
      <c r="H49" s="119">
        <v>589</v>
      </c>
      <c r="I49" s="119">
        <v>523</v>
      </c>
      <c r="J49" s="119">
        <v>349</v>
      </c>
      <c r="K49" s="119">
        <v>107</v>
      </c>
      <c r="L49" s="119">
        <v>423</v>
      </c>
      <c r="M49" s="119" t="s">
        <v>10</v>
      </c>
      <c r="N49" s="119" t="s">
        <v>10</v>
      </c>
      <c r="O49" s="136"/>
      <c r="P49" s="136"/>
      <c r="Q49" s="136"/>
      <c r="R49" s="136"/>
      <c r="S49" s="136"/>
      <c r="T49" s="136"/>
      <c r="U49" s="136"/>
      <c r="V49" s="136"/>
      <c r="W49" s="136"/>
      <c r="X49" s="136"/>
      <c r="Y49" s="136"/>
      <c r="Z49" s="136"/>
      <c r="AA49" s="137"/>
    </row>
    <row r="50" spans="1:27" s="94" customFormat="1" ht="20.100000000000001" customHeight="1">
      <c r="A50" s="26">
        <f>IF(B50&lt;&gt;"",COUNTA($B$19:B50),"")</f>
        <v>32</v>
      </c>
      <c r="B50" s="105" t="s">
        <v>167</v>
      </c>
      <c r="C50" s="119">
        <v>21163</v>
      </c>
      <c r="D50" s="119">
        <v>6066</v>
      </c>
      <c r="E50" s="119">
        <v>11024</v>
      </c>
      <c r="F50" s="119">
        <v>168</v>
      </c>
      <c r="G50" s="119">
        <v>1278</v>
      </c>
      <c r="H50" s="119">
        <v>1573</v>
      </c>
      <c r="I50" s="119">
        <v>1501</v>
      </c>
      <c r="J50" s="119">
        <v>2065</v>
      </c>
      <c r="K50" s="119">
        <v>777</v>
      </c>
      <c r="L50" s="119">
        <v>3661</v>
      </c>
      <c r="M50" s="119">
        <v>66</v>
      </c>
      <c r="N50" s="119">
        <v>4007</v>
      </c>
      <c r="O50" s="136"/>
      <c r="P50" s="136"/>
      <c r="Q50" s="136"/>
      <c r="R50" s="136"/>
      <c r="S50" s="136"/>
      <c r="T50" s="136"/>
      <c r="U50" s="136"/>
      <c r="V50" s="136"/>
      <c r="W50" s="136"/>
      <c r="X50" s="136"/>
      <c r="Y50" s="136"/>
      <c r="Z50" s="136"/>
      <c r="AA50" s="137"/>
    </row>
    <row r="51" spans="1:27" s="94" customFormat="1" ht="20.100000000000001" customHeight="1">
      <c r="A51" s="26">
        <f>IF(B51&lt;&gt;"",COUNTA($B$19:B51),"")</f>
        <v>33</v>
      </c>
      <c r="B51" s="105" t="s">
        <v>168</v>
      </c>
      <c r="C51" s="119">
        <v>-105208</v>
      </c>
      <c r="D51" s="119">
        <v>-27018</v>
      </c>
      <c r="E51" s="119">
        <v>-41016</v>
      </c>
      <c r="F51" s="119">
        <v>-252</v>
      </c>
      <c r="G51" s="119">
        <v>-553</v>
      </c>
      <c r="H51" s="119">
        <v>-5196</v>
      </c>
      <c r="I51" s="119">
        <v>-6402</v>
      </c>
      <c r="J51" s="119">
        <v>-7935</v>
      </c>
      <c r="K51" s="119">
        <v>-9416</v>
      </c>
      <c r="L51" s="119">
        <v>-11261</v>
      </c>
      <c r="M51" s="119">
        <v>-192</v>
      </c>
      <c r="N51" s="119">
        <v>-36981</v>
      </c>
      <c r="O51" s="136"/>
      <c r="P51" s="136"/>
      <c r="Q51" s="136"/>
      <c r="R51" s="136"/>
      <c r="S51" s="136"/>
      <c r="T51" s="136"/>
      <c r="U51" s="136"/>
      <c r="V51" s="136"/>
      <c r="W51" s="136"/>
      <c r="X51" s="136"/>
      <c r="Y51" s="136"/>
      <c r="Z51" s="136"/>
      <c r="AA51" s="137"/>
    </row>
    <row r="52" spans="1:27" s="122" customFormat="1" ht="25.15" customHeight="1">
      <c r="A52" s="25">
        <f>IF(B52&lt;&gt;"",COUNTA($B$19:B52),"")</f>
        <v>34</v>
      </c>
      <c r="B52" s="108" t="s">
        <v>169</v>
      </c>
      <c r="C52" s="123">
        <v>-88205</v>
      </c>
      <c r="D52" s="123">
        <v>-26590</v>
      </c>
      <c r="E52" s="123">
        <v>-24473</v>
      </c>
      <c r="F52" s="123">
        <v>-184</v>
      </c>
      <c r="G52" s="123">
        <v>-247</v>
      </c>
      <c r="H52" s="123">
        <v>-2160</v>
      </c>
      <c r="I52" s="123">
        <v>-3496</v>
      </c>
      <c r="J52" s="123">
        <v>-4965</v>
      </c>
      <c r="K52" s="123">
        <v>-5032</v>
      </c>
      <c r="L52" s="123">
        <v>-8390</v>
      </c>
      <c r="M52" s="123">
        <v>-190</v>
      </c>
      <c r="N52" s="123">
        <v>-36952</v>
      </c>
      <c r="O52" s="138"/>
      <c r="P52" s="138"/>
      <c r="Q52" s="138"/>
      <c r="R52" s="138"/>
      <c r="S52" s="138"/>
      <c r="T52" s="138"/>
      <c r="U52" s="138"/>
      <c r="V52" s="138"/>
      <c r="W52" s="138"/>
      <c r="X52" s="138"/>
      <c r="Y52" s="138"/>
      <c r="Z52" s="138"/>
      <c r="AA52" s="139"/>
    </row>
    <row r="53" spans="1:27" s="122" customFormat="1" ht="18" customHeight="1">
      <c r="A53" s="25">
        <f>IF(B53&lt;&gt;"",COUNTA($B$19:B53),"")</f>
        <v>35</v>
      </c>
      <c r="B53" s="103" t="s">
        <v>170</v>
      </c>
      <c r="C53" s="117" t="s">
        <v>10</v>
      </c>
      <c r="D53" s="117" t="s">
        <v>10</v>
      </c>
      <c r="E53" s="117" t="s">
        <v>10</v>
      </c>
      <c r="F53" s="117" t="s">
        <v>10</v>
      </c>
      <c r="G53" s="117" t="s">
        <v>10</v>
      </c>
      <c r="H53" s="117" t="s">
        <v>10</v>
      </c>
      <c r="I53" s="117" t="s">
        <v>10</v>
      </c>
      <c r="J53" s="117" t="s">
        <v>10</v>
      </c>
      <c r="K53" s="117" t="s">
        <v>10</v>
      </c>
      <c r="L53" s="117" t="s">
        <v>10</v>
      </c>
      <c r="M53" s="117" t="s">
        <v>10</v>
      </c>
      <c r="N53" s="117" t="s">
        <v>10</v>
      </c>
      <c r="O53" s="138"/>
      <c r="P53" s="138"/>
      <c r="Q53" s="138"/>
      <c r="R53" s="138"/>
      <c r="S53" s="138"/>
      <c r="T53" s="138"/>
      <c r="U53" s="138"/>
      <c r="V53" s="138"/>
      <c r="W53" s="138"/>
      <c r="X53" s="138"/>
      <c r="Y53" s="138"/>
      <c r="Z53" s="138"/>
      <c r="AA53" s="139"/>
    </row>
    <row r="54" spans="1:27" ht="11.1" customHeight="1">
      <c r="A54" s="25">
        <f>IF(B54&lt;&gt;"",COUNTA($B$19:B54),"")</f>
        <v>36</v>
      </c>
      <c r="B54" s="103" t="s">
        <v>171</v>
      </c>
      <c r="C54" s="117">
        <v>502</v>
      </c>
      <c r="D54" s="117" t="s">
        <v>10</v>
      </c>
      <c r="E54" s="117">
        <v>494</v>
      </c>
      <c r="F54" s="117" t="s">
        <v>10</v>
      </c>
      <c r="G54" s="117">
        <v>6</v>
      </c>
      <c r="H54" s="117">
        <v>118</v>
      </c>
      <c r="I54" s="117">
        <v>235</v>
      </c>
      <c r="J54" s="117">
        <v>68</v>
      </c>
      <c r="K54" s="117">
        <v>67</v>
      </c>
      <c r="L54" s="117" t="s">
        <v>10</v>
      </c>
      <c r="M54" s="117">
        <v>8</v>
      </c>
      <c r="N54" s="117" t="s">
        <v>10</v>
      </c>
    </row>
    <row r="55" spans="1:27" s="97" customFormat="1" ht="18" customHeight="1">
      <c r="A55" s="25" t="str">
        <f>IF(B55&lt;&gt;"",COUNTA($B$19:B55),"")</f>
        <v/>
      </c>
      <c r="B55" s="103"/>
      <c r="C55" s="239" t="s">
        <v>112</v>
      </c>
      <c r="D55" s="240"/>
      <c r="E55" s="240"/>
      <c r="F55" s="240"/>
      <c r="G55" s="240"/>
      <c r="H55" s="240"/>
      <c r="I55" s="240" t="s">
        <v>112</v>
      </c>
      <c r="J55" s="240"/>
      <c r="K55" s="240"/>
      <c r="L55" s="240"/>
      <c r="M55" s="240"/>
      <c r="N55" s="240"/>
      <c r="O55" s="134"/>
      <c r="P55" s="134"/>
      <c r="Q55" s="134"/>
      <c r="R55" s="134"/>
      <c r="S55" s="134"/>
      <c r="T55" s="134"/>
      <c r="U55" s="134"/>
      <c r="V55" s="134"/>
      <c r="W55" s="134"/>
      <c r="X55" s="134"/>
      <c r="Y55" s="134"/>
      <c r="Z55" s="134"/>
      <c r="AA55" s="134"/>
    </row>
    <row r="56" spans="1:27" s="94" customFormat="1" ht="11.1" customHeight="1">
      <c r="A56" s="25">
        <f>IF(B56&lt;&gt;"",COUNTA($B$19:B56),"")</f>
        <v>37</v>
      </c>
      <c r="B56" s="103" t="s">
        <v>142</v>
      </c>
      <c r="C56" s="125">
        <v>23.54</v>
      </c>
      <c r="D56" s="125">
        <v>32.700000000000003</v>
      </c>
      <c r="E56" s="125">
        <v>6.14</v>
      </c>
      <c r="F56" s="125">
        <v>0.14000000000000001</v>
      </c>
      <c r="G56" s="125">
        <v>0.77</v>
      </c>
      <c r="H56" s="125">
        <v>3.06</v>
      </c>
      <c r="I56" s="125">
        <v>9.6300000000000008</v>
      </c>
      <c r="J56" s="125">
        <v>7.36</v>
      </c>
      <c r="K56" s="125">
        <v>15.46</v>
      </c>
      <c r="L56" s="125">
        <v>5.88</v>
      </c>
      <c r="M56" s="125">
        <v>0.15</v>
      </c>
      <c r="N56" s="125">
        <v>15.18</v>
      </c>
      <c r="O56" s="136"/>
      <c r="P56" s="136"/>
      <c r="Q56" s="136"/>
      <c r="R56" s="136"/>
      <c r="S56" s="136"/>
      <c r="T56" s="136"/>
      <c r="U56" s="136"/>
      <c r="V56" s="136"/>
      <c r="W56" s="136"/>
      <c r="X56" s="136"/>
      <c r="Y56" s="136"/>
      <c r="Z56" s="136"/>
      <c r="AA56" s="137"/>
    </row>
    <row r="57" spans="1:27" s="94" customFormat="1" ht="11.1" customHeight="1">
      <c r="A57" s="25">
        <f>IF(B57&lt;&gt;"",COUNTA($B$19:B57),"")</f>
        <v>38</v>
      </c>
      <c r="B57" s="103" t="s">
        <v>143</v>
      </c>
      <c r="C57" s="125">
        <v>16.510000000000002</v>
      </c>
      <c r="D57" s="125">
        <v>32.68</v>
      </c>
      <c r="E57" s="125">
        <v>11.85</v>
      </c>
      <c r="F57" s="125">
        <v>2.59</v>
      </c>
      <c r="G57" s="125">
        <v>3.58</v>
      </c>
      <c r="H57" s="125">
        <v>9.02</v>
      </c>
      <c r="I57" s="125">
        <v>13.99</v>
      </c>
      <c r="J57" s="125">
        <v>18.440000000000001</v>
      </c>
      <c r="K57" s="125">
        <v>15.57</v>
      </c>
      <c r="L57" s="125">
        <v>13.87</v>
      </c>
      <c r="M57" s="125">
        <v>0.25</v>
      </c>
      <c r="N57" s="125">
        <v>0.75</v>
      </c>
      <c r="O57" s="136"/>
      <c r="P57" s="136"/>
      <c r="Q57" s="136"/>
      <c r="R57" s="136"/>
      <c r="S57" s="136"/>
      <c r="T57" s="136"/>
      <c r="U57" s="136"/>
      <c r="V57" s="136"/>
      <c r="W57" s="136"/>
      <c r="X57" s="136"/>
      <c r="Y57" s="136"/>
      <c r="Z57" s="136"/>
      <c r="AA57" s="137"/>
    </row>
    <row r="58" spans="1:27" s="94" customFormat="1" ht="21.6" customHeight="1">
      <c r="A58" s="25">
        <f>IF(B58&lt;&gt;"",COUNTA($B$19:B58),"")</f>
        <v>39</v>
      </c>
      <c r="B58" s="104" t="s">
        <v>144</v>
      </c>
      <c r="C58" s="125" t="s">
        <v>10</v>
      </c>
      <c r="D58" s="125" t="s">
        <v>10</v>
      </c>
      <c r="E58" s="125" t="s">
        <v>10</v>
      </c>
      <c r="F58" s="125" t="s">
        <v>10</v>
      </c>
      <c r="G58" s="125" t="s">
        <v>10</v>
      </c>
      <c r="H58" s="125" t="s">
        <v>10</v>
      </c>
      <c r="I58" s="125" t="s">
        <v>10</v>
      </c>
      <c r="J58" s="125" t="s">
        <v>10</v>
      </c>
      <c r="K58" s="125" t="s">
        <v>10</v>
      </c>
      <c r="L58" s="125" t="s">
        <v>10</v>
      </c>
      <c r="M58" s="125" t="s">
        <v>10</v>
      </c>
      <c r="N58" s="125" t="s">
        <v>10</v>
      </c>
      <c r="O58" s="136"/>
      <c r="P58" s="136"/>
      <c r="Q58" s="136"/>
      <c r="R58" s="136"/>
      <c r="S58" s="136"/>
      <c r="T58" s="136"/>
      <c r="U58" s="136"/>
      <c r="V58" s="136"/>
      <c r="W58" s="136"/>
      <c r="X58" s="136"/>
      <c r="Y58" s="136"/>
      <c r="Z58" s="136"/>
      <c r="AA58" s="137"/>
    </row>
    <row r="59" spans="1:27" s="94" customFormat="1" ht="11.1" customHeight="1">
      <c r="A59" s="25">
        <f>IF(B59&lt;&gt;"",COUNTA($B$19:B59),"")</f>
        <v>40</v>
      </c>
      <c r="B59" s="103" t="s">
        <v>145</v>
      </c>
      <c r="C59" s="125">
        <v>0.03</v>
      </c>
      <c r="D59" s="125" t="s">
        <v>10</v>
      </c>
      <c r="E59" s="125">
        <v>0.04</v>
      </c>
      <c r="F59" s="125" t="s">
        <v>10</v>
      </c>
      <c r="G59" s="125">
        <v>0.01</v>
      </c>
      <c r="H59" s="125">
        <v>0.01</v>
      </c>
      <c r="I59" s="125">
        <v>0.1</v>
      </c>
      <c r="J59" s="125">
        <v>0.13</v>
      </c>
      <c r="K59" s="125" t="s">
        <v>10</v>
      </c>
      <c r="L59" s="125" t="s">
        <v>10</v>
      </c>
      <c r="M59" s="125" t="s">
        <v>10</v>
      </c>
      <c r="N59" s="125" t="s">
        <v>10</v>
      </c>
      <c r="O59" s="136"/>
      <c r="P59" s="136"/>
      <c r="Q59" s="136"/>
      <c r="R59" s="136"/>
      <c r="S59" s="136"/>
      <c r="T59" s="136"/>
      <c r="U59" s="136"/>
      <c r="V59" s="136"/>
      <c r="W59" s="136"/>
      <c r="X59" s="136"/>
      <c r="Y59" s="136"/>
      <c r="Z59" s="136"/>
      <c r="AA59" s="137"/>
    </row>
    <row r="60" spans="1:27" s="94" customFormat="1" ht="11.1" customHeight="1">
      <c r="A60" s="25">
        <f>IF(B60&lt;&gt;"",COUNTA($B$19:B60),"")</f>
        <v>41</v>
      </c>
      <c r="B60" s="103" t="s">
        <v>146</v>
      </c>
      <c r="C60" s="125">
        <v>26.54</v>
      </c>
      <c r="D60" s="125">
        <v>39.9</v>
      </c>
      <c r="E60" s="125">
        <v>7.93</v>
      </c>
      <c r="F60" s="125">
        <v>0.27</v>
      </c>
      <c r="G60" s="125">
        <v>0.79</v>
      </c>
      <c r="H60" s="125">
        <v>1.75</v>
      </c>
      <c r="I60" s="125">
        <v>6.65</v>
      </c>
      <c r="J60" s="125">
        <v>6.96</v>
      </c>
      <c r="K60" s="125">
        <v>9.23</v>
      </c>
      <c r="L60" s="125">
        <v>19.93</v>
      </c>
      <c r="M60" s="125">
        <v>0.03</v>
      </c>
      <c r="N60" s="125">
        <v>15.47</v>
      </c>
      <c r="O60" s="136"/>
      <c r="P60" s="136"/>
      <c r="Q60" s="136"/>
      <c r="R60" s="136"/>
      <c r="S60" s="136"/>
      <c r="T60" s="136"/>
      <c r="U60" s="136"/>
      <c r="V60" s="136"/>
      <c r="W60" s="136"/>
      <c r="X60" s="136"/>
      <c r="Y60" s="136"/>
      <c r="Z60" s="136"/>
      <c r="AA60" s="137"/>
    </row>
    <row r="61" spans="1:27" s="94" customFormat="1" ht="11.1" customHeight="1">
      <c r="A61" s="25">
        <f>IF(B61&lt;&gt;"",COUNTA($B$19:B61),"")</f>
        <v>42</v>
      </c>
      <c r="B61" s="103" t="s">
        <v>147</v>
      </c>
      <c r="C61" s="125">
        <v>0.74</v>
      </c>
      <c r="D61" s="125">
        <v>0.01</v>
      </c>
      <c r="E61" s="125">
        <v>0.85</v>
      </c>
      <c r="F61" s="125" t="s">
        <v>10</v>
      </c>
      <c r="G61" s="125">
        <v>0.06</v>
      </c>
      <c r="H61" s="125">
        <v>0.69</v>
      </c>
      <c r="I61" s="125">
        <v>3.17</v>
      </c>
      <c r="J61" s="125">
        <v>0.03</v>
      </c>
      <c r="K61" s="125">
        <v>2.14</v>
      </c>
      <c r="L61" s="125">
        <v>0.3</v>
      </c>
      <c r="M61" s="125">
        <v>0.1</v>
      </c>
      <c r="N61" s="125" t="s">
        <v>10</v>
      </c>
      <c r="O61" s="136"/>
      <c r="P61" s="136"/>
      <c r="Q61" s="136"/>
      <c r="R61" s="136"/>
      <c r="S61" s="136"/>
      <c r="T61" s="136"/>
      <c r="U61" s="136"/>
      <c r="V61" s="136"/>
      <c r="W61" s="136"/>
      <c r="X61" s="136"/>
      <c r="Y61" s="136"/>
      <c r="Z61" s="136"/>
      <c r="AA61" s="137"/>
    </row>
    <row r="62" spans="1:27" s="94" customFormat="1" ht="20.100000000000001" customHeight="1">
      <c r="A62" s="26">
        <f>IF(B62&lt;&gt;"",COUNTA($B$19:B62),"")</f>
        <v>43</v>
      </c>
      <c r="B62" s="105" t="s">
        <v>148</v>
      </c>
      <c r="C62" s="127">
        <v>65.89</v>
      </c>
      <c r="D62" s="127">
        <v>105.27</v>
      </c>
      <c r="E62" s="127">
        <v>25.1</v>
      </c>
      <c r="F62" s="127">
        <v>3.01</v>
      </c>
      <c r="G62" s="127">
        <v>5.08</v>
      </c>
      <c r="H62" s="127">
        <v>13.16</v>
      </c>
      <c r="I62" s="127">
        <v>27.21</v>
      </c>
      <c r="J62" s="127">
        <v>32.86</v>
      </c>
      <c r="K62" s="127">
        <v>38.11</v>
      </c>
      <c r="L62" s="127">
        <v>39.380000000000003</v>
      </c>
      <c r="M62" s="127">
        <v>0.33</v>
      </c>
      <c r="N62" s="127">
        <v>31.4</v>
      </c>
      <c r="O62" s="136"/>
      <c r="P62" s="136"/>
      <c r="Q62" s="136"/>
      <c r="R62" s="136"/>
      <c r="S62" s="136"/>
      <c r="T62" s="136"/>
      <c r="U62" s="136"/>
      <c r="V62" s="136"/>
      <c r="W62" s="136"/>
      <c r="X62" s="136"/>
      <c r="Y62" s="136"/>
      <c r="Z62" s="136"/>
      <c r="AA62" s="137"/>
    </row>
    <row r="63" spans="1:27" s="94" customFormat="1" ht="21.6" customHeight="1">
      <c r="A63" s="25">
        <f>IF(B63&lt;&gt;"",COUNTA($B$19:B63),"")</f>
        <v>44</v>
      </c>
      <c r="B63" s="104" t="s">
        <v>149</v>
      </c>
      <c r="C63" s="125">
        <v>11.51</v>
      </c>
      <c r="D63" s="125">
        <v>3.36</v>
      </c>
      <c r="E63" s="125">
        <v>13.39</v>
      </c>
      <c r="F63" s="125">
        <v>2.14</v>
      </c>
      <c r="G63" s="125">
        <v>5.6</v>
      </c>
      <c r="H63" s="125">
        <v>15.12</v>
      </c>
      <c r="I63" s="125">
        <v>11.4</v>
      </c>
      <c r="J63" s="125">
        <v>16.329999999999998</v>
      </c>
      <c r="K63" s="125">
        <v>28.66</v>
      </c>
      <c r="L63" s="125">
        <v>10.98</v>
      </c>
      <c r="M63" s="125" t="s">
        <v>10</v>
      </c>
      <c r="N63" s="125">
        <v>0.02</v>
      </c>
      <c r="O63" s="136"/>
      <c r="P63" s="136"/>
      <c r="Q63" s="136"/>
      <c r="R63" s="136"/>
      <c r="S63" s="136"/>
      <c r="T63" s="136"/>
      <c r="U63" s="136"/>
      <c r="V63" s="136"/>
      <c r="W63" s="136"/>
      <c r="X63" s="136"/>
      <c r="Y63" s="136"/>
      <c r="Z63" s="136"/>
      <c r="AA63" s="137"/>
    </row>
    <row r="64" spans="1:27" s="94" customFormat="1" ht="11.1" customHeight="1">
      <c r="A64" s="25">
        <f>IF(B64&lt;&gt;"",COUNTA($B$19:B64),"")</f>
        <v>45</v>
      </c>
      <c r="B64" s="103" t="s">
        <v>150</v>
      </c>
      <c r="C64" s="125">
        <v>9.8800000000000008</v>
      </c>
      <c r="D64" s="125">
        <v>2.46</v>
      </c>
      <c r="E64" s="125">
        <v>11.61</v>
      </c>
      <c r="F64" s="125">
        <v>1.83</v>
      </c>
      <c r="G64" s="125">
        <v>5.25</v>
      </c>
      <c r="H64" s="125">
        <v>14.07</v>
      </c>
      <c r="I64" s="125">
        <v>10.57</v>
      </c>
      <c r="J64" s="125">
        <v>13.55</v>
      </c>
      <c r="K64" s="125">
        <v>27.67</v>
      </c>
      <c r="L64" s="125">
        <v>7.13</v>
      </c>
      <c r="M64" s="125" t="s">
        <v>10</v>
      </c>
      <c r="N64" s="125" t="s">
        <v>10</v>
      </c>
      <c r="O64" s="136"/>
      <c r="P64" s="136"/>
      <c r="Q64" s="136"/>
      <c r="R64" s="136"/>
      <c r="S64" s="136"/>
      <c r="T64" s="136"/>
      <c r="U64" s="136"/>
      <c r="V64" s="136"/>
      <c r="W64" s="136"/>
      <c r="X64" s="136"/>
      <c r="Y64" s="136"/>
      <c r="Z64" s="136"/>
      <c r="AA64" s="137"/>
    </row>
    <row r="65" spans="1:27" s="94" customFormat="1" ht="11.1" customHeight="1">
      <c r="A65" s="25">
        <f>IF(B65&lt;&gt;"",COUNTA($B$19:B65),"")</f>
        <v>46</v>
      </c>
      <c r="B65" s="103" t="s">
        <v>151</v>
      </c>
      <c r="C65" s="125" t="s">
        <v>10</v>
      </c>
      <c r="D65" s="125" t="s">
        <v>10</v>
      </c>
      <c r="E65" s="125" t="s">
        <v>10</v>
      </c>
      <c r="F65" s="125" t="s">
        <v>10</v>
      </c>
      <c r="G65" s="125" t="s">
        <v>10</v>
      </c>
      <c r="H65" s="125" t="s">
        <v>10</v>
      </c>
      <c r="I65" s="125" t="s">
        <v>10</v>
      </c>
      <c r="J65" s="125" t="s">
        <v>10</v>
      </c>
      <c r="K65" s="125" t="s">
        <v>10</v>
      </c>
      <c r="L65" s="125" t="s">
        <v>10</v>
      </c>
      <c r="M65" s="125" t="s">
        <v>10</v>
      </c>
      <c r="N65" s="125" t="s">
        <v>10</v>
      </c>
      <c r="O65" s="136"/>
      <c r="P65" s="136"/>
      <c r="Q65" s="136"/>
      <c r="R65" s="136"/>
      <c r="S65" s="136"/>
      <c r="T65" s="136"/>
      <c r="U65" s="136"/>
      <c r="V65" s="136"/>
      <c r="W65" s="136"/>
      <c r="X65" s="136"/>
      <c r="Y65" s="136"/>
      <c r="Z65" s="136"/>
      <c r="AA65" s="137"/>
    </row>
    <row r="66" spans="1:27" s="94" customFormat="1" ht="11.1" customHeight="1">
      <c r="A66" s="25">
        <f>IF(B66&lt;&gt;"",COUNTA($B$19:B66),"")</f>
        <v>47</v>
      </c>
      <c r="B66" s="103" t="s">
        <v>152</v>
      </c>
      <c r="C66" s="125">
        <v>1.1399999999999999</v>
      </c>
      <c r="D66" s="125" t="s">
        <v>10</v>
      </c>
      <c r="E66" s="125">
        <v>1.41</v>
      </c>
      <c r="F66" s="125" t="s">
        <v>10</v>
      </c>
      <c r="G66" s="125" t="s">
        <v>10</v>
      </c>
      <c r="H66" s="125">
        <v>0.09</v>
      </c>
      <c r="I66" s="125">
        <v>9.4600000000000009</v>
      </c>
      <c r="J66" s="125" t="s">
        <v>10</v>
      </c>
      <c r="K66" s="125">
        <v>1.35</v>
      </c>
      <c r="L66" s="125">
        <v>0.18</v>
      </c>
      <c r="M66" s="125" t="s">
        <v>10</v>
      </c>
      <c r="N66" s="125" t="s">
        <v>10</v>
      </c>
      <c r="O66" s="136"/>
      <c r="P66" s="136"/>
      <c r="Q66" s="136"/>
      <c r="R66" s="136"/>
      <c r="S66" s="136"/>
      <c r="T66" s="136"/>
      <c r="U66" s="136"/>
      <c r="V66" s="136"/>
      <c r="W66" s="136"/>
      <c r="X66" s="136"/>
      <c r="Y66" s="136"/>
      <c r="Z66" s="136"/>
      <c r="AA66" s="137"/>
    </row>
    <row r="67" spans="1:27" s="94" customFormat="1" ht="11.1" customHeight="1">
      <c r="A67" s="25">
        <f>IF(B67&lt;&gt;"",COUNTA($B$19:B67),"")</f>
        <v>48</v>
      </c>
      <c r="B67" s="103" t="s">
        <v>147</v>
      </c>
      <c r="C67" s="125">
        <v>0.01</v>
      </c>
      <c r="D67" s="125" t="s">
        <v>10</v>
      </c>
      <c r="E67" s="125">
        <v>0.01</v>
      </c>
      <c r="F67" s="125" t="s">
        <v>10</v>
      </c>
      <c r="G67" s="125" t="s">
        <v>10</v>
      </c>
      <c r="H67" s="125">
        <v>0.04</v>
      </c>
      <c r="I67" s="125" t="s">
        <v>10</v>
      </c>
      <c r="J67" s="125" t="s">
        <v>10</v>
      </c>
      <c r="K67" s="125" t="s">
        <v>10</v>
      </c>
      <c r="L67" s="125" t="s">
        <v>10</v>
      </c>
      <c r="M67" s="125" t="s">
        <v>10</v>
      </c>
      <c r="N67" s="125" t="s">
        <v>10</v>
      </c>
      <c r="O67" s="136"/>
      <c r="P67" s="136"/>
      <c r="Q67" s="136"/>
      <c r="R67" s="136"/>
      <c r="S67" s="136"/>
      <c r="T67" s="136"/>
      <c r="U67" s="136"/>
      <c r="V67" s="136"/>
      <c r="W67" s="136"/>
      <c r="X67" s="136"/>
      <c r="Y67" s="136"/>
      <c r="Z67" s="136"/>
      <c r="AA67" s="137"/>
    </row>
    <row r="68" spans="1:27" s="94" customFormat="1" ht="20.100000000000001" customHeight="1">
      <c r="A68" s="26">
        <f>IF(B68&lt;&gt;"",COUNTA($B$19:B68),"")</f>
        <v>49</v>
      </c>
      <c r="B68" s="105" t="s">
        <v>153</v>
      </c>
      <c r="C68" s="127">
        <v>12.65</v>
      </c>
      <c r="D68" s="127">
        <v>3.36</v>
      </c>
      <c r="E68" s="127">
        <v>14.79</v>
      </c>
      <c r="F68" s="127">
        <v>2.14</v>
      </c>
      <c r="G68" s="127">
        <v>5.6</v>
      </c>
      <c r="H68" s="127">
        <v>15.18</v>
      </c>
      <c r="I68" s="127">
        <v>20.86</v>
      </c>
      <c r="J68" s="127">
        <v>16.329999999999998</v>
      </c>
      <c r="K68" s="127">
        <v>30.02</v>
      </c>
      <c r="L68" s="127">
        <v>11.16</v>
      </c>
      <c r="M68" s="127" t="s">
        <v>10</v>
      </c>
      <c r="N68" s="127">
        <v>0.02</v>
      </c>
      <c r="O68" s="136"/>
      <c r="P68" s="136"/>
      <c r="Q68" s="136"/>
      <c r="R68" s="136"/>
      <c r="S68" s="136"/>
      <c r="T68" s="136"/>
      <c r="U68" s="136"/>
      <c r="V68" s="136"/>
      <c r="W68" s="136"/>
      <c r="X68" s="136"/>
      <c r="Y68" s="136"/>
      <c r="Z68" s="136"/>
      <c r="AA68" s="137"/>
    </row>
    <row r="69" spans="1:27" s="94" customFormat="1" ht="20.100000000000001" customHeight="1">
      <c r="A69" s="26">
        <f>IF(B69&lt;&gt;"",COUNTA($B$19:B69),"")</f>
        <v>50</v>
      </c>
      <c r="B69" s="105" t="s">
        <v>154</v>
      </c>
      <c r="C69" s="127">
        <v>78.540000000000006</v>
      </c>
      <c r="D69" s="127">
        <v>108.63</v>
      </c>
      <c r="E69" s="127">
        <v>39.89</v>
      </c>
      <c r="F69" s="127">
        <v>5.15</v>
      </c>
      <c r="G69" s="127">
        <v>10.68</v>
      </c>
      <c r="H69" s="127">
        <v>28.34</v>
      </c>
      <c r="I69" s="127">
        <v>48.06</v>
      </c>
      <c r="J69" s="127">
        <v>49.19</v>
      </c>
      <c r="K69" s="127">
        <v>68.13</v>
      </c>
      <c r="L69" s="127">
        <v>50.54</v>
      </c>
      <c r="M69" s="127">
        <v>0.33</v>
      </c>
      <c r="N69" s="127">
        <v>31.42</v>
      </c>
      <c r="O69" s="136"/>
      <c r="P69" s="136"/>
      <c r="Q69" s="136"/>
      <c r="R69" s="136"/>
      <c r="S69" s="136"/>
      <c r="T69" s="136"/>
      <c r="U69" s="136"/>
      <c r="V69" s="136"/>
      <c r="W69" s="136"/>
      <c r="X69" s="136"/>
      <c r="Y69" s="136"/>
      <c r="Z69" s="136"/>
      <c r="AA69" s="137"/>
    </row>
    <row r="70" spans="1:27" s="94" customFormat="1" ht="11.1" customHeight="1">
      <c r="A70" s="25">
        <f>IF(B70&lt;&gt;"",COUNTA($B$19:B70),"")</f>
        <v>51</v>
      </c>
      <c r="B70" s="103" t="s">
        <v>155</v>
      </c>
      <c r="C70" s="125" t="s">
        <v>10</v>
      </c>
      <c r="D70" s="125" t="s">
        <v>10</v>
      </c>
      <c r="E70" s="125" t="s">
        <v>10</v>
      </c>
      <c r="F70" s="125" t="s">
        <v>10</v>
      </c>
      <c r="G70" s="125" t="s">
        <v>10</v>
      </c>
      <c r="H70" s="125" t="s">
        <v>10</v>
      </c>
      <c r="I70" s="125" t="s">
        <v>10</v>
      </c>
      <c r="J70" s="125" t="s">
        <v>10</v>
      </c>
      <c r="K70" s="125" t="s">
        <v>10</v>
      </c>
      <c r="L70" s="125" t="s">
        <v>10</v>
      </c>
      <c r="M70" s="125" t="s">
        <v>10</v>
      </c>
      <c r="N70" s="125" t="s">
        <v>10</v>
      </c>
      <c r="O70" s="136"/>
      <c r="P70" s="136"/>
      <c r="Q70" s="136"/>
      <c r="R70" s="136"/>
      <c r="S70" s="136"/>
      <c r="T70" s="136"/>
      <c r="U70" s="136"/>
      <c r="V70" s="136"/>
      <c r="W70" s="136"/>
      <c r="X70" s="136"/>
      <c r="Y70" s="136"/>
      <c r="Z70" s="136"/>
      <c r="AA70" s="137"/>
    </row>
    <row r="71" spans="1:27" s="94" customFormat="1" ht="11.1" customHeight="1">
      <c r="A71" s="25">
        <f>IF(B71&lt;&gt;"",COUNTA($B$19:B71),"")</f>
        <v>52</v>
      </c>
      <c r="B71" s="103" t="s">
        <v>156</v>
      </c>
      <c r="C71" s="125" t="s">
        <v>10</v>
      </c>
      <c r="D71" s="125" t="s">
        <v>10</v>
      </c>
      <c r="E71" s="125" t="s">
        <v>10</v>
      </c>
      <c r="F71" s="125" t="s">
        <v>10</v>
      </c>
      <c r="G71" s="125" t="s">
        <v>10</v>
      </c>
      <c r="H71" s="125" t="s">
        <v>10</v>
      </c>
      <c r="I71" s="125" t="s">
        <v>10</v>
      </c>
      <c r="J71" s="125" t="s">
        <v>10</v>
      </c>
      <c r="K71" s="125" t="s">
        <v>10</v>
      </c>
      <c r="L71" s="125" t="s">
        <v>10</v>
      </c>
      <c r="M71" s="125" t="s">
        <v>10</v>
      </c>
      <c r="N71" s="125" t="s">
        <v>10</v>
      </c>
      <c r="O71" s="136"/>
      <c r="P71" s="136"/>
      <c r="Q71" s="136"/>
      <c r="R71" s="136"/>
      <c r="S71" s="136"/>
      <c r="T71" s="136"/>
      <c r="U71" s="136"/>
      <c r="V71" s="136"/>
      <c r="W71" s="136"/>
      <c r="X71" s="136"/>
      <c r="Y71" s="136"/>
      <c r="Z71" s="136"/>
      <c r="AA71" s="137"/>
    </row>
    <row r="72" spans="1:27" s="94" customFormat="1" ht="11.1" customHeight="1">
      <c r="A72" s="25">
        <f>IF(B72&lt;&gt;"",COUNTA($B$19:B72),"")</f>
        <v>53</v>
      </c>
      <c r="B72" s="103" t="s">
        <v>172</v>
      </c>
      <c r="C72" s="125" t="s">
        <v>10</v>
      </c>
      <c r="D72" s="125" t="s">
        <v>10</v>
      </c>
      <c r="E72" s="125" t="s">
        <v>10</v>
      </c>
      <c r="F72" s="125" t="s">
        <v>10</v>
      </c>
      <c r="G72" s="125" t="s">
        <v>10</v>
      </c>
      <c r="H72" s="125" t="s">
        <v>10</v>
      </c>
      <c r="I72" s="125" t="s">
        <v>10</v>
      </c>
      <c r="J72" s="125" t="s">
        <v>10</v>
      </c>
      <c r="K72" s="125" t="s">
        <v>10</v>
      </c>
      <c r="L72" s="125" t="s">
        <v>10</v>
      </c>
      <c r="M72" s="125" t="s">
        <v>10</v>
      </c>
      <c r="N72" s="125" t="s">
        <v>10</v>
      </c>
      <c r="O72" s="136"/>
      <c r="P72" s="136"/>
      <c r="Q72" s="136"/>
      <c r="R72" s="136"/>
      <c r="S72" s="136"/>
      <c r="T72" s="136"/>
      <c r="U72" s="136"/>
      <c r="V72" s="136"/>
      <c r="W72" s="136"/>
      <c r="X72" s="136"/>
      <c r="Y72" s="136"/>
      <c r="Z72" s="136"/>
      <c r="AA72" s="137"/>
    </row>
    <row r="73" spans="1:27" s="94" customFormat="1" ht="11.1" customHeight="1">
      <c r="A73" s="25">
        <f>IF(B73&lt;&gt;"",COUNTA($B$19:B73),"")</f>
        <v>54</v>
      </c>
      <c r="B73" s="103" t="s">
        <v>173</v>
      </c>
      <c r="C73" s="125" t="s">
        <v>10</v>
      </c>
      <c r="D73" s="125" t="s">
        <v>10</v>
      </c>
      <c r="E73" s="125" t="s">
        <v>10</v>
      </c>
      <c r="F73" s="125" t="s">
        <v>10</v>
      </c>
      <c r="G73" s="125" t="s">
        <v>10</v>
      </c>
      <c r="H73" s="125" t="s">
        <v>10</v>
      </c>
      <c r="I73" s="125" t="s">
        <v>10</v>
      </c>
      <c r="J73" s="125" t="s">
        <v>10</v>
      </c>
      <c r="K73" s="125" t="s">
        <v>10</v>
      </c>
      <c r="L73" s="125" t="s">
        <v>10</v>
      </c>
      <c r="M73" s="125" t="s">
        <v>10</v>
      </c>
      <c r="N73" s="125" t="s">
        <v>10</v>
      </c>
      <c r="O73" s="136"/>
      <c r="P73" s="136"/>
      <c r="Q73" s="136"/>
      <c r="R73" s="136"/>
      <c r="S73" s="136"/>
      <c r="T73" s="136"/>
      <c r="U73" s="136"/>
      <c r="V73" s="136"/>
      <c r="W73" s="136"/>
      <c r="X73" s="136"/>
      <c r="Y73" s="136"/>
      <c r="Z73" s="136"/>
      <c r="AA73" s="137"/>
    </row>
    <row r="74" spans="1:27" s="94" customFormat="1" ht="11.1" customHeight="1">
      <c r="A74" s="25">
        <f>IF(B74&lt;&gt;"",COUNTA($B$19:B74),"")</f>
        <v>55</v>
      </c>
      <c r="B74" s="103" t="s">
        <v>61</v>
      </c>
      <c r="C74" s="125" t="s">
        <v>10</v>
      </c>
      <c r="D74" s="125" t="s">
        <v>10</v>
      </c>
      <c r="E74" s="125" t="s">
        <v>10</v>
      </c>
      <c r="F74" s="125" t="s">
        <v>10</v>
      </c>
      <c r="G74" s="125" t="s">
        <v>10</v>
      </c>
      <c r="H74" s="125" t="s">
        <v>10</v>
      </c>
      <c r="I74" s="125" t="s">
        <v>10</v>
      </c>
      <c r="J74" s="125" t="s">
        <v>10</v>
      </c>
      <c r="K74" s="125" t="s">
        <v>10</v>
      </c>
      <c r="L74" s="125" t="s">
        <v>10</v>
      </c>
      <c r="M74" s="125" t="s">
        <v>10</v>
      </c>
      <c r="N74" s="125" t="s">
        <v>10</v>
      </c>
      <c r="O74" s="136"/>
      <c r="P74" s="136"/>
      <c r="Q74" s="136"/>
      <c r="R74" s="136"/>
      <c r="S74" s="136"/>
      <c r="T74" s="136"/>
      <c r="U74" s="136"/>
      <c r="V74" s="136"/>
      <c r="W74" s="136"/>
      <c r="X74" s="136"/>
      <c r="Y74" s="136"/>
      <c r="Z74" s="136"/>
      <c r="AA74" s="137"/>
    </row>
    <row r="75" spans="1:27" s="94" customFormat="1" ht="21.6" customHeight="1">
      <c r="A75" s="25">
        <f>IF(B75&lt;&gt;"",COUNTA($B$19:B75),"")</f>
        <v>56</v>
      </c>
      <c r="B75" s="104" t="s">
        <v>157</v>
      </c>
      <c r="C75" s="125" t="s">
        <v>10</v>
      </c>
      <c r="D75" s="125" t="s">
        <v>10</v>
      </c>
      <c r="E75" s="125" t="s">
        <v>10</v>
      </c>
      <c r="F75" s="125" t="s">
        <v>10</v>
      </c>
      <c r="G75" s="125" t="s">
        <v>10</v>
      </c>
      <c r="H75" s="125" t="s">
        <v>10</v>
      </c>
      <c r="I75" s="125" t="s">
        <v>10</v>
      </c>
      <c r="J75" s="125" t="s">
        <v>10</v>
      </c>
      <c r="K75" s="125" t="s">
        <v>10</v>
      </c>
      <c r="L75" s="125" t="s">
        <v>10</v>
      </c>
      <c r="M75" s="125" t="s">
        <v>10</v>
      </c>
      <c r="N75" s="125" t="s">
        <v>10</v>
      </c>
      <c r="O75" s="136"/>
      <c r="P75" s="136"/>
      <c r="Q75" s="136"/>
      <c r="R75" s="136"/>
      <c r="S75" s="136"/>
      <c r="T75" s="136"/>
      <c r="U75" s="136"/>
      <c r="V75" s="136"/>
      <c r="W75" s="136"/>
      <c r="X75" s="136"/>
      <c r="Y75" s="136"/>
      <c r="Z75" s="136"/>
      <c r="AA75" s="137"/>
    </row>
    <row r="76" spans="1:27" s="94" customFormat="1" ht="21.6" customHeight="1">
      <c r="A76" s="25">
        <f>IF(B76&lt;&gt;"",COUNTA($B$19:B76),"")</f>
        <v>57</v>
      </c>
      <c r="B76" s="104" t="s">
        <v>158</v>
      </c>
      <c r="C76" s="125">
        <v>0.71</v>
      </c>
      <c r="D76" s="125">
        <v>1.32</v>
      </c>
      <c r="E76" s="125">
        <v>0.08</v>
      </c>
      <c r="F76" s="125" t="s">
        <v>10</v>
      </c>
      <c r="G76" s="125" t="s">
        <v>10</v>
      </c>
      <c r="H76" s="125">
        <v>0.01</v>
      </c>
      <c r="I76" s="125" t="s">
        <v>10</v>
      </c>
      <c r="J76" s="125" t="s">
        <v>10</v>
      </c>
      <c r="K76" s="125">
        <v>0.68</v>
      </c>
      <c r="L76" s="125" t="s">
        <v>10</v>
      </c>
      <c r="M76" s="125" t="s">
        <v>10</v>
      </c>
      <c r="N76" s="125">
        <v>0.48</v>
      </c>
      <c r="O76" s="136"/>
      <c r="P76" s="136"/>
      <c r="Q76" s="136"/>
      <c r="R76" s="136"/>
      <c r="S76" s="136"/>
      <c r="T76" s="136"/>
      <c r="U76" s="136"/>
      <c r="V76" s="136"/>
      <c r="W76" s="136"/>
      <c r="X76" s="136"/>
      <c r="Y76" s="136"/>
      <c r="Z76" s="136"/>
      <c r="AA76" s="137"/>
    </row>
    <row r="77" spans="1:27" s="94" customFormat="1" ht="21.6" customHeight="1">
      <c r="A77" s="25">
        <f>IF(B77&lt;&gt;"",COUNTA($B$19:B77),"")</f>
        <v>58</v>
      </c>
      <c r="B77" s="104" t="s">
        <v>159</v>
      </c>
      <c r="C77" s="125">
        <v>0.28000000000000003</v>
      </c>
      <c r="D77" s="125">
        <v>0.25</v>
      </c>
      <c r="E77" s="125">
        <v>0.28999999999999998</v>
      </c>
      <c r="F77" s="125" t="s">
        <v>10</v>
      </c>
      <c r="G77" s="125" t="s">
        <v>10</v>
      </c>
      <c r="H77" s="125" t="s">
        <v>10</v>
      </c>
      <c r="I77" s="125" t="s">
        <v>10</v>
      </c>
      <c r="J77" s="125" t="s">
        <v>10</v>
      </c>
      <c r="K77" s="125" t="s">
        <v>10</v>
      </c>
      <c r="L77" s="125">
        <v>1.26</v>
      </c>
      <c r="M77" s="125" t="s">
        <v>10</v>
      </c>
      <c r="N77" s="125" t="s">
        <v>10</v>
      </c>
      <c r="O77" s="136"/>
      <c r="P77" s="136"/>
      <c r="Q77" s="136"/>
      <c r="R77" s="136"/>
      <c r="S77" s="136"/>
      <c r="T77" s="136"/>
      <c r="U77" s="136"/>
      <c r="V77" s="136"/>
      <c r="W77" s="136"/>
      <c r="X77" s="136"/>
      <c r="Y77" s="136"/>
      <c r="Z77" s="136"/>
      <c r="AA77" s="137"/>
    </row>
    <row r="78" spans="1:27" s="94" customFormat="1" ht="11.1" customHeight="1">
      <c r="A78" s="25">
        <f>IF(B78&lt;&gt;"",COUNTA($B$19:B78),"")</f>
        <v>59</v>
      </c>
      <c r="B78" s="103" t="s">
        <v>160</v>
      </c>
      <c r="C78" s="125">
        <v>5.85</v>
      </c>
      <c r="D78" s="125">
        <v>11.69</v>
      </c>
      <c r="E78" s="125">
        <v>2.5499999999999998</v>
      </c>
      <c r="F78" s="125">
        <v>0.15</v>
      </c>
      <c r="G78" s="125">
        <v>2.36</v>
      </c>
      <c r="H78" s="125">
        <v>2.08</v>
      </c>
      <c r="I78" s="125">
        <v>1.98</v>
      </c>
      <c r="J78" s="125">
        <v>5.3</v>
      </c>
      <c r="K78" s="125">
        <v>1.97</v>
      </c>
      <c r="L78" s="125">
        <v>2.42</v>
      </c>
      <c r="M78" s="125">
        <v>0.06</v>
      </c>
      <c r="N78" s="125">
        <v>1.89</v>
      </c>
      <c r="O78" s="136"/>
      <c r="P78" s="136"/>
      <c r="Q78" s="136"/>
      <c r="R78" s="136"/>
      <c r="S78" s="136"/>
      <c r="T78" s="136"/>
      <c r="U78" s="136"/>
      <c r="V78" s="136"/>
      <c r="W78" s="136"/>
      <c r="X78" s="136"/>
      <c r="Y78" s="136"/>
      <c r="Z78" s="136"/>
      <c r="AA78" s="137"/>
    </row>
    <row r="79" spans="1:27" s="94" customFormat="1" ht="11.1" customHeight="1">
      <c r="A79" s="25">
        <f>IF(B79&lt;&gt;"",COUNTA($B$19:B79),"")</f>
        <v>60</v>
      </c>
      <c r="B79" s="103" t="s">
        <v>161</v>
      </c>
      <c r="C79" s="125">
        <v>4.9800000000000004</v>
      </c>
      <c r="D79" s="125">
        <v>4.71</v>
      </c>
      <c r="E79" s="125">
        <v>4.28</v>
      </c>
      <c r="F79" s="125">
        <v>0.6</v>
      </c>
      <c r="G79" s="125">
        <v>1.34</v>
      </c>
      <c r="H79" s="125">
        <v>2.72</v>
      </c>
      <c r="I79" s="125">
        <v>7.14</v>
      </c>
      <c r="J79" s="125">
        <v>3.18</v>
      </c>
      <c r="K79" s="125">
        <v>3.97</v>
      </c>
      <c r="L79" s="125">
        <v>7.59</v>
      </c>
      <c r="M79" s="125">
        <v>0.12</v>
      </c>
      <c r="N79" s="125">
        <v>0.7</v>
      </c>
      <c r="O79" s="136"/>
      <c r="P79" s="136"/>
      <c r="Q79" s="136"/>
      <c r="R79" s="136"/>
      <c r="S79" s="136"/>
      <c r="T79" s="136"/>
      <c r="U79" s="136"/>
      <c r="V79" s="136"/>
      <c r="W79" s="136"/>
      <c r="X79" s="136"/>
      <c r="Y79" s="136"/>
      <c r="Z79" s="136"/>
      <c r="AA79" s="137"/>
    </row>
    <row r="80" spans="1:27" s="94" customFormat="1" ht="11.1" customHeight="1">
      <c r="A80" s="25">
        <f>IF(B80&lt;&gt;"",COUNTA($B$19:B80),"")</f>
        <v>61</v>
      </c>
      <c r="B80" s="103" t="s">
        <v>147</v>
      </c>
      <c r="C80" s="125">
        <v>0.74</v>
      </c>
      <c r="D80" s="125">
        <v>0.01</v>
      </c>
      <c r="E80" s="125">
        <v>0.85</v>
      </c>
      <c r="F80" s="125" t="s">
        <v>10</v>
      </c>
      <c r="G80" s="125">
        <v>0.06</v>
      </c>
      <c r="H80" s="125">
        <v>0.69</v>
      </c>
      <c r="I80" s="125">
        <v>3.17</v>
      </c>
      <c r="J80" s="125">
        <v>0.03</v>
      </c>
      <c r="K80" s="125">
        <v>2.14</v>
      </c>
      <c r="L80" s="125">
        <v>0.3</v>
      </c>
      <c r="M80" s="125">
        <v>0.1</v>
      </c>
      <c r="N80" s="125" t="s">
        <v>10</v>
      </c>
      <c r="O80" s="136"/>
      <c r="P80" s="136"/>
      <c r="Q80" s="136"/>
      <c r="R80" s="136"/>
      <c r="S80" s="136"/>
      <c r="T80" s="136"/>
      <c r="U80" s="136"/>
      <c r="V80" s="136"/>
      <c r="W80" s="136"/>
      <c r="X80" s="136"/>
      <c r="Y80" s="136"/>
      <c r="Z80" s="136"/>
      <c r="AA80" s="137"/>
    </row>
    <row r="81" spans="1:27" s="94" customFormat="1" ht="20.100000000000001" customHeight="1">
      <c r="A81" s="26">
        <f>IF(B81&lt;&gt;"",COUNTA($B$19:B81),"")</f>
        <v>62</v>
      </c>
      <c r="B81" s="105" t="s">
        <v>162</v>
      </c>
      <c r="C81" s="127">
        <v>11.07</v>
      </c>
      <c r="D81" s="127">
        <v>17.96</v>
      </c>
      <c r="E81" s="127">
        <v>6.34</v>
      </c>
      <c r="F81" s="127">
        <v>0.75</v>
      </c>
      <c r="G81" s="127">
        <v>3.64</v>
      </c>
      <c r="H81" s="127">
        <v>4.12</v>
      </c>
      <c r="I81" s="127">
        <v>5.95</v>
      </c>
      <c r="J81" s="127">
        <v>8.44</v>
      </c>
      <c r="K81" s="127">
        <v>4.4800000000000004</v>
      </c>
      <c r="L81" s="127">
        <v>10.97</v>
      </c>
      <c r="M81" s="127">
        <v>0.09</v>
      </c>
      <c r="N81" s="127">
        <v>3.07</v>
      </c>
      <c r="O81" s="136"/>
      <c r="P81" s="136"/>
      <c r="Q81" s="136"/>
      <c r="R81" s="136"/>
      <c r="S81" s="136"/>
      <c r="T81" s="136"/>
      <c r="U81" s="136"/>
      <c r="V81" s="136"/>
      <c r="W81" s="136"/>
      <c r="X81" s="136"/>
      <c r="Y81" s="136"/>
      <c r="Z81" s="136"/>
      <c r="AA81" s="137"/>
    </row>
    <row r="82" spans="1:27" s="122" customFormat="1" ht="11.1" customHeight="1">
      <c r="A82" s="25">
        <f>IF(B82&lt;&gt;"",COUNTA($B$19:B82),"")</f>
        <v>63</v>
      </c>
      <c r="B82" s="103" t="s">
        <v>163</v>
      </c>
      <c r="C82" s="125">
        <v>1.36</v>
      </c>
      <c r="D82" s="125">
        <v>1.96</v>
      </c>
      <c r="E82" s="125">
        <v>1.22</v>
      </c>
      <c r="F82" s="125">
        <v>1.26</v>
      </c>
      <c r="G82" s="125">
        <v>0.9</v>
      </c>
      <c r="H82" s="125">
        <v>1.7</v>
      </c>
      <c r="I82" s="125">
        <v>1.54</v>
      </c>
      <c r="J82" s="125">
        <v>1.21</v>
      </c>
      <c r="K82" s="125">
        <v>0.53</v>
      </c>
      <c r="L82" s="125">
        <v>1.19</v>
      </c>
      <c r="M82" s="125" t="s">
        <v>10</v>
      </c>
      <c r="N82" s="125" t="s">
        <v>10</v>
      </c>
      <c r="O82" s="138"/>
      <c r="P82" s="138"/>
      <c r="Q82" s="138"/>
      <c r="R82" s="138"/>
      <c r="S82" s="138"/>
      <c r="T82" s="138"/>
      <c r="U82" s="138"/>
      <c r="V82" s="138"/>
      <c r="W82" s="138"/>
      <c r="X82" s="138"/>
      <c r="Y82" s="138"/>
      <c r="Z82" s="138"/>
      <c r="AA82" s="139"/>
    </row>
    <row r="83" spans="1:27" s="122" customFormat="1" ht="11.1" customHeight="1">
      <c r="A83" s="25">
        <f>IF(B83&lt;&gt;"",COUNTA($B$19:B83),"")</f>
        <v>64</v>
      </c>
      <c r="B83" s="103" t="s">
        <v>164</v>
      </c>
      <c r="C83" s="125" t="s">
        <v>10</v>
      </c>
      <c r="D83" s="125" t="s">
        <v>10</v>
      </c>
      <c r="E83" s="125" t="s">
        <v>10</v>
      </c>
      <c r="F83" s="125" t="s">
        <v>10</v>
      </c>
      <c r="G83" s="125" t="s">
        <v>10</v>
      </c>
      <c r="H83" s="125" t="s">
        <v>10</v>
      </c>
      <c r="I83" s="125" t="s">
        <v>10</v>
      </c>
      <c r="J83" s="125" t="s">
        <v>10</v>
      </c>
      <c r="K83" s="125" t="s">
        <v>10</v>
      </c>
      <c r="L83" s="125" t="s">
        <v>10</v>
      </c>
      <c r="M83" s="125" t="s">
        <v>10</v>
      </c>
      <c r="N83" s="125" t="s">
        <v>10</v>
      </c>
      <c r="O83" s="138"/>
      <c r="P83" s="138"/>
      <c r="Q83" s="138"/>
      <c r="R83" s="138"/>
      <c r="S83" s="138"/>
      <c r="T83" s="138"/>
      <c r="U83" s="138"/>
      <c r="V83" s="138"/>
      <c r="W83" s="138"/>
      <c r="X83" s="138"/>
      <c r="Y83" s="138"/>
      <c r="Z83" s="138"/>
      <c r="AA83" s="139"/>
    </row>
    <row r="84" spans="1:27" s="122" customFormat="1" ht="11.1" customHeight="1">
      <c r="A84" s="25">
        <f>IF(B84&lt;&gt;"",COUNTA($B$19:B84),"")</f>
        <v>65</v>
      </c>
      <c r="B84" s="103" t="s">
        <v>165</v>
      </c>
      <c r="C84" s="125">
        <v>0.73</v>
      </c>
      <c r="D84" s="125" t="s">
        <v>10</v>
      </c>
      <c r="E84" s="125">
        <v>0.9</v>
      </c>
      <c r="F84" s="125">
        <v>0.05</v>
      </c>
      <c r="G84" s="125">
        <v>2.91</v>
      </c>
      <c r="H84" s="125">
        <v>0.81</v>
      </c>
      <c r="I84" s="125">
        <v>1.64</v>
      </c>
      <c r="J84" s="125">
        <v>0.51</v>
      </c>
      <c r="K84" s="125">
        <v>0.18</v>
      </c>
      <c r="L84" s="125">
        <v>0.25</v>
      </c>
      <c r="M84" s="125" t="s">
        <v>10</v>
      </c>
      <c r="N84" s="125" t="s">
        <v>10</v>
      </c>
      <c r="O84" s="138"/>
      <c r="P84" s="138"/>
      <c r="Q84" s="138"/>
      <c r="R84" s="138"/>
      <c r="S84" s="138"/>
      <c r="T84" s="138"/>
      <c r="U84" s="138"/>
      <c r="V84" s="138"/>
      <c r="W84" s="138"/>
      <c r="X84" s="138"/>
      <c r="Y84" s="138"/>
      <c r="Z84" s="138"/>
      <c r="AA84" s="139"/>
    </row>
    <row r="85" spans="1:27" s="122" customFormat="1" ht="11.1" customHeight="1">
      <c r="A85" s="25">
        <f>IF(B85&lt;&gt;"",COUNTA($B$19:B85),"")</f>
        <v>66</v>
      </c>
      <c r="B85" s="103" t="s">
        <v>147</v>
      </c>
      <c r="C85" s="125">
        <v>0.01</v>
      </c>
      <c r="D85" s="125" t="s">
        <v>10</v>
      </c>
      <c r="E85" s="125">
        <v>0.01</v>
      </c>
      <c r="F85" s="125" t="s">
        <v>10</v>
      </c>
      <c r="G85" s="125" t="s">
        <v>10</v>
      </c>
      <c r="H85" s="125">
        <v>0.04</v>
      </c>
      <c r="I85" s="125" t="s">
        <v>10</v>
      </c>
      <c r="J85" s="125" t="s">
        <v>10</v>
      </c>
      <c r="K85" s="125" t="s">
        <v>10</v>
      </c>
      <c r="L85" s="125" t="s">
        <v>10</v>
      </c>
      <c r="M85" s="125" t="s">
        <v>10</v>
      </c>
      <c r="N85" s="125" t="s">
        <v>10</v>
      </c>
      <c r="O85" s="138"/>
      <c r="P85" s="138"/>
      <c r="Q85" s="138"/>
      <c r="R85" s="138"/>
      <c r="S85" s="138"/>
      <c r="T85" s="138"/>
      <c r="U85" s="138"/>
      <c r="V85" s="138"/>
      <c r="W85" s="138"/>
      <c r="X85" s="138"/>
      <c r="Y85" s="138"/>
      <c r="Z85" s="138"/>
      <c r="AA85" s="139"/>
    </row>
    <row r="86" spans="1:27" s="94" customFormat="1" ht="20.100000000000001" customHeight="1">
      <c r="A86" s="26">
        <f>IF(B86&lt;&gt;"",COUNTA($B$19:B86),"")</f>
        <v>67</v>
      </c>
      <c r="B86" s="105" t="s">
        <v>166</v>
      </c>
      <c r="C86" s="127">
        <v>2.08</v>
      </c>
      <c r="D86" s="127">
        <v>1.96</v>
      </c>
      <c r="E86" s="127">
        <v>2.11</v>
      </c>
      <c r="F86" s="127">
        <v>1.31</v>
      </c>
      <c r="G86" s="127">
        <v>3.81</v>
      </c>
      <c r="H86" s="127">
        <v>2.4700000000000002</v>
      </c>
      <c r="I86" s="127">
        <v>3.18</v>
      </c>
      <c r="J86" s="127">
        <v>1.72</v>
      </c>
      <c r="K86" s="127">
        <v>0.71</v>
      </c>
      <c r="L86" s="127">
        <v>1.43</v>
      </c>
      <c r="M86" s="127" t="s">
        <v>10</v>
      </c>
      <c r="N86" s="127" t="s">
        <v>10</v>
      </c>
      <c r="O86" s="136"/>
      <c r="P86" s="136"/>
      <c r="Q86" s="136"/>
      <c r="R86" s="136"/>
      <c r="S86" s="136"/>
      <c r="T86" s="136"/>
      <c r="U86" s="136"/>
      <c r="V86" s="136"/>
      <c r="W86" s="136"/>
      <c r="X86" s="136"/>
      <c r="Y86" s="136"/>
      <c r="Z86" s="136"/>
      <c r="AA86" s="137"/>
    </row>
    <row r="87" spans="1:27" s="94" customFormat="1" ht="20.100000000000001" customHeight="1">
      <c r="A87" s="26">
        <f>IF(B87&lt;&gt;"",COUNTA($B$19:B87),"")</f>
        <v>68</v>
      </c>
      <c r="B87" s="105" t="s">
        <v>167</v>
      </c>
      <c r="C87" s="127">
        <v>13.15</v>
      </c>
      <c r="D87" s="127">
        <v>19.920000000000002</v>
      </c>
      <c r="E87" s="127">
        <v>8.4499999999999993</v>
      </c>
      <c r="F87" s="127">
        <v>2.06</v>
      </c>
      <c r="G87" s="127">
        <v>7.45</v>
      </c>
      <c r="H87" s="127">
        <v>6.59</v>
      </c>
      <c r="I87" s="127">
        <v>9.1300000000000008</v>
      </c>
      <c r="J87" s="127">
        <v>10.16</v>
      </c>
      <c r="K87" s="127">
        <v>5.19</v>
      </c>
      <c r="L87" s="127">
        <v>12.4</v>
      </c>
      <c r="M87" s="127">
        <v>0.09</v>
      </c>
      <c r="N87" s="127">
        <v>3.07</v>
      </c>
      <c r="O87" s="136"/>
      <c r="P87" s="136"/>
      <c r="Q87" s="136"/>
      <c r="R87" s="136"/>
      <c r="S87" s="136"/>
      <c r="T87" s="136"/>
      <c r="U87" s="136"/>
      <c r="V87" s="136"/>
      <c r="W87" s="136"/>
      <c r="X87" s="136"/>
      <c r="Y87" s="136"/>
      <c r="Z87" s="136"/>
      <c r="AA87" s="137"/>
    </row>
    <row r="88" spans="1:27" s="94" customFormat="1" ht="20.100000000000001" customHeight="1">
      <c r="A88" s="26">
        <f>IF(B88&lt;&gt;"",COUNTA($B$19:B88),"")</f>
        <v>69</v>
      </c>
      <c r="B88" s="105" t="s">
        <v>168</v>
      </c>
      <c r="C88" s="127">
        <v>-65.38</v>
      </c>
      <c r="D88" s="127">
        <v>-88.71</v>
      </c>
      <c r="E88" s="127">
        <v>-31.44</v>
      </c>
      <c r="F88" s="127">
        <v>-3.09</v>
      </c>
      <c r="G88" s="127">
        <v>-3.23</v>
      </c>
      <c r="H88" s="127">
        <v>-21.75</v>
      </c>
      <c r="I88" s="127">
        <v>-38.93</v>
      </c>
      <c r="J88" s="127">
        <v>-39.03</v>
      </c>
      <c r="K88" s="127">
        <v>-62.93</v>
      </c>
      <c r="L88" s="127">
        <v>-38.14</v>
      </c>
      <c r="M88" s="127">
        <v>-0.25</v>
      </c>
      <c r="N88" s="127">
        <v>-28.35</v>
      </c>
      <c r="O88" s="136"/>
      <c r="P88" s="136"/>
      <c r="Q88" s="136"/>
      <c r="R88" s="136"/>
      <c r="S88" s="136"/>
      <c r="T88" s="136"/>
      <c r="U88" s="136"/>
      <c r="V88" s="136"/>
      <c r="W88" s="136"/>
      <c r="X88" s="136"/>
      <c r="Y88" s="136"/>
      <c r="Z88" s="136"/>
      <c r="AA88" s="137"/>
    </row>
    <row r="89" spans="1:27" s="122" customFormat="1" ht="25.15" customHeight="1">
      <c r="A89" s="25">
        <f>IF(B89&lt;&gt;"",COUNTA($B$19:B89),"")</f>
        <v>70</v>
      </c>
      <c r="B89" s="108" t="s">
        <v>169</v>
      </c>
      <c r="C89" s="129">
        <v>-54.82</v>
      </c>
      <c r="D89" s="129">
        <v>-87.31</v>
      </c>
      <c r="E89" s="129">
        <v>-18.760000000000002</v>
      </c>
      <c r="F89" s="129">
        <v>-2.2599999999999998</v>
      </c>
      <c r="G89" s="129">
        <v>-1.44</v>
      </c>
      <c r="H89" s="129">
        <v>-9.0399999999999991</v>
      </c>
      <c r="I89" s="129">
        <v>-21.26</v>
      </c>
      <c r="J89" s="129">
        <v>-24.42</v>
      </c>
      <c r="K89" s="129">
        <v>-33.630000000000003</v>
      </c>
      <c r="L89" s="129">
        <v>-28.41</v>
      </c>
      <c r="M89" s="129">
        <v>-0.25</v>
      </c>
      <c r="N89" s="129">
        <v>-28.33</v>
      </c>
      <c r="O89" s="138"/>
      <c r="P89" s="138"/>
      <c r="Q89" s="138"/>
      <c r="R89" s="138"/>
      <c r="S89" s="138"/>
      <c r="T89" s="138"/>
      <c r="U89" s="138"/>
      <c r="V89" s="138"/>
      <c r="W89" s="138"/>
      <c r="X89" s="138"/>
      <c r="Y89" s="138"/>
      <c r="Z89" s="138"/>
      <c r="AA89" s="139"/>
    </row>
    <row r="90" spans="1:27" s="122" customFormat="1" ht="18" customHeight="1">
      <c r="A90" s="25">
        <f>IF(B90&lt;&gt;"",COUNTA($B$19:B90),"")</f>
        <v>71</v>
      </c>
      <c r="B90" s="103" t="s">
        <v>170</v>
      </c>
      <c r="C90" s="125" t="s">
        <v>10</v>
      </c>
      <c r="D90" s="125" t="s">
        <v>10</v>
      </c>
      <c r="E90" s="125" t="s">
        <v>10</v>
      </c>
      <c r="F90" s="125" t="s">
        <v>10</v>
      </c>
      <c r="G90" s="125" t="s">
        <v>10</v>
      </c>
      <c r="H90" s="125" t="s">
        <v>10</v>
      </c>
      <c r="I90" s="125" t="s">
        <v>10</v>
      </c>
      <c r="J90" s="125" t="s">
        <v>10</v>
      </c>
      <c r="K90" s="125" t="s">
        <v>10</v>
      </c>
      <c r="L90" s="125" t="s">
        <v>10</v>
      </c>
      <c r="M90" s="125" t="s">
        <v>10</v>
      </c>
      <c r="N90" s="125" t="s">
        <v>10</v>
      </c>
      <c r="O90" s="138"/>
      <c r="P90" s="138"/>
      <c r="Q90" s="138"/>
      <c r="R90" s="138"/>
      <c r="S90" s="138"/>
      <c r="T90" s="138"/>
      <c r="U90" s="138"/>
      <c r="V90" s="138"/>
      <c r="W90" s="138"/>
      <c r="X90" s="138"/>
      <c r="Y90" s="138"/>
      <c r="Z90" s="138"/>
      <c r="AA90" s="139"/>
    </row>
    <row r="91" spans="1:27" ht="11.1" customHeight="1">
      <c r="A91" s="25">
        <f>IF(B91&lt;&gt;"",COUNTA($B$19:B91),"")</f>
        <v>72</v>
      </c>
      <c r="B91" s="103" t="s">
        <v>171</v>
      </c>
      <c r="C91" s="125">
        <v>0.31</v>
      </c>
      <c r="D91" s="125" t="s">
        <v>10</v>
      </c>
      <c r="E91" s="125">
        <v>0.38</v>
      </c>
      <c r="F91" s="125" t="s">
        <v>10</v>
      </c>
      <c r="G91" s="125">
        <v>0.04</v>
      </c>
      <c r="H91" s="125">
        <v>0.49</v>
      </c>
      <c r="I91" s="125">
        <v>1.43</v>
      </c>
      <c r="J91" s="125">
        <v>0.33</v>
      </c>
      <c r="K91" s="125">
        <v>0.45</v>
      </c>
      <c r="L91" s="125" t="s">
        <v>10</v>
      </c>
      <c r="M91" s="125">
        <v>0.01</v>
      </c>
      <c r="N91" s="125" t="s">
        <v>10</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7109375" style="24" customWidth="1"/>
    <col min="2" max="2" width="36.7109375" style="102" customWidth="1"/>
    <col min="3" max="3" width="9.28515625" style="102" customWidth="1"/>
    <col min="4" max="12" width="8.28515625" style="102" customWidth="1"/>
    <col min="13" max="14" width="8.7109375" style="102" customWidth="1"/>
    <col min="15" max="27" width="11.42578125" style="135"/>
    <col min="28" max="16384" width="11.42578125" style="102"/>
  </cols>
  <sheetData>
    <row r="1" spans="1:27" s="97" customFormat="1" ht="35.1" customHeight="1">
      <c r="A1" s="241" t="s">
        <v>113</v>
      </c>
      <c r="B1" s="242"/>
      <c r="C1" s="221" t="str">
        <f>"Auszahlungen und Einzahlungen 
der Gemeinden und Gemeindeverbände "&amp;Deckblatt!A7&amp;"  
nach Gebietskörperschaften und Produktbereichen"</f>
        <v>Auszahlungen und Einzahlungen 
der Gemeinden und Gemeindeverbände 2019  
nach Gebietskörperschaften und Produktbereichen</v>
      </c>
      <c r="D1" s="221"/>
      <c r="E1" s="221"/>
      <c r="F1" s="221"/>
      <c r="G1" s="221"/>
      <c r="H1" s="222"/>
      <c r="I1" s="223" t="str">
        <f>"Auszahlungen und Einzahlungen 
der Gemeinden und Gemeindeverbände "&amp;Deckblatt!A7&amp;" 
nach Gebietskörperschaften und Produktbereichen"</f>
        <v>Auszahlungen und Einzahlungen 
der Gemeinden und Gemeindeverbände 2019 
nach Gebietskörperschaften und Produktbereichen</v>
      </c>
      <c r="J1" s="221"/>
      <c r="K1" s="221"/>
      <c r="L1" s="221"/>
      <c r="M1" s="221"/>
      <c r="N1" s="222"/>
      <c r="O1" s="134"/>
      <c r="P1" s="134"/>
      <c r="Q1" s="134"/>
      <c r="R1" s="134"/>
      <c r="S1" s="134"/>
      <c r="T1" s="134"/>
      <c r="U1" s="134"/>
      <c r="V1" s="134"/>
      <c r="W1" s="134"/>
      <c r="X1" s="134"/>
      <c r="Y1" s="134"/>
      <c r="Z1" s="134"/>
      <c r="AA1" s="134"/>
    </row>
    <row r="2" spans="1:27" s="97" customFormat="1" ht="11.85" customHeight="1">
      <c r="A2" s="241" t="s">
        <v>102</v>
      </c>
      <c r="B2" s="242"/>
      <c r="C2" s="221" t="s">
        <v>206</v>
      </c>
      <c r="D2" s="221"/>
      <c r="E2" s="221"/>
      <c r="F2" s="221"/>
      <c r="G2" s="221"/>
      <c r="H2" s="222"/>
      <c r="I2" s="223" t="s">
        <v>206</v>
      </c>
      <c r="J2" s="221"/>
      <c r="K2" s="221"/>
      <c r="L2" s="221"/>
      <c r="M2" s="221"/>
      <c r="N2" s="222"/>
      <c r="O2" s="134"/>
      <c r="P2" s="134"/>
      <c r="Q2" s="134"/>
      <c r="R2" s="134"/>
      <c r="S2" s="134"/>
      <c r="T2" s="134"/>
      <c r="U2" s="134"/>
      <c r="V2" s="134"/>
      <c r="W2" s="134"/>
      <c r="X2" s="134"/>
      <c r="Y2" s="134"/>
      <c r="Z2" s="134"/>
      <c r="AA2" s="134"/>
    </row>
    <row r="3" spans="1:27" s="97" customFormat="1" ht="11.85" customHeight="1">
      <c r="A3" s="241"/>
      <c r="B3" s="242"/>
      <c r="C3" s="221"/>
      <c r="D3" s="221"/>
      <c r="E3" s="221"/>
      <c r="F3" s="221"/>
      <c r="G3" s="221"/>
      <c r="H3" s="222"/>
      <c r="I3" s="223"/>
      <c r="J3" s="221"/>
      <c r="K3" s="221"/>
      <c r="L3" s="221"/>
      <c r="M3" s="221"/>
      <c r="N3" s="222"/>
      <c r="O3" s="134"/>
      <c r="P3" s="134"/>
      <c r="Q3" s="134"/>
      <c r="R3" s="134"/>
      <c r="S3" s="134"/>
      <c r="T3" s="134"/>
      <c r="U3" s="134"/>
      <c r="V3" s="134"/>
      <c r="W3" s="134"/>
      <c r="X3" s="134"/>
      <c r="Y3" s="134"/>
      <c r="Z3" s="134"/>
      <c r="AA3" s="134"/>
    </row>
    <row r="4" spans="1:27" s="97" customFormat="1" ht="11.85" customHeight="1">
      <c r="A4" s="209" t="s">
        <v>80</v>
      </c>
      <c r="B4" s="210" t="s">
        <v>189</v>
      </c>
      <c r="C4" s="210" t="s">
        <v>2</v>
      </c>
      <c r="D4" s="218" t="s">
        <v>85</v>
      </c>
      <c r="E4" s="218" t="s">
        <v>86</v>
      </c>
      <c r="F4" s="226" t="s">
        <v>3</v>
      </c>
      <c r="G4" s="226"/>
      <c r="H4" s="236"/>
      <c r="I4" s="219" t="s">
        <v>3</v>
      </c>
      <c r="J4" s="226"/>
      <c r="K4" s="226"/>
      <c r="L4" s="226"/>
      <c r="M4" s="226" t="s">
        <v>93</v>
      </c>
      <c r="N4" s="236" t="s">
        <v>94</v>
      </c>
      <c r="O4" s="134"/>
      <c r="P4" s="134"/>
      <c r="Q4" s="134"/>
      <c r="R4" s="134"/>
      <c r="S4" s="134"/>
      <c r="T4" s="134"/>
      <c r="U4" s="134"/>
      <c r="V4" s="134"/>
      <c r="W4" s="134"/>
      <c r="X4" s="134"/>
      <c r="Y4" s="134"/>
      <c r="Z4" s="134"/>
      <c r="AA4" s="134"/>
    </row>
    <row r="5" spans="1:27" s="97" customFormat="1" ht="11.85" customHeight="1">
      <c r="A5" s="209"/>
      <c r="B5" s="210"/>
      <c r="C5" s="210"/>
      <c r="D5" s="218"/>
      <c r="E5" s="218"/>
      <c r="F5" s="226"/>
      <c r="G5" s="226"/>
      <c r="H5" s="236"/>
      <c r="I5" s="219"/>
      <c r="J5" s="226"/>
      <c r="K5" s="226"/>
      <c r="L5" s="226"/>
      <c r="M5" s="226"/>
      <c r="N5" s="236"/>
      <c r="O5" s="134"/>
      <c r="P5" s="134"/>
      <c r="Q5" s="134"/>
      <c r="R5" s="134"/>
      <c r="S5" s="134"/>
      <c r="T5" s="134"/>
      <c r="U5" s="134"/>
      <c r="V5" s="134"/>
      <c r="W5" s="134"/>
      <c r="X5" s="134"/>
      <c r="Y5" s="134"/>
      <c r="Z5" s="134"/>
      <c r="AA5" s="134"/>
    </row>
    <row r="6" spans="1:27" s="97" customFormat="1" ht="11.85" customHeight="1">
      <c r="A6" s="209"/>
      <c r="B6" s="210"/>
      <c r="C6" s="210"/>
      <c r="D6" s="218"/>
      <c r="E6" s="218"/>
      <c r="F6" s="218" t="s">
        <v>5</v>
      </c>
      <c r="G6" s="218" t="s">
        <v>87</v>
      </c>
      <c r="H6" s="217" t="s">
        <v>88</v>
      </c>
      <c r="I6" s="209" t="s">
        <v>89</v>
      </c>
      <c r="J6" s="218" t="s">
        <v>90</v>
      </c>
      <c r="K6" s="218" t="s">
        <v>91</v>
      </c>
      <c r="L6" s="218" t="s">
        <v>92</v>
      </c>
      <c r="M6" s="226"/>
      <c r="N6" s="236"/>
      <c r="O6" s="134"/>
      <c r="P6" s="134"/>
      <c r="Q6" s="134"/>
      <c r="R6" s="134"/>
      <c r="S6" s="134"/>
      <c r="T6" s="134"/>
      <c r="U6" s="134"/>
      <c r="V6" s="134"/>
      <c r="W6" s="134"/>
      <c r="X6" s="134"/>
      <c r="Y6" s="134"/>
      <c r="Z6" s="134"/>
      <c r="AA6" s="134"/>
    </row>
    <row r="7" spans="1:27" s="97" customFormat="1" ht="11.85" customHeight="1">
      <c r="A7" s="209"/>
      <c r="B7" s="210"/>
      <c r="C7" s="210"/>
      <c r="D7" s="218"/>
      <c r="E7" s="218"/>
      <c r="F7" s="218"/>
      <c r="G7" s="218"/>
      <c r="H7" s="217"/>
      <c r="I7" s="209"/>
      <c r="J7" s="218"/>
      <c r="K7" s="218"/>
      <c r="L7" s="218"/>
      <c r="M7" s="226"/>
      <c r="N7" s="236"/>
      <c r="O7" s="134"/>
      <c r="P7" s="134"/>
      <c r="Q7" s="134"/>
      <c r="R7" s="134"/>
      <c r="S7" s="134"/>
      <c r="T7" s="134"/>
      <c r="U7" s="134"/>
      <c r="V7" s="134"/>
      <c r="W7" s="134"/>
      <c r="X7" s="134"/>
      <c r="Y7" s="134"/>
      <c r="Z7" s="134"/>
      <c r="AA7" s="134"/>
    </row>
    <row r="8" spans="1:27" s="97" customFormat="1" ht="11.85" customHeight="1">
      <c r="A8" s="209"/>
      <c r="B8" s="210"/>
      <c r="C8" s="210"/>
      <c r="D8" s="218"/>
      <c r="E8" s="218"/>
      <c r="F8" s="218"/>
      <c r="G8" s="218"/>
      <c r="H8" s="217"/>
      <c r="I8" s="209"/>
      <c r="J8" s="218"/>
      <c r="K8" s="218"/>
      <c r="L8" s="218"/>
      <c r="M8" s="226"/>
      <c r="N8" s="236"/>
      <c r="O8" s="134"/>
      <c r="P8" s="134"/>
      <c r="Q8" s="134"/>
      <c r="R8" s="134"/>
      <c r="S8" s="134"/>
      <c r="T8" s="134"/>
      <c r="U8" s="134"/>
      <c r="V8" s="134"/>
      <c r="W8" s="134"/>
      <c r="X8" s="134"/>
      <c r="Y8" s="134"/>
      <c r="Z8" s="134"/>
      <c r="AA8" s="134"/>
    </row>
    <row r="9" spans="1:27" s="97" customFormat="1" ht="11.85" customHeight="1">
      <c r="A9" s="209"/>
      <c r="B9" s="210"/>
      <c r="C9" s="210"/>
      <c r="D9" s="218"/>
      <c r="E9" s="218"/>
      <c r="F9" s="218"/>
      <c r="G9" s="218"/>
      <c r="H9" s="217"/>
      <c r="I9" s="209"/>
      <c r="J9" s="218"/>
      <c r="K9" s="218"/>
      <c r="L9" s="218"/>
      <c r="M9" s="226"/>
      <c r="N9" s="236"/>
      <c r="O9" s="134"/>
      <c r="P9" s="134"/>
      <c r="Q9" s="134"/>
      <c r="R9" s="134"/>
      <c r="S9" s="134"/>
      <c r="T9" s="134"/>
      <c r="U9" s="134"/>
      <c r="V9" s="134"/>
      <c r="W9" s="134"/>
      <c r="X9" s="134"/>
      <c r="Y9" s="134"/>
      <c r="Z9" s="134"/>
      <c r="AA9" s="134"/>
    </row>
    <row r="10" spans="1:27" s="97" customFormat="1" ht="11.85" customHeight="1">
      <c r="A10" s="209"/>
      <c r="B10" s="210"/>
      <c r="C10" s="210"/>
      <c r="D10" s="218"/>
      <c r="E10" s="218"/>
      <c r="F10" s="218"/>
      <c r="G10" s="218"/>
      <c r="H10" s="217"/>
      <c r="I10" s="209"/>
      <c r="J10" s="218"/>
      <c r="K10" s="218"/>
      <c r="L10" s="218"/>
      <c r="M10" s="226"/>
      <c r="N10" s="236"/>
      <c r="O10" s="134"/>
      <c r="P10" s="134"/>
      <c r="Q10" s="134"/>
      <c r="R10" s="134"/>
      <c r="S10" s="134"/>
      <c r="T10" s="134"/>
      <c r="U10" s="134"/>
      <c r="V10" s="134"/>
      <c r="W10" s="134"/>
      <c r="X10" s="134"/>
      <c r="Y10" s="134"/>
      <c r="Z10" s="134"/>
      <c r="AA10" s="134"/>
    </row>
    <row r="11" spans="1:27" ht="11.85" customHeight="1">
      <c r="A11" s="209"/>
      <c r="B11" s="210"/>
      <c r="C11" s="210"/>
      <c r="D11" s="218"/>
      <c r="E11" s="218"/>
      <c r="F11" s="218"/>
      <c r="G11" s="218"/>
      <c r="H11" s="217"/>
      <c r="I11" s="209"/>
      <c r="J11" s="218"/>
      <c r="K11" s="218"/>
      <c r="L11" s="218"/>
      <c r="M11" s="226"/>
      <c r="N11" s="236"/>
    </row>
    <row r="12" spans="1:27" ht="11.85" customHeight="1">
      <c r="A12" s="209"/>
      <c r="B12" s="210"/>
      <c r="C12" s="210"/>
      <c r="D12" s="218"/>
      <c r="E12" s="218"/>
      <c r="F12" s="218"/>
      <c r="G12" s="218"/>
      <c r="H12" s="217"/>
      <c r="I12" s="209"/>
      <c r="J12" s="218"/>
      <c r="K12" s="218"/>
      <c r="L12" s="218"/>
      <c r="M12" s="226"/>
      <c r="N12" s="236"/>
    </row>
    <row r="13" spans="1:27" ht="11.85" customHeight="1">
      <c r="A13" s="209"/>
      <c r="B13" s="210"/>
      <c r="C13" s="210"/>
      <c r="D13" s="218"/>
      <c r="E13" s="218"/>
      <c r="F13" s="218"/>
      <c r="G13" s="218"/>
      <c r="H13" s="217"/>
      <c r="I13" s="209"/>
      <c r="J13" s="218"/>
      <c r="K13" s="218"/>
      <c r="L13" s="218"/>
      <c r="M13" s="226"/>
      <c r="N13" s="236"/>
    </row>
    <row r="14" spans="1:27" ht="11.85" customHeight="1">
      <c r="A14" s="209"/>
      <c r="B14" s="210"/>
      <c r="C14" s="210"/>
      <c r="D14" s="218"/>
      <c r="E14" s="218"/>
      <c r="F14" s="218" t="s">
        <v>1</v>
      </c>
      <c r="G14" s="218"/>
      <c r="H14" s="217"/>
      <c r="I14" s="209" t="s">
        <v>1</v>
      </c>
      <c r="J14" s="218"/>
      <c r="K14" s="218"/>
      <c r="L14" s="218"/>
      <c r="M14" s="226"/>
      <c r="N14" s="236"/>
    </row>
    <row r="15" spans="1:27" ht="11.85" customHeight="1">
      <c r="A15" s="209"/>
      <c r="B15" s="210"/>
      <c r="C15" s="210"/>
      <c r="D15" s="218"/>
      <c r="E15" s="218"/>
      <c r="F15" s="218"/>
      <c r="G15" s="218"/>
      <c r="H15" s="217"/>
      <c r="I15" s="209"/>
      <c r="J15" s="218"/>
      <c r="K15" s="218"/>
      <c r="L15" s="218"/>
      <c r="M15" s="226"/>
      <c r="N15" s="236"/>
    </row>
    <row r="16" spans="1:27" ht="11.85" customHeight="1">
      <c r="A16" s="209"/>
      <c r="B16" s="210"/>
      <c r="C16" s="210"/>
      <c r="D16" s="218"/>
      <c r="E16" s="218"/>
      <c r="F16" s="218"/>
      <c r="G16" s="218"/>
      <c r="H16" s="217"/>
      <c r="I16" s="209"/>
      <c r="J16" s="218"/>
      <c r="K16" s="218"/>
      <c r="L16" s="218"/>
      <c r="M16" s="226"/>
      <c r="N16" s="236"/>
    </row>
    <row r="17" spans="1:27" s="24" customFormat="1" ht="11.85" customHeight="1">
      <c r="A17" s="18">
        <v>1</v>
      </c>
      <c r="B17" s="19">
        <v>2</v>
      </c>
      <c r="C17" s="39">
        <v>3</v>
      </c>
      <c r="D17" s="39">
        <v>4</v>
      </c>
      <c r="E17" s="39">
        <v>5</v>
      </c>
      <c r="F17" s="39">
        <v>6</v>
      </c>
      <c r="G17" s="39">
        <v>7</v>
      </c>
      <c r="H17" s="23">
        <v>8</v>
      </c>
      <c r="I17" s="40">
        <v>9</v>
      </c>
      <c r="J17" s="39">
        <v>10</v>
      </c>
      <c r="K17" s="39">
        <v>11</v>
      </c>
      <c r="L17" s="39">
        <v>12</v>
      </c>
      <c r="M17" s="39">
        <v>13</v>
      </c>
      <c r="N17" s="23">
        <v>14</v>
      </c>
      <c r="O17" s="41"/>
      <c r="P17" s="41"/>
      <c r="Q17" s="41"/>
      <c r="R17" s="41"/>
      <c r="S17" s="41"/>
      <c r="T17" s="41"/>
      <c r="U17" s="41"/>
      <c r="V17" s="41"/>
      <c r="W17" s="41"/>
      <c r="X17" s="41"/>
      <c r="Y17" s="41"/>
      <c r="Z17" s="41"/>
      <c r="AA17" s="41"/>
    </row>
    <row r="18" spans="1:27" s="94" customFormat="1" ht="18" customHeight="1">
      <c r="A18" s="131"/>
      <c r="B18" s="115"/>
      <c r="C18" s="237" t="s">
        <v>111</v>
      </c>
      <c r="D18" s="238"/>
      <c r="E18" s="238"/>
      <c r="F18" s="238"/>
      <c r="G18" s="238"/>
      <c r="H18" s="238"/>
      <c r="I18" s="238" t="s">
        <v>111</v>
      </c>
      <c r="J18" s="238"/>
      <c r="K18" s="238"/>
      <c r="L18" s="238"/>
      <c r="M18" s="238"/>
      <c r="N18" s="238"/>
      <c r="O18" s="136"/>
      <c r="P18" s="136"/>
      <c r="Q18" s="136"/>
      <c r="R18" s="136"/>
      <c r="S18" s="136"/>
      <c r="T18" s="136"/>
      <c r="U18" s="136"/>
      <c r="V18" s="136"/>
      <c r="W18" s="136"/>
      <c r="X18" s="136"/>
      <c r="Y18" s="136"/>
      <c r="Z18" s="136"/>
      <c r="AA18" s="137"/>
    </row>
    <row r="19" spans="1:27" s="94" customFormat="1" ht="11.1" customHeight="1">
      <c r="A19" s="25">
        <f>IF(B19&lt;&gt;"",COUNTA($B$19:B19),"")</f>
        <v>1</v>
      </c>
      <c r="B19" s="103" t="s">
        <v>142</v>
      </c>
      <c r="C19" s="117">
        <v>115474</v>
      </c>
      <c r="D19" s="117">
        <v>18447</v>
      </c>
      <c r="E19" s="117">
        <v>31593</v>
      </c>
      <c r="F19" s="117">
        <v>422</v>
      </c>
      <c r="G19" s="117">
        <v>855</v>
      </c>
      <c r="H19" s="117">
        <v>905</v>
      </c>
      <c r="I19" s="117">
        <v>3484</v>
      </c>
      <c r="J19" s="117">
        <v>6634</v>
      </c>
      <c r="K19" s="117">
        <v>5142</v>
      </c>
      <c r="L19" s="117">
        <v>14150</v>
      </c>
      <c r="M19" s="117">
        <v>11985</v>
      </c>
      <c r="N19" s="117">
        <v>53448</v>
      </c>
      <c r="O19" s="136"/>
      <c r="P19" s="136"/>
      <c r="Q19" s="136"/>
      <c r="R19" s="136"/>
      <c r="S19" s="136"/>
      <c r="T19" s="136"/>
      <c r="U19" s="136"/>
      <c r="V19" s="136"/>
      <c r="W19" s="136"/>
      <c r="X19" s="136"/>
      <c r="Y19" s="136"/>
      <c r="Z19" s="136"/>
      <c r="AA19" s="137"/>
    </row>
    <row r="20" spans="1:27" s="94" customFormat="1" ht="11.1" customHeight="1">
      <c r="A20" s="25">
        <f>IF(B20&lt;&gt;"",COUNTA($B$19:B20),"")</f>
        <v>2</v>
      </c>
      <c r="B20" s="103" t="s">
        <v>143</v>
      </c>
      <c r="C20" s="117">
        <v>112681</v>
      </c>
      <c r="D20" s="117">
        <v>12516</v>
      </c>
      <c r="E20" s="117">
        <v>73933</v>
      </c>
      <c r="F20" s="117">
        <v>6695</v>
      </c>
      <c r="G20" s="117">
        <v>12204</v>
      </c>
      <c r="H20" s="117">
        <v>14540</v>
      </c>
      <c r="I20" s="117">
        <v>9972</v>
      </c>
      <c r="J20" s="117">
        <v>9840</v>
      </c>
      <c r="K20" s="117">
        <v>9381</v>
      </c>
      <c r="L20" s="117">
        <v>11301</v>
      </c>
      <c r="M20" s="117">
        <v>458</v>
      </c>
      <c r="N20" s="117">
        <v>25775</v>
      </c>
      <c r="O20" s="136"/>
      <c r="P20" s="136"/>
      <c r="Q20" s="136"/>
      <c r="R20" s="136"/>
      <c r="S20" s="136"/>
      <c r="T20" s="136"/>
      <c r="U20" s="136"/>
      <c r="V20" s="136"/>
      <c r="W20" s="136"/>
      <c r="X20" s="136"/>
      <c r="Y20" s="136"/>
      <c r="Z20" s="136"/>
      <c r="AA20" s="137"/>
    </row>
    <row r="21" spans="1:27" s="94" customFormat="1" ht="21.6" customHeight="1">
      <c r="A21" s="25">
        <f>IF(B21&lt;&gt;"",COUNTA($B$19:B21),"")</f>
        <v>3</v>
      </c>
      <c r="B21" s="104" t="s">
        <v>144</v>
      </c>
      <c r="C21" s="117" t="s">
        <v>10</v>
      </c>
      <c r="D21" s="117" t="s">
        <v>10</v>
      </c>
      <c r="E21" s="117" t="s">
        <v>10</v>
      </c>
      <c r="F21" s="117" t="s">
        <v>10</v>
      </c>
      <c r="G21" s="117" t="s">
        <v>10</v>
      </c>
      <c r="H21" s="117" t="s">
        <v>10</v>
      </c>
      <c r="I21" s="117" t="s">
        <v>10</v>
      </c>
      <c r="J21" s="117" t="s">
        <v>10</v>
      </c>
      <c r="K21" s="117" t="s">
        <v>10</v>
      </c>
      <c r="L21" s="117" t="s">
        <v>10</v>
      </c>
      <c r="M21" s="117" t="s">
        <v>10</v>
      </c>
      <c r="N21" s="117" t="s">
        <v>10</v>
      </c>
      <c r="O21" s="136"/>
      <c r="P21" s="136"/>
      <c r="Q21" s="136"/>
      <c r="R21" s="136"/>
      <c r="S21" s="136"/>
      <c r="T21" s="136"/>
      <c r="U21" s="136"/>
      <c r="V21" s="136"/>
      <c r="W21" s="136"/>
      <c r="X21" s="136"/>
      <c r="Y21" s="136"/>
      <c r="Z21" s="136"/>
      <c r="AA21" s="137"/>
    </row>
    <row r="22" spans="1:27" s="94" customFormat="1" ht="11.1" customHeight="1">
      <c r="A22" s="25">
        <f>IF(B22&lt;&gt;"",COUNTA($B$19:B22),"")</f>
        <v>4</v>
      </c>
      <c r="B22" s="103" t="s">
        <v>145</v>
      </c>
      <c r="C22" s="117">
        <v>314</v>
      </c>
      <c r="D22" s="117">
        <v>10</v>
      </c>
      <c r="E22" s="117">
        <v>305</v>
      </c>
      <c r="F22" s="117">
        <v>43</v>
      </c>
      <c r="G22" s="117">
        <v>85</v>
      </c>
      <c r="H22" s="117">
        <v>77</v>
      </c>
      <c r="I22" s="117">
        <v>45</v>
      </c>
      <c r="J22" s="117">
        <v>44</v>
      </c>
      <c r="K22" s="117" t="s">
        <v>10</v>
      </c>
      <c r="L22" s="117">
        <v>10</v>
      </c>
      <c r="M22" s="117" t="s">
        <v>10</v>
      </c>
      <c r="N22" s="117" t="s">
        <v>10</v>
      </c>
      <c r="O22" s="136"/>
      <c r="P22" s="136"/>
      <c r="Q22" s="136"/>
      <c r="R22" s="136"/>
      <c r="S22" s="136"/>
      <c r="T22" s="136"/>
      <c r="U22" s="136"/>
      <c r="V22" s="136"/>
      <c r="W22" s="136"/>
      <c r="X22" s="136"/>
      <c r="Y22" s="136"/>
      <c r="Z22" s="136"/>
      <c r="AA22" s="137"/>
    </row>
    <row r="23" spans="1:27" s="94" customFormat="1" ht="11.1" customHeight="1">
      <c r="A23" s="25">
        <f>IF(B23&lt;&gt;"",COUNTA($B$19:B23),"")</f>
        <v>5</v>
      </c>
      <c r="B23" s="103" t="s">
        <v>146</v>
      </c>
      <c r="C23" s="117">
        <v>82141</v>
      </c>
      <c r="D23" s="117">
        <v>30035</v>
      </c>
      <c r="E23" s="117">
        <v>21228</v>
      </c>
      <c r="F23" s="117">
        <v>768</v>
      </c>
      <c r="G23" s="117">
        <v>1548</v>
      </c>
      <c r="H23" s="117">
        <v>2476</v>
      </c>
      <c r="I23" s="117">
        <v>1732</v>
      </c>
      <c r="J23" s="117">
        <v>4630</v>
      </c>
      <c r="K23" s="117">
        <v>2156</v>
      </c>
      <c r="L23" s="117">
        <v>7918</v>
      </c>
      <c r="M23" s="117">
        <v>194</v>
      </c>
      <c r="N23" s="117">
        <v>30684</v>
      </c>
      <c r="O23" s="136"/>
      <c r="P23" s="136"/>
      <c r="Q23" s="136"/>
      <c r="R23" s="136"/>
      <c r="S23" s="136"/>
      <c r="T23" s="136"/>
      <c r="U23" s="136"/>
      <c r="V23" s="136"/>
      <c r="W23" s="136"/>
      <c r="X23" s="136"/>
      <c r="Y23" s="136"/>
      <c r="Z23" s="136"/>
      <c r="AA23" s="137"/>
    </row>
    <row r="24" spans="1:27" s="94" customFormat="1" ht="11.1" customHeight="1">
      <c r="A24" s="25">
        <f>IF(B24&lt;&gt;"",COUNTA($B$19:B24),"")</f>
        <v>6</v>
      </c>
      <c r="B24" s="103" t="s">
        <v>147</v>
      </c>
      <c r="C24" s="117">
        <v>4157</v>
      </c>
      <c r="D24" s="117">
        <v>86</v>
      </c>
      <c r="E24" s="117">
        <v>1993</v>
      </c>
      <c r="F24" s="117">
        <v>8</v>
      </c>
      <c r="G24" s="117">
        <v>67</v>
      </c>
      <c r="H24" s="117">
        <v>18</v>
      </c>
      <c r="I24" s="117">
        <v>66</v>
      </c>
      <c r="J24" s="117">
        <v>139</v>
      </c>
      <c r="K24" s="117">
        <v>1</v>
      </c>
      <c r="L24" s="117">
        <v>1694</v>
      </c>
      <c r="M24" s="117">
        <v>428</v>
      </c>
      <c r="N24" s="117">
        <v>1649</v>
      </c>
      <c r="O24" s="136"/>
      <c r="P24" s="136"/>
      <c r="Q24" s="136"/>
      <c r="R24" s="136"/>
      <c r="S24" s="136"/>
      <c r="T24" s="136"/>
      <c r="U24" s="136"/>
      <c r="V24" s="136"/>
      <c r="W24" s="136"/>
      <c r="X24" s="136"/>
      <c r="Y24" s="136"/>
      <c r="Z24" s="136"/>
      <c r="AA24" s="137"/>
    </row>
    <row r="25" spans="1:27" s="94" customFormat="1" ht="20.100000000000001" customHeight="1">
      <c r="A25" s="26">
        <f>IF(B25&lt;&gt;"",COUNTA($B$19:B25),"")</f>
        <v>7</v>
      </c>
      <c r="B25" s="105" t="s">
        <v>148</v>
      </c>
      <c r="C25" s="119">
        <v>306454</v>
      </c>
      <c r="D25" s="119">
        <v>60922</v>
      </c>
      <c r="E25" s="119">
        <v>125066</v>
      </c>
      <c r="F25" s="119">
        <v>7921</v>
      </c>
      <c r="G25" s="119">
        <v>14626</v>
      </c>
      <c r="H25" s="119">
        <v>17979</v>
      </c>
      <c r="I25" s="119">
        <v>15167</v>
      </c>
      <c r="J25" s="119">
        <v>21009</v>
      </c>
      <c r="K25" s="119">
        <v>16678</v>
      </c>
      <c r="L25" s="119">
        <v>31685</v>
      </c>
      <c r="M25" s="119">
        <v>12209</v>
      </c>
      <c r="N25" s="119">
        <v>108258</v>
      </c>
      <c r="O25" s="136"/>
      <c r="P25" s="136"/>
      <c r="Q25" s="136"/>
      <c r="R25" s="136"/>
      <c r="S25" s="136"/>
      <c r="T25" s="136"/>
      <c r="U25" s="136"/>
      <c r="V25" s="136"/>
      <c r="W25" s="136"/>
      <c r="X25" s="136"/>
      <c r="Y25" s="136"/>
      <c r="Z25" s="136"/>
      <c r="AA25" s="137"/>
    </row>
    <row r="26" spans="1:27" s="94" customFormat="1" ht="21.6" customHeight="1">
      <c r="A26" s="25">
        <f>IF(B26&lt;&gt;"",COUNTA($B$19:B26),"")</f>
        <v>8</v>
      </c>
      <c r="B26" s="104" t="s">
        <v>149</v>
      </c>
      <c r="C26" s="117">
        <v>251716</v>
      </c>
      <c r="D26" s="117">
        <v>68073</v>
      </c>
      <c r="E26" s="117">
        <v>148973</v>
      </c>
      <c r="F26" s="117">
        <v>9473</v>
      </c>
      <c r="G26" s="117">
        <v>20900</v>
      </c>
      <c r="H26" s="117">
        <v>25868</v>
      </c>
      <c r="I26" s="117">
        <v>19757</v>
      </c>
      <c r="J26" s="117">
        <v>35323</v>
      </c>
      <c r="K26" s="117">
        <v>14615</v>
      </c>
      <c r="L26" s="117">
        <v>23037</v>
      </c>
      <c r="M26" s="117">
        <v>430</v>
      </c>
      <c r="N26" s="117">
        <v>34240</v>
      </c>
      <c r="O26" s="136"/>
      <c r="P26" s="136"/>
      <c r="Q26" s="136"/>
      <c r="R26" s="136"/>
      <c r="S26" s="136"/>
      <c r="T26" s="136"/>
      <c r="U26" s="136"/>
      <c r="V26" s="136"/>
      <c r="W26" s="136"/>
      <c r="X26" s="136"/>
      <c r="Y26" s="136"/>
      <c r="Z26" s="136"/>
      <c r="AA26" s="137"/>
    </row>
    <row r="27" spans="1:27" s="94" customFormat="1" ht="11.1" customHeight="1">
      <c r="A27" s="25">
        <f>IF(B27&lt;&gt;"",COUNTA($B$19:B27),"")</f>
        <v>9</v>
      </c>
      <c r="B27" s="103" t="s">
        <v>150</v>
      </c>
      <c r="C27" s="117">
        <v>194807</v>
      </c>
      <c r="D27" s="117">
        <v>38933</v>
      </c>
      <c r="E27" s="117">
        <v>124863</v>
      </c>
      <c r="F27" s="117">
        <v>9358</v>
      </c>
      <c r="G27" s="117">
        <v>18424</v>
      </c>
      <c r="H27" s="117">
        <v>24244</v>
      </c>
      <c r="I27" s="117">
        <v>18268</v>
      </c>
      <c r="J27" s="117">
        <v>28923</v>
      </c>
      <c r="K27" s="117">
        <v>12103</v>
      </c>
      <c r="L27" s="117">
        <v>13542</v>
      </c>
      <c r="M27" s="117">
        <v>409</v>
      </c>
      <c r="N27" s="117">
        <v>30602</v>
      </c>
      <c r="O27" s="136"/>
      <c r="P27" s="136"/>
      <c r="Q27" s="136"/>
      <c r="R27" s="136"/>
      <c r="S27" s="136"/>
      <c r="T27" s="136"/>
      <c r="U27" s="136"/>
      <c r="V27" s="136"/>
      <c r="W27" s="136"/>
      <c r="X27" s="136"/>
      <c r="Y27" s="136"/>
      <c r="Z27" s="136"/>
      <c r="AA27" s="137"/>
    </row>
    <row r="28" spans="1:27" s="94" customFormat="1" ht="11.1" customHeight="1">
      <c r="A28" s="25">
        <f>IF(B28&lt;&gt;"",COUNTA($B$19:B28),"")</f>
        <v>10</v>
      </c>
      <c r="B28" s="103" t="s">
        <v>151</v>
      </c>
      <c r="C28" s="117">
        <v>17</v>
      </c>
      <c r="D28" s="117" t="s">
        <v>10</v>
      </c>
      <c r="E28" s="117">
        <v>17</v>
      </c>
      <c r="F28" s="117">
        <v>2</v>
      </c>
      <c r="G28" s="117">
        <v>15</v>
      </c>
      <c r="H28" s="117" t="s">
        <v>10</v>
      </c>
      <c r="I28" s="117" t="s">
        <v>10</v>
      </c>
      <c r="J28" s="117" t="s">
        <v>10</v>
      </c>
      <c r="K28" s="117" t="s">
        <v>10</v>
      </c>
      <c r="L28" s="117" t="s">
        <v>10</v>
      </c>
      <c r="M28" s="117" t="s">
        <v>10</v>
      </c>
      <c r="N28" s="117" t="s">
        <v>10</v>
      </c>
      <c r="O28" s="136"/>
      <c r="P28" s="136"/>
      <c r="Q28" s="136"/>
      <c r="R28" s="136"/>
      <c r="S28" s="136"/>
      <c r="T28" s="136"/>
      <c r="U28" s="136"/>
      <c r="V28" s="136"/>
      <c r="W28" s="136"/>
      <c r="X28" s="136"/>
      <c r="Y28" s="136"/>
      <c r="Z28" s="136"/>
      <c r="AA28" s="137"/>
    </row>
    <row r="29" spans="1:27" s="94" customFormat="1" ht="11.1" customHeight="1">
      <c r="A29" s="25">
        <f>IF(B29&lt;&gt;"",COUNTA($B$19:B29),"")</f>
        <v>11</v>
      </c>
      <c r="B29" s="103" t="s">
        <v>152</v>
      </c>
      <c r="C29" s="117">
        <v>7546</v>
      </c>
      <c r="D29" s="117">
        <v>3172</v>
      </c>
      <c r="E29" s="117">
        <v>3775</v>
      </c>
      <c r="F29" s="117">
        <v>63</v>
      </c>
      <c r="G29" s="117">
        <v>241</v>
      </c>
      <c r="H29" s="117">
        <v>83</v>
      </c>
      <c r="I29" s="117">
        <v>807</v>
      </c>
      <c r="J29" s="117">
        <v>174</v>
      </c>
      <c r="K29" s="117">
        <v>46</v>
      </c>
      <c r="L29" s="117">
        <v>2361</v>
      </c>
      <c r="M29" s="117" t="s">
        <v>10</v>
      </c>
      <c r="N29" s="117">
        <v>598</v>
      </c>
      <c r="O29" s="136"/>
      <c r="P29" s="136"/>
      <c r="Q29" s="136"/>
      <c r="R29" s="136"/>
      <c r="S29" s="136"/>
      <c r="T29" s="136"/>
      <c r="U29" s="136"/>
      <c r="V29" s="136"/>
      <c r="W29" s="136"/>
      <c r="X29" s="136"/>
      <c r="Y29" s="136"/>
      <c r="Z29" s="136"/>
      <c r="AA29" s="137"/>
    </row>
    <row r="30" spans="1:27" s="94" customFormat="1" ht="11.1" customHeight="1">
      <c r="A30" s="25">
        <f>IF(B30&lt;&gt;"",COUNTA($B$19:B30),"")</f>
        <v>12</v>
      </c>
      <c r="B30" s="103" t="s">
        <v>147</v>
      </c>
      <c r="C30" s="117">
        <v>880</v>
      </c>
      <c r="D30" s="117" t="s">
        <v>10</v>
      </c>
      <c r="E30" s="117">
        <v>880</v>
      </c>
      <c r="F30" s="117">
        <v>30</v>
      </c>
      <c r="G30" s="117">
        <v>240</v>
      </c>
      <c r="H30" s="117">
        <v>2</v>
      </c>
      <c r="I30" s="117">
        <v>12</v>
      </c>
      <c r="J30" s="117">
        <v>294</v>
      </c>
      <c r="K30" s="117">
        <v>2</v>
      </c>
      <c r="L30" s="117">
        <v>300</v>
      </c>
      <c r="M30" s="117" t="s">
        <v>10</v>
      </c>
      <c r="N30" s="117" t="s">
        <v>10</v>
      </c>
      <c r="O30" s="136"/>
      <c r="P30" s="136"/>
      <c r="Q30" s="136"/>
      <c r="R30" s="136"/>
      <c r="S30" s="136"/>
      <c r="T30" s="136"/>
      <c r="U30" s="136"/>
      <c r="V30" s="136"/>
      <c r="W30" s="136"/>
      <c r="X30" s="136"/>
      <c r="Y30" s="136"/>
      <c r="Z30" s="136"/>
      <c r="AA30" s="137"/>
    </row>
    <row r="31" spans="1:27" s="94" customFormat="1" ht="20.100000000000001" customHeight="1">
      <c r="A31" s="26">
        <f>IF(B31&lt;&gt;"",COUNTA($B$19:B31),"")</f>
        <v>13</v>
      </c>
      <c r="B31" s="105" t="s">
        <v>153</v>
      </c>
      <c r="C31" s="119">
        <v>258399</v>
      </c>
      <c r="D31" s="119">
        <v>71245</v>
      </c>
      <c r="E31" s="119">
        <v>151886</v>
      </c>
      <c r="F31" s="119">
        <v>9509</v>
      </c>
      <c r="G31" s="119">
        <v>20917</v>
      </c>
      <c r="H31" s="119">
        <v>25949</v>
      </c>
      <c r="I31" s="119">
        <v>20552</v>
      </c>
      <c r="J31" s="119">
        <v>35202</v>
      </c>
      <c r="K31" s="119">
        <v>14659</v>
      </c>
      <c r="L31" s="119">
        <v>25098</v>
      </c>
      <c r="M31" s="119">
        <v>430</v>
      </c>
      <c r="N31" s="119">
        <v>34838</v>
      </c>
      <c r="O31" s="136"/>
      <c r="P31" s="136"/>
      <c r="Q31" s="136"/>
      <c r="R31" s="136"/>
      <c r="S31" s="136"/>
      <c r="T31" s="136"/>
      <c r="U31" s="136"/>
      <c r="V31" s="136"/>
      <c r="W31" s="136"/>
      <c r="X31" s="136"/>
      <c r="Y31" s="136"/>
      <c r="Z31" s="136"/>
      <c r="AA31" s="137"/>
    </row>
    <row r="32" spans="1:27" s="94" customFormat="1" ht="20.100000000000001" customHeight="1">
      <c r="A32" s="26">
        <f>IF(B32&lt;&gt;"",COUNTA($B$19:B32),"")</f>
        <v>14</v>
      </c>
      <c r="B32" s="105" t="s">
        <v>154</v>
      </c>
      <c r="C32" s="119">
        <v>564852</v>
      </c>
      <c r="D32" s="119">
        <v>132167</v>
      </c>
      <c r="E32" s="119">
        <v>276952</v>
      </c>
      <c r="F32" s="119">
        <v>17429</v>
      </c>
      <c r="G32" s="119">
        <v>35542</v>
      </c>
      <c r="H32" s="119">
        <v>43929</v>
      </c>
      <c r="I32" s="119">
        <v>35719</v>
      </c>
      <c r="J32" s="119">
        <v>56211</v>
      </c>
      <c r="K32" s="119">
        <v>31337</v>
      </c>
      <c r="L32" s="119">
        <v>56783</v>
      </c>
      <c r="M32" s="119">
        <v>12638</v>
      </c>
      <c r="N32" s="119">
        <v>143096</v>
      </c>
      <c r="O32" s="136"/>
      <c r="P32" s="136"/>
      <c r="Q32" s="136"/>
      <c r="R32" s="136"/>
      <c r="S32" s="136"/>
      <c r="T32" s="136"/>
      <c r="U32" s="136"/>
      <c r="V32" s="136"/>
      <c r="W32" s="136"/>
      <c r="X32" s="136"/>
      <c r="Y32" s="136"/>
      <c r="Z32" s="136"/>
      <c r="AA32" s="137"/>
    </row>
    <row r="33" spans="1:27" s="94" customFormat="1" ht="11.1" customHeight="1">
      <c r="A33" s="25">
        <f>IF(B33&lt;&gt;"",COUNTA($B$19:B33),"")</f>
        <v>15</v>
      </c>
      <c r="B33" s="103" t="s">
        <v>155</v>
      </c>
      <c r="C33" s="117" t="s">
        <v>10</v>
      </c>
      <c r="D33" s="117" t="s">
        <v>10</v>
      </c>
      <c r="E33" s="117" t="s">
        <v>10</v>
      </c>
      <c r="F33" s="117" t="s">
        <v>10</v>
      </c>
      <c r="G33" s="117" t="s">
        <v>10</v>
      </c>
      <c r="H33" s="117" t="s">
        <v>10</v>
      </c>
      <c r="I33" s="117" t="s">
        <v>10</v>
      </c>
      <c r="J33" s="117" t="s">
        <v>10</v>
      </c>
      <c r="K33" s="117" t="s">
        <v>10</v>
      </c>
      <c r="L33" s="117" t="s">
        <v>10</v>
      </c>
      <c r="M33" s="117" t="s">
        <v>10</v>
      </c>
      <c r="N33" s="117" t="s">
        <v>10</v>
      </c>
      <c r="O33" s="136"/>
      <c r="P33" s="136"/>
      <c r="Q33" s="136"/>
      <c r="R33" s="136"/>
      <c r="S33" s="136"/>
      <c r="T33" s="136"/>
      <c r="U33" s="136"/>
      <c r="V33" s="136"/>
      <c r="W33" s="136"/>
      <c r="X33" s="136"/>
      <c r="Y33" s="136"/>
      <c r="Z33" s="136"/>
      <c r="AA33" s="137"/>
    </row>
    <row r="34" spans="1:27" s="94" customFormat="1" ht="11.1" customHeight="1">
      <c r="A34" s="25">
        <f>IF(B34&lt;&gt;"",COUNTA($B$19:B34),"")</f>
        <v>16</v>
      </c>
      <c r="B34" s="103" t="s">
        <v>156</v>
      </c>
      <c r="C34" s="117" t="s">
        <v>10</v>
      </c>
      <c r="D34" s="117" t="s">
        <v>10</v>
      </c>
      <c r="E34" s="117" t="s">
        <v>10</v>
      </c>
      <c r="F34" s="117" t="s">
        <v>10</v>
      </c>
      <c r="G34" s="117" t="s">
        <v>10</v>
      </c>
      <c r="H34" s="117" t="s">
        <v>10</v>
      </c>
      <c r="I34" s="117" t="s">
        <v>10</v>
      </c>
      <c r="J34" s="117" t="s">
        <v>10</v>
      </c>
      <c r="K34" s="117" t="s">
        <v>10</v>
      </c>
      <c r="L34" s="117" t="s">
        <v>10</v>
      </c>
      <c r="M34" s="117" t="s">
        <v>10</v>
      </c>
      <c r="N34" s="117" t="s">
        <v>10</v>
      </c>
      <c r="O34" s="136"/>
      <c r="P34" s="136"/>
      <c r="Q34" s="136"/>
      <c r="R34" s="136"/>
      <c r="S34" s="136"/>
      <c r="T34" s="136"/>
      <c r="U34" s="136"/>
      <c r="V34" s="136"/>
      <c r="W34" s="136"/>
      <c r="X34" s="136"/>
      <c r="Y34" s="136"/>
      <c r="Z34" s="136"/>
      <c r="AA34" s="137"/>
    </row>
    <row r="35" spans="1:27" s="94" customFormat="1" ht="11.1" customHeight="1">
      <c r="A35" s="25">
        <f>IF(B35&lt;&gt;"",COUNTA($B$19:B35),"")</f>
        <v>17</v>
      </c>
      <c r="B35" s="103" t="s">
        <v>172</v>
      </c>
      <c r="C35" s="117" t="s">
        <v>10</v>
      </c>
      <c r="D35" s="117" t="s">
        <v>10</v>
      </c>
      <c r="E35" s="117" t="s">
        <v>10</v>
      </c>
      <c r="F35" s="117" t="s">
        <v>10</v>
      </c>
      <c r="G35" s="117" t="s">
        <v>10</v>
      </c>
      <c r="H35" s="117" t="s">
        <v>10</v>
      </c>
      <c r="I35" s="117" t="s">
        <v>10</v>
      </c>
      <c r="J35" s="117" t="s">
        <v>10</v>
      </c>
      <c r="K35" s="117" t="s">
        <v>10</v>
      </c>
      <c r="L35" s="117" t="s">
        <v>10</v>
      </c>
      <c r="M35" s="117" t="s">
        <v>10</v>
      </c>
      <c r="N35" s="117" t="s">
        <v>10</v>
      </c>
      <c r="O35" s="136"/>
      <c r="P35" s="136"/>
      <c r="Q35" s="136"/>
      <c r="R35" s="136"/>
      <c r="S35" s="136"/>
      <c r="T35" s="136"/>
      <c r="U35" s="136"/>
      <c r="V35" s="136"/>
      <c r="W35" s="136"/>
      <c r="X35" s="136"/>
      <c r="Y35" s="136"/>
      <c r="Z35" s="136"/>
      <c r="AA35" s="137"/>
    </row>
    <row r="36" spans="1:27" s="94" customFormat="1" ht="11.1" customHeight="1">
      <c r="A36" s="25">
        <f>IF(B36&lt;&gt;"",COUNTA($B$19:B36),"")</f>
        <v>18</v>
      </c>
      <c r="B36" s="103" t="s">
        <v>173</v>
      </c>
      <c r="C36" s="117" t="s">
        <v>10</v>
      </c>
      <c r="D36" s="117" t="s">
        <v>10</v>
      </c>
      <c r="E36" s="117" t="s">
        <v>10</v>
      </c>
      <c r="F36" s="117" t="s">
        <v>10</v>
      </c>
      <c r="G36" s="117" t="s">
        <v>10</v>
      </c>
      <c r="H36" s="117" t="s">
        <v>10</v>
      </c>
      <c r="I36" s="117" t="s">
        <v>10</v>
      </c>
      <c r="J36" s="117" t="s">
        <v>10</v>
      </c>
      <c r="K36" s="117" t="s">
        <v>10</v>
      </c>
      <c r="L36" s="117" t="s">
        <v>10</v>
      </c>
      <c r="M36" s="117" t="s">
        <v>10</v>
      </c>
      <c r="N36" s="117" t="s">
        <v>10</v>
      </c>
      <c r="O36" s="136"/>
      <c r="P36" s="136"/>
      <c r="Q36" s="136"/>
      <c r="R36" s="136"/>
      <c r="S36" s="136"/>
      <c r="T36" s="136"/>
      <c r="U36" s="136"/>
      <c r="V36" s="136"/>
      <c r="W36" s="136"/>
      <c r="X36" s="136"/>
      <c r="Y36" s="136"/>
      <c r="Z36" s="136"/>
      <c r="AA36" s="137"/>
    </row>
    <row r="37" spans="1:27" s="94" customFormat="1" ht="11.1" customHeight="1">
      <c r="A37" s="25">
        <f>IF(B37&lt;&gt;"",COUNTA($B$19:B37),"")</f>
        <v>19</v>
      </c>
      <c r="B37" s="103" t="s">
        <v>61</v>
      </c>
      <c r="C37" s="117" t="s">
        <v>10</v>
      </c>
      <c r="D37" s="117" t="s">
        <v>10</v>
      </c>
      <c r="E37" s="117" t="s">
        <v>10</v>
      </c>
      <c r="F37" s="117" t="s">
        <v>10</v>
      </c>
      <c r="G37" s="117" t="s">
        <v>10</v>
      </c>
      <c r="H37" s="117" t="s">
        <v>10</v>
      </c>
      <c r="I37" s="117" t="s">
        <v>10</v>
      </c>
      <c r="J37" s="117" t="s">
        <v>10</v>
      </c>
      <c r="K37" s="117" t="s">
        <v>10</v>
      </c>
      <c r="L37" s="117" t="s">
        <v>10</v>
      </c>
      <c r="M37" s="117" t="s">
        <v>10</v>
      </c>
      <c r="N37" s="117" t="s">
        <v>10</v>
      </c>
      <c r="O37" s="136"/>
      <c r="P37" s="136"/>
      <c r="Q37" s="136"/>
      <c r="R37" s="136"/>
      <c r="S37" s="136"/>
      <c r="T37" s="136"/>
      <c r="U37" s="136"/>
      <c r="V37" s="136"/>
      <c r="W37" s="136"/>
      <c r="X37" s="136"/>
      <c r="Y37" s="136"/>
      <c r="Z37" s="136"/>
      <c r="AA37" s="137"/>
    </row>
    <row r="38" spans="1:27" s="94" customFormat="1" ht="21.6" customHeight="1">
      <c r="A38" s="25">
        <f>IF(B38&lt;&gt;"",COUNTA($B$19:B38),"")</f>
        <v>20</v>
      </c>
      <c r="B38" s="104" t="s">
        <v>157</v>
      </c>
      <c r="C38" s="117" t="s">
        <v>10</v>
      </c>
      <c r="D38" s="117" t="s">
        <v>10</v>
      </c>
      <c r="E38" s="117" t="s">
        <v>10</v>
      </c>
      <c r="F38" s="117" t="s">
        <v>10</v>
      </c>
      <c r="G38" s="117" t="s">
        <v>10</v>
      </c>
      <c r="H38" s="117" t="s">
        <v>10</v>
      </c>
      <c r="I38" s="117" t="s">
        <v>10</v>
      </c>
      <c r="J38" s="117" t="s">
        <v>10</v>
      </c>
      <c r="K38" s="117" t="s">
        <v>10</v>
      </c>
      <c r="L38" s="117" t="s">
        <v>10</v>
      </c>
      <c r="M38" s="117" t="s">
        <v>10</v>
      </c>
      <c r="N38" s="117" t="s">
        <v>10</v>
      </c>
      <c r="O38" s="136"/>
      <c r="P38" s="136"/>
      <c r="Q38" s="136"/>
      <c r="R38" s="136"/>
      <c r="S38" s="136"/>
      <c r="T38" s="136"/>
      <c r="U38" s="136"/>
      <c r="V38" s="136"/>
      <c r="W38" s="136"/>
      <c r="X38" s="136"/>
      <c r="Y38" s="136"/>
      <c r="Z38" s="136"/>
      <c r="AA38" s="137"/>
    </row>
    <row r="39" spans="1:27" s="94" customFormat="1" ht="21.6" customHeight="1">
      <c r="A39" s="25">
        <f>IF(B39&lt;&gt;"",COUNTA($B$19:B39),"")</f>
        <v>21</v>
      </c>
      <c r="B39" s="104" t="s">
        <v>158</v>
      </c>
      <c r="C39" s="117">
        <v>24966</v>
      </c>
      <c r="D39" s="117">
        <v>5771</v>
      </c>
      <c r="E39" s="117">
        <v>1702</v>
      </c>
      <c r="F39" s="117">
        <v>452</v>
      </c>
      <c r="G39" s="117">
        <v>376</v>
      </c>
      <c r="H39" s="117">
        <v>181</v>
      </c>
      <c r="I39" s="117">
        <v>153</v>
      </c>
      <c r="J39" s="117">
        <v>75</v>
      </c>
      <c r="K39" s="117">
        <v>74</v>
      </c>
      <c r="L39" s="117">
        <v>390</v>
      </c>
      <c r="M39" s="117">
        <v>106</v>
      </c>
      <c r="N39" s="117">
        <v>17387</v>
      </c>
      <c r="O39" s="136"/>
      <c r="P39" s="136"/>
      <c r="Q39" s="136"/>
      <c r="R39" s="136"/>
      <c r="S39" s="136"/>
      <c r="T39" s="136"/>
      <c r="U39" s="136"/>
      <c r="V39" s="136"/>
      <c r="W39" s="136"/>
      <c r="X39" s="136"/>
      <c r="Y39" s="136"/>
      <c r="Z39" s="136"/>
      <c r="AA39" s="137"/>
    </row>
    <row r="40" spans="1:27" s="94" customFormat="1" ht="21.6" customHeight="1">
      <c r="A40" s="25">
        <f>IF(B40&lt;&gt;"",COUNTA($B$19:B40),"")</f>
        <v>22</v>
      </c>
      <c r="B40" s="104" t="s">
        <v>159</v>
      </c>
      <c r="C40" s="117">
        <v>733</v>
      </c>
      <c r="D40" s="117">
        <v>347</v>
      </c>
      <c r="E40" s="117">
        <v>270</v>
      </c>
      <c r="F40" s="117">
        <v>69</v>
      </c>
      <c r="G40" s="117">
        <v>22</v>
      </c>
      <c r="H40" s="117">
        <v>43</v>
      </c>
      <c r="I40" s="117" t="s">
        <v>10</v>
      </c>
      <c r="J40" s="117">
        <v>58</v>
      </c>
      <c r="K40" s="117">
        <v>51</v>
      </c>
      <c r="L40" s="117">
        <v>28</v>
      </c>
      <c r="M40" s="117">
        <v>1</v>
      </c>
      <c r="N40" s="117">
        <v>115</v>
      </c>
      <c r="O40" s="136"/>
      <c r="P40" s="136"/>
      <c r="Q40" s="136"/>
      <c r="R40" s="136"/>
      <c r="S40" s="136"/>
      <c r="T40" s="136"/>
      <c r="U40" s="136"/>
      <c r="V40" s="136"/>
      <c r="W40" s="136"/>
      <c r="X40" s="136"/>
      <c r="Y40" s="136"/>
      <c r="Z40" s="136"/>
      <c r="AA40" s="137"/>
    </row>
    <row r="41" spans="1:27" s="94" customFormat="1" ht="11.1" customHeight="1">
      <c r="A41" s="25">
        <f>IF(B41&lt;&gt;"",COUNTA($B$19:B41),"")</f>
        <v>23</v>
      </c>
      <c r="B41" s="103" t="s">
        <v>160</v>
      </c>
      <c r="C41" s="117">
        <v>45892</v>
      </c>
      <c r="D41" s="117">
        <v>12765</v>
      </c>
      <c r="E41" s="117">
        <v>15671</v>
      </c>
      <c r="F41" s="117">
        <v>521</v>
      </c>
      <c r="G41" s="117">
        <v>732</v>
      </c>
      <c r="H41" s="117">
        <v>2151</v>
      </c>
      <c r="I41" s="117">
        <v>1311</v>
      </c>
      <c r="J41" s="117">
        <v>3069</v>
      </c>
      <c r="K41" s="117">
        <v>2271</v>
      </c>
      <c r="L41" s="117">
        <v>5616</v>
      </c>
      <c r="M41" s="117">
        <v>132</v>
      </c>
      <c r="N41" s="117">
        <v>17324</v>
      </c>
      <c r="O41" s="136"/>
      <c r="P41" s="136"/>
      <c r="Q41" s="136"/>
      <c r="R41" s="136"/>
      <c r="S41" s="136"/>
      <c r="T41" s="136"/>
      <c r="U41" s="136"/>
      <c r="V41" s="136"/>
      <c r="W41" s="136"/>
      <c r="X41" s="136"/>
      <c r="Y41" s="136"/>
      <c r="Z41" s="136"/>
      <c r="AA41" s="137"/>
    </row>
    <row r="42" spans="1:27" s="94" customFormat="1" ht="11.1" customHeight="1">
      <c r="A42" s="25">
        <f>IF(B42&lt;&gt;"",COUNTA($B$19:B42),"")</f>
        <v>24</v>
      </c>
      <c r="B42" s="103" t="s">
        <v>161</v>
      </c>
      <c r="C42" s="117">
        <v>47393</v>
      </c>
      <c r="D42" s="117">
        <v>23263</v>
      </c>
      <c r="E42" s="117">
        <v>21015</v>
      </c>
      <c r="F42" s="117">
        <v>2986</v>
      </c>
      <c r="G42" s="117">
        <v>3710</v>
      </c>
      <c r="H42" s="117">
        <v>3690</v>
      </c>
      <c r="I42" s="117">
        <v>2732</v>
      </c>
      <c r="J42" s="117">
        <v>1981</v>
      </c>
      <c r="K42" s="117">
        <v>2065</v>
      </c>
      <c r="L42" s="117">
        <v>3851</v>
      </c>
      <c r="M42" s="117">
        <v>536</v>
      </c>
      <c r="N42" s="117">
        <v>2580</v>
      </c>
      <c r="O42" s="136"/>
      <c r="P42" s="136"/>
      <c r="Q42" s="136"/>
      <c r="R42" s="136"/>
      <c r="S42" s="136"/>
      <c r="T42" s="136"/>
      <c r="U42" s="136"/>
      <c r="V42" s="136"/>
      <c r="W42" s="136"/>
      <c r="X42" s="136"/>
      <c r="Y42" s="136"/>
      <c r="Z42" s="136"/>
      <c r="AA42" s="137"/>
    </row>
    <row r="43" spans="1:27" s="94" customFormat="1" ht="11.1" customHeight="1">
      <c r="A43" s="25">
        <f>IF(B43&lt;&gt;"",COUNTA($B$19:B43),"")</f>
        <v>25</v>
      </c>
      <c r="B43" s="103" t="s">
        <v>147</v>
      </c>
      <c r="C43" s="117">
        <v>4157</v>
      </c>
      <c r="D43" s="117">
        <v>86</v>
      </c>
      <c r="E43" s="117">
        <v>1993</v>
      </c>
      <c r="F43" s="117">
        <v>8</v>
      </c>
      <c r="G43" s="117">
        <v>67</v>
      </c>
      <c r="H43" s="117">
        <v>18</v>
      </c>
      <c r="I43" s="117">
        <v>66</v>
      </c>
      <c r="J43" s="117">
        <v>139</v>
      </c>
      <c r="K43" s="117">
        <v>1</v>
      </c>
      <c r="L43" s="117">
        <v>1694</v>
      </c>
      <c r="M43" s="117">
        <v>428</v>
      </c>
      <c r="N43" s="117">
        <v>1649</v>
      </c>
      <c r="O43" s="136"/>
      <c r="P43" s="136"/>
      <c r="Q43" s="136"/>
      <c r="R43" s="136"/>
      <c r="S43" s="136"/>
      <c r="T43" s="136"/>
      <c r="U43" s="136"/>
      <c r="V43" s="136"/>
      <c r="W43" s="136"/>
      <c r="X43" s="136"/>
      <c r="Y43" s="136"/>
      <c r="Z43" s="136"/>
      <c r="AA43" s="137"/>
    </row>
    <row r="44" spans="1:27" s="94" customFormat="1" ht="20.100000000000001" customHeight="1">
      <c r="A44" s="26">
        <f>IF(B44&lt;&gt;"",COUNTA($B$19:B44),"")</f>
        <v>26</v>
      </c>
      <c r="B44" s="105" t="s">
        <v>162</v>
      </c>
      <c r="C44" s="119">
        <v>114828</v>
      </c>
      <c r="D44" s="119">
        <v>42060</v>
      </c>
      <c r="E44" s="119">
        <v>36665</v>
      </c>
      <c r="F44" s="119">
        <v>4020</v>
      </c>
      <c r="G44" s="119">
        <v>4773</v>
      </c>
      <c r="H44" s="119">
        <v>6046</v>
      </c>
      <c r="I44" s="119">
        <v>4129</v>
      </c>
      <c r="J44" s="119">
        <v>5045</v>
      </c>
      <c r="K44" s="119">
        <v>4460</v>
      </c>
      <c r="L44" s="119">
        <v>8191</v>
      </c>
      <c r="M44" s="119">
        <v>347</v>
      </c>
      <c r="N44" s="119">
        <v>35757</v>
      </c>
      <c r="O44" s="136"/>
      <c r="P44" s="136"/>
      <c r="Q44" s="136"/>
      <c r="R44" s="136"/>
      <c r="S44" s="136"/>
      <c r="T44" s="136"/>
      <c r="U44" s="136"/>
      <c r="V44" s="136"/>
      <c r="W44" s="136"/>
      <c r="X44" s="136"/>
      <c r="Y44" s="136"/>
      <c r="Z44" s="136"/>
      <c r="AA44" s="137"/>
    </row>
    <row r="45" spans="1:27" s="122" customFormat="1" ht="11.1" customHeight="1">
      <c r="A45" s="25">
        <f>IF(B45&lt;&gt;"",COUNTA($B$19:B45),"")</f>
        <v>27</v>
      </c>
      <c r="B45" s="103" t="s">
        <v>163</v>
      </c>
      <c r="C45" s="117">
        <v>101759</v>
      </c>
      <c r="D45" s="117">
        <v>39975</v>
      </c>
      <c r="E45" s="117">
        <v>52547</v>
      </c>
      <c r="F45" s="117">
        <v>5073</v>
      </c>
      <c r="G45" s="117">
        <v>13205</v>
      </c>
      <c r="H45" s="117">
        <v>10947</v>
      </c>
      <c r="I45" s="117">
        <v>6245</v>
      </c>
      <c r="J45" s="117">
        <v>9136</v>
      </c>
      <c r="K45" s="117">
        <v>4288</v>
      </c>
      <c r="L45" s="117">
        <v>3652</v>
      </c>
      <c r="M45" s="117">
        <v>279</v>
      </c>
      <c r="N45" s="117">
        <v>8959</v>
      </c>
      <c r="O45" s="138"/>
      <c r="P45" s="138"/>
      <c r="Q45" s="138"/>
      <c r="R45" s="138"/>
      <c r="S45" s="138"/>
      <c r="T45" s="138"/>
      <c r="U45" s="138"/>
      <c r="V45" s="138"/>
      <c r="W45" s="138"/>
      <c r="X45" s="138"/>
      <c r="Y45" s="138"/>
      <c r="Z45" s="138"/>
      <c r="AA45" s="139"/>
    </row>
    <row r="46" spans="1:27" s="122" customFormat="1" ht="11.1" customHeight="1">
      <c r="A46" s="25">
        <f>IF(B46&lt;&gt;"",COUNTA($B$19:B46),"")</f>
        <v>28</v>
      </c>
      <c r="B46" s="103" t="s">
        <v>164</v>
      </c>
      <c r="C46" s="117" t="s">
        <v>10</v>
      </c>
      <c r="D46" s="117" t="s">
        <v>10</v>
      </c>
      <c r="E46" s="117" t="s">
        <v>10</v>
      </c>
      <c r="F46" s="117" t="s">
        <v>10</v>
      </c>
      <c r="G46" s="117" t="s">
        <v>10</v>
      </c>
      <c r="H46" s="117" t="s">
        <v>10</v>
      </c>
      <c r="I46" s="117" t="s">
        <v>10</v>
      </c>
      <c r="J46" s="117" t="s">
        <v>10</v>
      </c>
      <c r="K46" s="117" t="s">
        <v>10</v>
      </c>
      <c r="L46" s="117" t="s">
        <v>10</v>
      </c>
      <c r="M46" s="117" t="s">
        <v>10</v>
      </c>
      <c r="N46" s="117" t="s">
        <v>10</v>
      </c>
      <c r="O46" s="138"/>
      <c r="P46" s="138"/>
      <c r="Q46" s="138"/>
      <c r="R46" s="138"/>
      <c r="S46" s="138"/>
      <c r="T46" s="138"/>
      <c r="U46" s="138"/>
      <c r="V46" s="138"/>
      <c r="W46" s="138"/>
      <c r="X46" s="138"/>
      <c r="Y46" s="138"/>
      <c r="Z46" s="138"/>
      <c r="AA46" s="139"/>
    </row>
    <row r="47" spans="1:27" s="122" customFormat="1" ht="11.1" customHeight="1">
      <c r="A47" s="25">
        <f>IF(B47&lt;&gt;"",COUNTA($B$19:B47),"")</f>
        <v>29</v>
      </c>
      <c r="B47" s="103" t="s">
        <v>165</v>
      </c>
      <c r="C47" s="117">
        <v>30553</v>
      </c>
      <c r="D47" s="117">
        <v>7257</v>
      </c>
      <c r="E47" s="117">
        <v>22570</v>
      </c>
      <c r="F47" s="117">
        <v>733</v>
      </c>
      <c r="G47" s="117">
        <v>2092</v>
      </c>
      <c r="H47" s="117">
        <v>2300</v>
      </c>
      <c r="I47" s="117">
        <v>3503</v>
      </c>
      <c r="J47" s="117">
        <v>5873</v>
      </c>
      <c r="K47" s="117">
        <v>3280</v>
      </c>
      <c r="L47" s="117">
        <v>4789</v>
      </c>
      <c r="M47" s="117" t="s">
        <v>10</v>
      </c>
      <c r="N47" s="117">
        <v>726</v>
      </c>
      <c r="O47" s="138"/>
      <c r="P47" s="138"/>
      <c r="Q47" s="138"/>
      <c r="R47" s="138"/>
      <c r="S47" s="138"/>
      <c r="T47" s="138"/>
      <c r="U47" s="138"/>
      <c r="V47" s="138"/>
      <c r="W47" s="138"/>
      <c r="X47" s="138"/>
      <c r="Y47" s="138"/>
      <c r="Z47" s="138"/>
      <c r="AA47" s="139"/>
    </row>
    <row r="48" spans="1:27" s="122" customFormat="1" ht="11.1" customHeight="1">
      <c r="A48" s="25">
        <f>IF(B48&lt;&gt;"",COUNTA($B$19:B48),"")</f>
        <v>30</v>
      </c>
      <c r="B48" s="103" t="s">
        <v>147</v>
      </c>
      <c r="C48" s="117">
        <v>880</v>
      </c>
      <c r="D48" s="117" t="s">
        <v>10</v>
      </c>
      <c r="E48" s="117">
        <v>880</v>
      </c>
      <c r="F48" s="117">
        <v>30</v>
      </c>
      <c r="G48" s="117">
        <v>240</v>
      </c>
      <c r="H48" s="117">
        <v>2</v>
      </c>
      <c r="I48" s="117">
        <v>12</v>
      </c>
      <c r="J48" s="117">
        <v>294</v>
      </c>
      <c r="K48" s="117">
        <v>2</v>
      </c>
      <c r="L48" s="117">
        <v>300</v>
      </c>
      <c r="M48" s="117" t="s">
        <v>10</v>
      </c>
      <c r="N48" s="117" t="s">
        <v>10</v>
      </c>
      <c r="O48" s="138"/>
      <c r="P48" s="138"/>
      <c r="Q48" s="138"/>
      <c r="R48" s="138"/>
      <c r="S48" s="138"/>
      <c r="T48" s="138"/>
      <c r="U48" s="138"/>
      <c r="V48" s="138"/>
      <c r="W48" s="138"/>
      <c r="X48" s="138"/>
      <c r="Y48" s="138"/>
      <c r="Z48" s="138"/>
      <c r="AA48" s="139"/>
    </row>
    <row r="49" spans="1:27" s="94" customFormat="1" ht="20.100000000000001" customHeight="1">
      <c r="A49" s="26">
        <f>IF(B49&lt;&gt;"",COUNTA($B$19:B49),"")</f>
        <v>31</v>
      </c>
      <c r="B49" s="105" t="s">
        <v>166</v>
      </c>
      <c r="C49" s="119">
        <v>131432</v>
      </c>
      <c r="D49" s="119">
        <v>47231</v>
      </c>
      <c r="E49" s="119">
        <v>74236</v>
      </c>
      <c r="F49" s="119">
        <v>5776</v>
      </c>
      <c r="G49" s="119">
        <v>15058</v>
      </c>
      <c r="H49" s="119">
        <v>13245</v>
      </c>
      <c r="I49" s="119">
        <v>9736</v>
      </c>
      <c r="J49" s="119">
        <v>14714</v>
      </c>
      <c r="K49" s="119">
        <v>7566</v>
      </c>
      <c r="L49" s="119">
        <v>8141</v>
      </c>
      <c r="M49" s="119">
        <v>279</v>
      </c>
      <c r="N49" s="119">
        <v>9685</v>
      </c>
      <c r="O49" s="136"/>
      <c r="P49" s="136"/>
      <c r="Q49" s="136"/>
      <c r="R49" s="136"/>
      <c r="S49" s="136"/>
      <c r="T49" s="136"/>
      <c r="U49" s="136"/>
      <c r="V49" s="136"/>
      <c r="W49" s="136"/>
      <c r="X49" s="136"/>
      <c r="Y49" s="136"/>
      <c r="Z49" s="136"/>
      <c r="AA49" s="137"/>
    </row>
    <row r="50" spans="1:27" s="94" customFormat="1" ht="20.100000000000001" customHeight="1">
      <c r="A50" s="26">
        <f>IF(B50&lt;&gt;"",COUNTA($B$19:B50),"")</f>
        <v>32</v>
      </c>
      <c r="B50" s="105" t="s">
        <v>167</v>
      </c>
      <c r="C50" s="119">
        <v>246260</v>
      </c>
      <c r="D50" s="119">
        <v>89292</v>
      </c>
      <c r="E50" s="119">
        <v>110901</v>
      </c>
      <c r="F50" s="119">
        <v>9795</v>
      </c>
      <c r="G50" s="119">
        <v>19831</v>
      </c>
      <c r="H50" s="119">
        <v>19292</v>
      </c>
      <c r="I50" s="119">
        <v>13865</v>
      </c>
      <c r="J50" s="119">
        <v>19759</v>
      </c>
      <c r="K50" s="119">
        <v>12027</v>
      </c>
      <c r="L50" s="119">
        <v>16332</v>
      </c>
      <c r="M50" s="119">
        <v>625</v>
      </c>
      <c r="N50" s="119">
        <v>45441</v>
      </c>
      <c r="O50" s="136"/>
      <c r="P50" s="136"/>
      <c r="Q50" s="136"/>
      <c r="R50" s="136"/>
      <c r="S50" s="136"/>
      <c r="T50" s="136"/>
      <c r="U50" s="136"/>
      <c r="V50" s="136"/>
      <c r="W50" s="136"/>
      <c r="X50" s="136"/>
      <c r="Y50" s="136"/>
      <c r="Z50" s="136"/>
      <c r="AA50" s="137"/>
    </row>
    <row r="51" spans="1:27" s="94" customFormat="1" ht="20.100000000000001" customHeight="1">
      <c r="A51" s="26">
        <f>IF(B51&lt;&gt;"",COUNTA($B$19:B51),"")</f>
        <v>33</v>
      </c>
      <c r="B51" s="105" t="s">
        <v>168</v>
      </c>
      <c r="C51" s="119">
        <v>-318593</v>
      </c>
      <c r="D51" s="119">
        <v>-42875</v>
      </c>
      <c r="E51" s="119">
        <v>-166051</v>
      </c>
      <c r="F51" s="119">
        <v>-7634</v>
      </c>
      <c r="G51" s="119">
        <v>-15711</v>
      </c>
      <c r="H51" s="119">
        <v>-24637</v>
      </c>
      <c r="I51" s="119">
        <v>-21854</v>
      </c>
      <c r="J51" s="119">
        <v>-36452</v>
      </c>
      <c r="K51" s="119">
        <v>-19311</v>
      </c>
      <c r="L51" s="119">
        <v>-40451</v>
      </c>
      <c r="M51" s="119">
        <v>-12013</v>
      </c>
      <c r="N51" s="119">
        <v>-97654</v>
      </c>
      <c r="O51" s="136"/>
      <c r="P51" s="136"/>
      <c r="Q51" s="136"/>
      <c r="R51" s="136"/>
      <c r="S51" s="136"/>
      <c r="T51" s="136"/>
      <c r="U51" s="136"/>
      <c r="V51" s="136"/>
      <c r="W51" s="136"/>
      <c r="X51" s="136"/>
      <c r="Y51" s="136"/>
      <c r="Z51" s="136"/>
      <c r="AA51" s="137"/>
    </row>
    <row r="52" spans="1:27" s="122" customFormat="1" ht="25.15" customHeight="1">
      <c r="A52" s="25">
        <f>IF(B52&lt;&gt;"",COUNTA($B$19:B52),"")</f>
        <v>34</v>
      </c>
      <c r="B52" s="108" t="s">
        <v>169</v>
      </c>
      <c r="C52" s="123">
        <v>-191626</v>
      </c>
      <c r="D52" s="123">
        <v>-18861</v>
      </c>
      <c r="E52" s="123">
        <v>-88401</v>
      </c>
      <c r="F52" s="123">
        <v>-3901</v>
      </c>
      <c r="G52" s="123">
        <v>-9853</v>
      </c>
      <c r="H52" s="123">
        <v>-11933</v>
      </c>
      <c r="I52" s="123">
        <v>-11038</v>
      </c>
      <c r="J52" s="123">
        <v>-15964</v>
      </c>
      <c r="K52" s="123">
        <v>-12218</v>
      </c>
      <c r="L52" s="123">
        <v>-23494</v>
      </c>
      <c r="M52" s="123">
        <v>-11862</v>
      </c>
      <c r="N52" s="123">
        <v>-72501</v>
      </c>
      <c r="O52" s="138"/>
      <c r="P52" s="138"/>
      <c r="Q52" s="138"/>
      <c r="R52" s="138"/>
      <c r="S52" s="138"/>
      <c r="T52" s="138"/>
      <c r="U52" s="138"/>
      <c r="V52" s="138"/>
      <c r="W52" s="138"/>
      <c r="X52" s="138"/>
      <c r="Y52" s="138"/>
      <c r="Z52" s="138"/>
      <c r="AA52" s="139"/>
    </row>
    <row r="53" spans="1:27" s="122" customFormat="1" ht="18" customHeight="1">
      <c r="A53" s="25">
        <f>IF(B53&lt;&gt;"",COUNTA($B$19:B53),"")</f>
        <v>35</v>
      </c>
      <c r="B53" s="103" t="s">
        <v>170</v>
      </c>
      <c r="C53" s="117">
        <v>1659</v>
      </c>
      <c r="D53" s="117" t="s">
        <v>10</v>
      </c>
      <c r="E53" s="117">
        <v>1659</v>
      </c>
      <c r="F53" s="117">
        <v>211</v>
      </c>
      <c r="G53" s="117">
        <v>838</v>
      </c>
      <c r="H53" s="117">
        <v>610</v>
      </c>
      <c r="I53" s="117" t="s">
        <v>10</v>
      </c>
      <c r="J53" s="117" t="s">
        <v>10</v>
      </c>
      <c r="K53" s="117" t="s">
        <v>10</v>
      </c>
      <c r="L53" s="117" t="s">
        <v>10</v>
      </c>
      <c r="M53" s="117" t="s">
        <v>10</v>
      </c>
      <c r="N53" s="117" t="s">
        <v>10</v>
      </c>
      <c r="O53" s="138"/>
      <c r="P53" s="138"/>
      <c r="Q53" s="138"/>
      <c r="R53" s="138"/>
      <c r="S53" s="138"/>
      <c r="T53" s="138"/>
      <c r="U53" s="138"/>
      <c r="V53" s="138"/>
      <c r="W53" s="138"/>
      <c r="X53" s="138"/>
      <c r="Y53" s="138"/>
      <c r="Z53" s="138"/>
      <c r="AA53" s="139"/>
    </row>
    <row r="54" spans="1:27" ht="11.1" customHeight="1">
      <c r="A54" s="25">
        <f>IF(B54&lt;&gt;"",COUNTA($B$19:B54),"")</f>
        <v>36</v>
      </c>
      <c r="B54" s="103" t="s">
        <v>171</v>
      </c>
      <c r="C54" s="117">
        <v>2183</v>
      </c>
      <c r="D54" s="117" t="s">
        <v>10</v>
      </c>
      <c r="E54" s="117">
        <v>2183</v>
      </c>
      <c r="F54" s="117">
        <v>270</v>
      </c>
      <c r="G54" s="117">
        <v>841</v>
      </c>
      <c r="H54" s="117">
        <v>310</v>
      </c>
      <c r="I54" s="117">
        <v>372</v>
      </c>
      <c r="J54" s="117">
        <v>203</v>
      </c>
      <c r="K54" s="117" t="s">
        <v>10</v>
      </c>
      <c r="L54" s="117">
        <v>187</v>
      </c>
      <c r="M54" s="117" t="s">
        <v>10</v>
      </c>
      <c r="N54" s="117" t="s">
        <v>10</v>
      </c>
    </row>
    <row r="55" spans="1:27" s="97" customFormat="1" ht="18" customHeight="1">
      <c r="A55" s="25" t="str">
        <f>IF(B55&lt;&gt;"",COUNTA($B$19:B55),"")</f>
        <v/>
      </c>
      <c r="B55" s="103"/>
      <c r="C55" s="239" t="s">
        <v>112</v>
      </c>
      <c r="D55" s="240"/>
      <c r="E55" s="240"/>
      <c r="F55" s="240"/>
      <c r="G55" s="240"/>
      <c r="H55" s="240"/>
      <c r="I55" s="240" t="s">
        <v>112</v>
      </c>
      <c r="J55" s="240"/>
      <c r="K55" s="240"/>
      <c r="L55" s="240"/>
      <c r="M55" s="240"/>
      <c r="N55" s="240"/>
      <c r="O55" s="134"/>
      <c r="P55" s="134"/>
      <c r="Q55" s="134"/>
      <c r="R55" s="134"/>
      <c r="S55" s="134"/>
      <c r="T55" s="134"/>
      <c r="U55" s="134"/>
      <c r="V55" s="134"/>
      <c r="W55" s="134"/>
      <c r="X55" s="134"/>
      <c r="Y55" s="134"/>
      <c r="Z55" s="134"/>
      <c r="AA55" s="134"/>
    </row>
    <row r="56" spans="1:27" s="94" customFormat="1" ht="11.1" customHeight="1">
      <c r="A56" s="25">
        <f>IF(B56&lt;&gt;"",COUNTA($B$19:B56),"")</f>
        <v>37</v>
      </c>
      <c r="B56" s="103" t="s">
        <v>142</v>
      </c>
      <c r="C56" s="125">
        <v>71.760000000000005</v>
      </c>
      <c r="D56" s="125">
        <v>60.57</v>
      </c>
      <c r="E56" s="125">
        <v>24.22</v>
      </c>
      <c r="F56" s="125">
        <v>5.18</v>
      </c>
      <c r="G56" s="125">
        <v>4.99</v>
      </c>
      <c r="H56" s="125">
        <v>3.79</v>
      </c>
      <c r="I56" s="125">
        <v>21.19</v>
      </c>
      <c r="J56" s="125">
        <v>32.630000000000003</v>
      </c>
      <c r="K56" s="125">
        <v>34.369999999999997</v>
      </c>
      <c r="L56" s="125">
        <v>47.92</v>
      </c>
      <c r="M56" s="125">
        <v>15.49</v>
      </c>
      <c r="N56" s="125">
        <v>40.97</v>
      </c>
      <c r="O56" s="136"/>
      <c r="P56" s="136"/>
      <c r="Q56" s="136"/>
      <c r="R56" s="136"/>
      <c r="S56" s="136"/>
      <c r="T56" s="136"/>
      <c r="U56" s="136"/>
      <c r="V56" s="136"/>
      <c r="W56" s="136"/>
      <c r="X56" s="136"/>
      <c r="Y56" s="136"/>
      <c r="Z56" s="136"/>
      <c r="AA56" s="137"/>
    </row>
    <row r="57" spans="1:27" s="94" customFormat="1" ht="11.1" customHeight="1">
      <c r="A57" s="25">
        <f>IF(B57&lt;&gt;"",COUNTA($B$19:B57),"")</f>
        <v>38</v>
      </c>
      <c r="B57" s="103" t="s">
        <v>143</v>
      </c>
      <c r="C57" s="125">
        <v>70.03</v>
      </c>
      <c r="D57" s="125">
        <v>41.1</v>
      </c>
      <c r="E57" s="125">
        <v>56.68</v>
      </c>
      <c r="F57" s="125">
        <v>82.15</v>
      </c>
      <c r="G57" s="125">
        <v>71.16</v>
      </c>
      <c r="H57" s="125">
        <v>60.87</v>
      </c>
      <c r="I57" s="125">
        <v>60.64</v>
      </c>
      <c r="J57" s="125">
        <v>48.4</v>
      </c>
      <c r="K57" s="125">
        <v>62.7</v>
      </c>
      <c r="L57" s="125">
        <v>38.270000000000003</v>
      </c>
      <c r="M57" s="125">
        <v>0.59</v>
      </c>
      <c r="N57" s="125">
        <v>19.760000000000002</v>
      </c>
      <c r="O57" s="136"/>
      <c r="P57" s="136"/>
      <c r="Q57" s="136"/>
      <c r="R57" s="136"/>
      <c r="S57" s="136"/>
      <c r="T57" s="136"/>
      <c r="U57" s="136"/>
      <c r="V57" s="136"/>
      <c r="W57" s="136"/>
      <c r="X57" s="136"/>
      <c r="Y57" s="136"/>
      <c r="Z57" s="136"/>
      <c r="AA57" s="137"/>
    </row>
    <row r="58" spans="1:27" s="94" customFormat="1" ht="21.6" customHeight="1">
      <c r="A58" s="25">
        <f>IF(B58&lt;&gt;"",COUNTA($B$19:B58),"")</f>
        <v>39</v>
      </c>
      <c r="B58" s="104" t="s">
        <v>144</v>
      </c>
      <c r="C58" s="125" t="s">
        <v>10</v>
      </c>
      <c r="D58" s="125" t="s">
        <v>10</v>
      </c>
      <c r="E58" s="125" t="s">
        <v>10</v>
      </c>
      <c r="F58" s="125" t="s">
        <v>10</v>
      </c>
      <c r="G58" s="125" t="s">
        <v>10</v>
      </c>
      <c r="H58" s="125" t="s">
        <v>10</v>
      </c>
      <c r="I58" s="125" t="s">
        <v>10</v>
      </c>
      <c r="J58" s="125" t="s">
        <v>10</v>
      </c>
      <c r="K58" s="125" t="s">
        <v>10</v>
      </c>
      <c r="L58" s="125" t="s">
        <v>10</v>
      </c>
      <c r="M58" s="125" t="s">
        <v>10</v>
      </c>
      <c r="N58" s="125" t="s">
        <v>10</v>
      </c>
      <c r="O58" s="136"/>
      <c r="P58" s="136"/>
      <c r="Q58" s="136"/>
      <c r="R58" s="136"/>
      <c r="S58" s="136"/>
      <c r="T58" s="136"/>
      <c r="U58" s="136"/>
      <c r="V58" s="136"/>
      <c r="W58" s="136"/>
      <c r="X58" s="136"/>
      <c r="Y58" s="136"/>
      <c r="Z58" s="136"/>
      <c r="AA58" s="137"/>
    </row>
    <row r="59" spans="1:27" s="94" customFormat="1" ht="11.1" customHeight="1">
      <c r="A59" s="25">
        <f>IF(B59&lt;&gt;"",COUNTA($B$19:B59),"")</f>
        <v>40</v>
      </c>
      <c r="B59" s="103" t="s">
        <v>145</v>
      </c>
      <c r="C59" s="125">
        <v>0.2</v>
      </c>
      <c r="D59" s="125">
        <v>0.03</v>
      </c>
      <c r="E59" s="125">
        <v>0.23</v>
      </c>
      <c r="F59" s="125">
        <v>0.53</v>
      </c>
      <c r="G59" s="125">
        <v>0.5</v>
      </c>
      <c r="H59" s="125">
        <v>0.32</v>
      </c>
      <c r="I59" s="125">
        <v>0.27</v>
      </c>
      <c r="J59" s="125">
        <v>0.22</v>
      </c>
      <c r="K59" s="125" t="s">
        <v>10</v>
      </c>
      <c r="L59" s="125">
        <v>0.03</v>
      </c>
      <c r="M59" s="125" t="s">
        <v>10</v>
      </c>
      <c r="N59" s="125" t="s">
        <v>10</v>
      </c>
      <c r="O59" s="136"/>
      <c r="P59" s="136"/>
      <c r="Q59" s="136"/>
      <c r="R59" s="136"/>
      <c r="S59" s="136"/>
      <c r="T59" s="136"/>
      <c r="U59" s="136"/>
      <c r="V59" s="136"/>
      <c r="W59" s="136"/>
      <c r="X59" s="136"/>
      <c r="Y59" s="136"/>
      <c r="Z59" s="136"/>
      <c r="AA59" s="137"/>
    </row>
    <row r="60" spans="1:27" s="94" customFormat="1" ht="11.1" customHeight="1">
      <c r="A60" s="25">
        <f>IF(B60&lt;&gt;"",COUNTA($B$19:B60),"")</f>
        <v>41</v>
      </c>
      <c r="B60" s="103" t="s">
        <v>146</v>
      </c>
      <c r="C60" s="125">
        <v>51.05</v>
      </c>
      <c r="D60" s="125">
        <v>98.62</v>
      </c>
      <c r="E60" s="125">
        <v>16.27</v>
      </c>
      <c r="F60" s="125">
        <v>9.42</v>
      </c>
      <c r="G60" s="125">
        <v>9.0299999999999994</v>
      </c>
      <c r="H60" s="125">
        <v>10.37</v>
      </c>
      <c r="I60" s="125">
        <v>10.53</v>
      </c>
      <c r="J60" s="125">
        <v>22.77</v>
      </c>
      <c r="K60" s="125">
        <v>14.41</v>
      </c>
      <c r="L60" s="125">
        <v>26.82</v>
      </c>
      <c r="M60" s="125">
        <v>0.25</v>
      </c>
      <c r="N60" s="125">
        <v>23.52</v>
      </c>
      <c r="O60" s="136"/>
      <c r="P60" s="136"/>
      <c r="Q60" s="136"/>
      <c r="R60" s="136"/>
      <c r="S60" s="136"/>
      <c r="T60" s="136"/>
      <c r="U60" s="136"/>
      <c r="V60" s="136"/>
      <c r="W60" s="136"/>
      <c r="X60" s="136"/>
      <c r="Y60" s="136"/>
      <c r="Z60" s="136"/>
      <c r="AA60" s="137"/>
    </row>
    <row r="61" spans="1:27" s="94" customFormat="1" ht="11.1" customHeight="1">
      <c r="A61" s="25">
        <f>IF(B61&lt;&gt;"",COUNTA($B$19:B61),"")</f>
        <v>42</v>
      </c>
      <c r="B61" s="103" t="s">
        <v>147</v>
      </c>
      <c r="C61" s="125">
        <v>2.58</v>
      </c>
      <c r="D61" s="125">
        <v>0.28000000000000003</v>
      </c>
      <c r="E61" s="125">
        <v>1.53</v>
      </c>
      <c r="F61" s="125">
        <v>0.1</v>
      </c>
      <c r="G61" s="125">
        <v>0.39</v>
      </c>
      <c r="H61" s="125">
        <v>0.08</v>
      </c>
      <c r="I61" s="125">
        <v>0.4</v>
      </c>
      <c r="J61" s="125">
        <v>0.68</v>
      </c>
      <c r="K61" s="125" t="s">
        <v>10</v>
      </c>
      <c r="L61" s="125">
        <v>5.74</v>
      </c>
      <c r="M61" s="125">
        <v>0.55000000000000004</v>
      </c>
      <c r="N61" s="125">
        <v>1.26</v>
      </c>
      <c r="O61" s="136"/>
      <c r="P61" s="136"/>
      <c r="Q61" s="136"/>
      <c r="R61" s="136"/>
      <c r="S61" s="136"/>
      <c r="T61" s="136"/>
      <c r="U61" s="136"/>
      <c r="V61" s="136"/>
      <c r="W61" s="136"/>
      <c r="X61" s="136"/>
      <c r="Y61" s="136"/>
      <c r="Z61" s="136"/>
      <c r="AA61" s="137"/>
    </row>
    <row r="62" spans="1:27" s="94" customFormat="1" ht="20.100000000000001" customHeight="1">
      <c r="A62" s="26">
        <f>IF(B62&lt;&gt;"",COUNTA($B$19:B62),"")</f>
        <v>43</v>
      </c>
      <c r="B62" s="105" t="s">
        <v>148</v>
      </c>
      <c r="C62" s="127">
        <v>190.45</v>
      </c>
      <c r="D62" s="127">
        <v>200.04</v>
      </c>
      <c r="E62" s="127">
        <v>95.87</v>
      </c>
      <c r="F62" s="127">
        <v>97.19</v>
      </c>
      <c r="G62" s="127">
        <v>85.28</v>
      </c>
      <c r="H62" s="127">
        <v>75.27</v>
      </c>
      <c r="I62" s="127">
        <v>92.23</v>
      </c>
      <c r="J62" s="127">
        <v>103.33</v>
      </c>
      <c r="K62" s="127">
        <v>111.47</v>
      </c>
      <c r="L62" s="127">
        <v>107.31</v>
      </c>
      <c r="M62" s="127">
        <v>15.78</v>
      </c>
      <c r="N62" s="127">
        <v>82.99</v>
      </c>
      <c r="O62" s="136"/>
      <c r="P62" s="136"/>
      <c r="Q62" s="136"/>
      <c r="R62" s="136"/>
      <c r="S62" s="136"/>
      <c r="T62" s="136"/>
      <c r="U62" s="136"/>
      <c r="V62" s="136"/>
      <c r="W62" s="136"/>
      <c r="X62" s="136"/>
      <c r="Y62" s="136"/>
      <c r="Z62" s="136"/>
      <c r="AA62" s="137"/>
    </row>
    <row r="63" spans="1:27" s="94" customFormat="1" ht="21.6" customHeight="1">
      <c r="A63" s="25">
        <f>IF(B63&lt;&gt;"",COUNTA($B$19:B63),"")</f>
        <v>44</v>
      </c>
      <c r="B63" s="104" t="s">
        <v>149</v>
      </c>
      <c r="C63" s="125">
        <v>156.44</v>
      </c>
      <c r="D63" s="125">
        <v>223.52</v>
      </c>
      <c r="E63" s="125">
        <v>114.2</v>
      </c>
      <c r="F63" s="125">
        <v>116.24</v>
      </c>
      <c r="G63" s="125">
        <v>121.86</v>
      </c>
      <c r="H63" s="125">
        <v>108.3</v>
      </c>
      <c r="I63" s="125">
        <v>120.14</v>
      </c>
      <c r="J63" s="125">
        <v>173.73</v>
      </c>
      <c r="K63" s="125">
        <v>97.68</v>
      </c>
      <c r="L63" s="125">
        <v>78.02</v>
      </c>
      <c r="M63" s="125">
        <v>0.56000000000000005</v>
      </c>
      <c r="N63" s="125">
        <v>26.25</v>
      </c>
      <c r="O63" s="136"/>
      <c r="P63" s="136"/>
      <c r="Q63" s="136"/>
      <c r="R63" s="136"/>
      <c r="S63" s="136"/>
      <c r="T63" s="136"/>
      <c r="U63" s="136"/>
      <c r="V63" s="136"/>
      <c r="W63" s="136"/>
      <c r="X63" s="136"/>
      <c r="Y63" s="136"/>
      <c r="Z63" s="136"/>
      <c r="AA63" s="137"/>
    </row>
    <row r="64" spans="1:27" s="94" customFormat="1" ht="11.1" customHeight="1">
      <c r="A64" s="25">
        <f>IF(B64&lt;&gt;"",COUNTA($B$19:B64),"")</f>
        <v>45</v>
      </c>
      <c r="B64" s="103" t="s">
        <v>150</v>
      </c>
      <c r="C64" s="125">
        <v>121.07</v>
      </c>
      <c r="D64" s="125">
        <v>127.84</v>
      </c>
      <c r="E64" s="125">
        <v>95.72</v>
      </c>
      <c r="F64" s="125">
        <v>114.83</v>
      </c>
      <c r="G64" s="125">
        <v>107.42</v>
      </c>
      <c r="H64" s="125">
        <v>101.5</v>
      </c>
      <c r="I64" s="125">
        <v>111.09</v>
      </c>
      <c r="J64" s="125">
        <v>142.26</v>
      </c>
      <c r="K64" s="125">
        <v>80.89</v>
      </c>
      <c r="L64" s="125">
        <v>45.86</v>
      </c>
      <c r="M64" s="125">
        <v>0.53</v>
      </c>
      <c r="N64" s="125">
        <v>23.46</v>
      </c>
      <c r="O64" s="136"/>
      <c r="P64" s="136"/>
      <c r="Q64" s="136"/>
      <c r="R64" s="136"/>
      <c r="S64" s="136"/>
      <c r="T64" s="136"/>
      <c r="U64" s="136"/>
      <c r="V64" s="136"/>
      <c r="W64" s="136"/>
      <c r="X64" s="136"/>
      <c r="Y64" s="136"/>
      <c r="Z64" s="136"/>
      <c r="AA64" s="137"/>
    </row>
    <row r="65" spans="1:27" s="94" customFormat="1" ht="11.1" customHeight="1">
      <c r="A65" s="25">
        <f>IF(B65&lt;&gt;"",COUNTA($B$19:B65),"")</f>
        <v>46</v>
      </c>
      <c r="B65" s="103" t="s">
        <v>151</v>
      </c>
      <c r="C65" s="125">
        <v>0.01</v>
      </c>
      <c r="D65" s="125" t="s">
        <v>10</v>
      </c>
      <c r="E65" s="125">
        <v>0.01</v>
      </c>
      <c r="F65" s="125">
        <v>0.03</v>
      </c>
      <c r="G65" s="125">
        <v>0.09</v>
      </c>
      <c r="H65" s="125" t="s">
        <v>10</v>
      </c>
      <c r="I65" s="125" t="s">
        <v>10</v>
      </c>
      <c r="J65" s="125" t="s">
        <v>10</v>
      </c>
      <c r="K65" s="125" t="s">
        <v>10</v>
      </c>
      <c r="L65" s="125" t="s">
        <v>10</v>
      </c>
      <c r="M65" s="125" t="s">
        <v>10</v>
      </c>
      <c r="N65" s="125" t="s">
        <v>10</v>
      </c>
      <c r="O65" s="136"/>
      <c r="P65" s="136"/>
      <c r="Q65" s="136"/>
      <c r="R65" s="136"/>
      <c r="S65" s="136"/>
      <c r="T65" s="136"/>
      <c r="U65" s="136"/>
      <c r="V65" s="136"/>
      <c r="W65" s="136"/>
      <c r="X65" s="136"/>
      <c r="Y65" s="136"/>
      <c r="Z65" s="136"/>
      <c r="AA65" s="137"/>
    </row>
    <row r="66" spans="1:27" s="94" customFormat="1" ht="11.1" customHeight="1">
      <c r="A66" s="25">
        <f>IF(B66&lt;&gt;"",COUNTA($B$19:B66),"")</f>
        <v>47</v>
      </c>
      <c r="B66" s="103" t="s">
        <v>152</v>
      </c>
      <c r="C66" s="125">
        <v>4.6900000000000004</v>
      </c>
      <c r="D66" s="125">
        <v>10.42</v>
      </c>
      <c r="E66" s="125">
        <v>2.89</v>
      </c>
      <c r="F66" s="125">
        <v>0.78</v>
      </c>
      <c r="G66" s="125">
        <v>1.4</v>
      </c>
      <c r="H66" s="125">
        <v>0.35</v>
      </c>
      <c r="I66" s="125">
        <v>4.91</v>
      </c>
      <c r="J66" s="125">
        <v>0.86</v>
      </c>
      <c r="K66" s="125">
        <v>0.31</v>
      </c>
      <c r="L66" s="125">
        <v>8</v>
      </c>
      <c r="M66" s="125" t="s">
        <v>10</v>
      </c>
      <c r="N66" s="125">
        <v>0.46</v>
      </c>
      <c r="O66" s="136"/>
      <c r="P66" s="136"/>
      <c r="Q66" s="136"/>
      <c r="R66" s="136"/>
      <c r="S66" s="136"/>
      <c r="T66" s="136"/>
      <c r="U66" s="136"/>
      <c r="V66" s="136"/>
      <c r="W66" s="136"/>
      <c r="X66" s="136"/>
      <c r="Y66" s="136"/>
      <c r="Z66" s="136"/>
      <c r="AA66" s="137"/>
    </row>
    <row r="67" spans="1:27" s="94" customFormat="1" ht="11.1" customHeight="1">
      <c r="A67" s="25">
        <f>IF(B67&lt;&gt;"",COUNTA($B$19:B67),"")</f>
        <v>48</v>
      </c>
      <c r="B67" s="103" t="s">
        <v>147</v>
      </c>
      <c r="C67" s="125">
        <v>0.55000000000000004</v>
      </c>
      <c r="D67" s="125" t="s">
        <v>10</v>
      </c>
      <c r="E67" s="125">
        <v>0.67</v>
      </c>
      <c r="F67" s="125">
        <v>0.37</v>
      </c>
      <c r="G67" s="125">
        <v>1.4</v>
      </c>
      <c r="H67" s="125">
        <v>0.01</v>
      </c>
      <c r="I67" s="125">
        <v>7.0000000000000007E-2</v>
      </c>
      <c r="J67" s="125">
        <v>1.45</v>
      </c>
      <c r="K67" s="125">
        <v>0.02</v>
      </c>
      <c r="L67" s="125">
        <v>1.02</v>
      </c>
      <c r="M67" s="125" t="s">
        <v>10</v>
      </c>
      <c r="N67" s="125" t="s">
        <v>10</v>
      </c>
      <c r="O67" s="136"/>
      <c r="P67" s="136"/>
      <c r="Q67" s="136"/>
      <c r="R67" s="136"/>
      <c r="S67" s="136"/>
      <c r="T67" s="136"/>
      <c r="U67" s="136"/>
      <c r="V67" s="136"/>
      <c r="W67" s="136"/>
      <c r="X67" s="136"/>
      <c r="Y67" s="136"/>
      <c r="Z67" s="136"/>
      <c r="AA67" s="137"/>
    </row>
    <row r="68" spans="1:27" s="94" customFormat="1" ht="20.100000000000001" customHeight="1">
      <c r="A68" s="26">
        <f>IF(B68&lt;&gt;"",COUNTA($B$19:B68),"")</f>
        <v>49</v>
      </c>
      <c r="B68" s="105" t="s">
        <v>153</v>
      </c>
      <c r="C68" s="127">
        <v>160.59</v>
      </c>
      <c r="D68" s="127">
        <v>233.93</v>
      </c>
      <c r="E68" s="127">
        <v>116.43</v>
      </c>
      <c r="F68" s="127">
        <v>116.68</v>
      </c>
      <c r="G68" s="127">
        <v>121.96</v>
      </c>
      <c r="H68" s="127">
        <v>108.64</v>
      </c>
      <c r="I68" s="127">
        <v>124.98</v>
      </c>
      <c r="J68" s="127">
        <v>173.14</v>
      </c>
      <c r="K68" s="127">
        <v>97.97</v>
      </c>
      <c r="L68" s="127">
        <v>85</v>
      </c>
      <c r="M68" s="127">
        <v>0.56000000000000005</v>
      </c>
      <c r="N68" s="127">
        <v>26.71</v>
      </c>
      <c r="O68" s="136"/>
      <c r="P68" s="136"/>
      <c r="Q68" s="136"/>
      <c r="R68" s="136"/>
      <c r="S68" s="136"/>
      <c r="T68" s="136"/>
      <c r="U68" s="136"/>
      <c r="V68" s="136"/>
      <c r="W68" s="136"/>
      <c r="X68" s="136"/>
      <c r="Y68" s="136"/>
      <c r="Z68" s="136"/>
      <c r="AA68" s="137"/>
    </row>
    <row r="69" spans="1:27" s="94" customFormat="1" ht="20.100000000000001" customHeight="1">
      <c r="A69" s="26">
        <f>IF(B69&lt;&gt;"",COUNTA($B$19:B69),"")</f>
        <v>50</v>
      </c>
      <c r="B69" s="105" t="s">
        <v>154</v>
      </c>
      <c r="C69" s="127">
        <v>351.04</v>
      </c>
      <c r="D69" s="127">
        <v>433.97</v>
      </c>
      <c r="E69" s="127">
        <v>212.3</v>
      </c>
      <c r="F69" s="127">
        <v>213.87</v>
      </c>
      <c r="G69" s="127">
        <v>207.24</v>
      </c>
      <c r="H69" s="127">
        <v>183.91</v>
      </c>
      <c r="I69" s="127">
        <v>217.21</v>
      </c>
      <c r="J69" s="127">
        <v>276.47000000000003</v>
      </c>
      <c r="K69" s="127">
        <v>209.44</v>
      </c>
      <c r="L69" s="127">
        <v>192.31</v>
      </c>
      <c r="M69" s="127">
        <v>16.329999999999998</v>
      </c>
      <c r="N69" s="127">
        <v>109.69</v>
      </c>
      <c r="O69" s="136"/>
      <c r="P69" s="136"/>
      <c r="Q69" s="136"/>
      <c r="R69" s="136"/>
      <c r="S69" s="136"/>
      <c r="T69" s="136"/>
      <c r="U69" s="136"/>
      <c r="V69" s="136"/>
      <c r="W69" s="136"/>
      <c r="X69" s="136"/>
      <c r="Y69" s="136"/>
      <c r="Z69" s="136"/>
      <c r="AA69" s="137"/>
    </row>
    <row r="70" spans="1:27" s="94" customFormat="1" ht="11.1" customHeight="1">
      <c r="A70" s="25">
        <f>IF(B70&lt;&gt;"",COUNTA($B$19:B70),"")</f>
        <v>51</v>
      </c>
      <c r="B70" s="103" t="s">
        <v>155</v>
      </c>
      <c r="C70" s="125" t="s">
        <v>10</v>
      </c>
      <c r="D70" s="125" t="s">
        <v>10</v>
      </c>
      <c r="E70" s="125" t="s">
        <v>10</v>
      </c>
      <c r="F70" s="125" t="s">
        <v>10</v>
      </c>
      <c r="G70" s="125" t="s">
        <v>10</v>
      </c>
      <c r="H70" s="125" t="s">
        <v>10</v>
      </c>
      <c r="I70" s="125" t="s">
        <v>10</v>
      </c>
      <c r="J70" s="125" t="s">
        <v>10</v>
      </c>
      <c r="K70" s="125" t="s">
        <v>10</v>
      </c>
      <c r="L70" s="125" t="s">
        <v>10</v>
      </c>
      <c r="M70" s="125" t="s">
        <v>10</v>
      </c>
      <c r="N70" s="125" t="s">
        <v>10</v>
      </c>
      <c r="O70" s="136"/>
      <c r="P70" s="136"/>
      <c r="Q70" s="136"/>
      <c r="R70" s="136"/>
      <c r="S70" s="136"/>
      <c r="T70" s="136"/>
      <c r="U70" s="136"/>
      <c r="V70" s="136"/>
      <c r="W70" s="136"/>
      <c r="X70" s="136"/>
      <c r="Y70" s="136"/>
      <c r="Z70" s="136"/>
      <c r="AA70" s="137"/>
    </row>
    <row r="71" spans="1:27" s="94" customFormat="1" ht="11.1" customHeight="1">
      <c r="A71" s="25">
        <f>IF(B71&lt;&gt;"",COUNTA($B$19:B71),"")</f>
        <v>52</v>
      </c>
      <c r="B71" s="103" t="s">
        <v>156</v>
      </c>
      <c r="C71" s="125" t="s">
        <v>10</v>
      </c>
      <c r="D71" s="125" t="s">
        <v>10</v>
      </c>
      <c r="E71" s="125" t="s">
        <v>10</v>
      </c>
      <c r="F71" s="125" t="s">
        <v>10</v>
      </c>
      <c r="G71" s="125" t="s">
        <v>10</v>
      </c>
      <c r="H71" s="125" t="s">
        <v>10</v>
      </c>
      <c r="I71" s="125" t="s">
        <v>10</v>
      </c>
      <c r="J71" s="125" t="s">
        <v>10</v>
      </c>
      <c r="K71" s="125" t="s">
        <v>10</v>
      </c>
      <c r="L71" s="125" t="s">
        <v>10</v>
      </c>
      <c r="M71" s="125" t="s">
        <v>10</v>
      </c>
      <c r="N71" s="125" t="s">
        <v>10</v>
      </c>
      <c r="O71" s="136"/>
      <c r="P71" s="136"/>
      <c r="Q71" s="136"/>
      <c r="R71" s="136"/>
      <c r="S71" s="136"/>
      <c r="T71" s="136"/>
      <c r="U71" s="136"/>
      <c r="V71" s="136"/>
      <c r="W71" s="136"/>
      <c r="X71" s="136"/>
      <c r="Y71" s="136"/>
      <c r="Z71" s="136"/>
      <c r="AA71" s="137"/>
    </row>
    <row r="72" spans="1:27" s="94" customFormat="1" ht="11.1" customHeight="1">
      <c r="A72" s="25">
        <f>IF(B72&lt;&gt;"",COUNTA($B$19:B72),"")</f>
        <v>53</v>
      </c>
      <c r="B72" s="103" t="s">
        <v>172</v>
      </c>
      <c r="C72" s="125" t="s">
        <v>10</v>
      </c>
      <c r="D72" s="125" t="s">
        <v>10</v>
      </c>
      <c r="E72" s="125" t="s">
        <v>10</v>
      </c>
      <c r="F72" s="125" t="s">
        <v>10</v>
      </c>
      <c r="G72" s="125" t="s">
        <v>10</v>
      </c>
      <c r="H72" s="125" t="s">
        <v>10</v>
      </c>
      <c r="I72" s="125" t="s">
        <v>10</v>
      </c>
      <c r="J72" s="125" t="s">
        <v>10</v>
      </c>
      <c r="K72" s="125" t="s">
        <v>10</v>
      </c>
      <c r="L72" s="125" t="s">
        <v>10</v>
      </c>
      <c r="M72" s="125" t="s">
        <v>10</v>
      </c>
      <c r="N72" s="125" t="s">
        <v>10</v>
      </c>
      <c r="O72" s="136"/>
      <c r="P72" s="136"/>
      <c r="Q72" s="136"/>
      <c r="R72" s="136"/>
      <c r="S72" s="136"/>
      <c r="T72" s="136"/>
      <c r="U72" s="136"/>
      <c r="V72" s="136"/>
      <c r="W72" s="136"/>
      <c r="X72" s="136"/>
      <c r="Y72" s="136"/>
      <c r="Z72" s="136"/>
      <c r="AA72" s="137"/>
    </row>
    <row r="73" spans="1:27" s="94" customFormat="1" ht="11.1" customHeight="1">
      <c r="A73" s="25">
        <f>IF(B73&lt;&gt;"",COUNTA($B$19:B73),"")</f>
        <v>54</v>
      </c>
      <c r="B73" s="103" t="s">
        <v>173</v>
      </c>
      <c r="C73" s="125" t="s">
        <v>10</v>
      </c>
      <c r="D73" s="125" t="s">
        <v>10</v>
      </c>
      <c r="E73" s="125" t="s">
        <v>10</v>
      </c>
      <c r="F73" s="125" t="s">
        <v>10</v>
      </c>
      <c r="G73" s="125" t="s">
        <v>10</v>
      </c>
      <c r="H73" s="125" t="s">
        <v>10</v>
      </c>
      <c r="I73" s="125" t="s">
        <v>10</v>
      </c>
      <c r="J73" s="125" t="s">
        <v>10</v>
      </c>
      <c r="K73" s="125" t="s">
        <v>10</v>
      </c>
      <c r="L73" s="125" t="s">
        <v>10</v>
      </c>
      <c r="M73" s="125" t="s">
        <v>10</v>
      </c>
      <c r="N73" s="125" t="s">
        <v>10</v>
      </c>
      <c r="O73" s="136"/>
      <c r="P73" s="136"/>
      <c r="Q73" s="136"/>
      <c r="R73" s="136"/>
      <c r="S73" s="136"/>
      <c r="T73" s="136"/>
      <c r="U73" s="136"/>
      <c r="V73" s="136"/>
      <c r="W73" s="136"/>
      <c r="X73" s="136"/>
      <c r="Y73" s="136"/>
      <c r="Z73" s="136"/>
      <c r="AA73" s="137"/>
    </row>
    <row r="74" spans="1:27" s="94" customFormat="1" ht="11.1" customHeight="1">
      <c r="A74" s="25">
        <f>IF(B74&lt;&gt;"",COUNTA($B$19:B74),"")</f>
        <v>55</v>
      </c>
      <c r="B74" s="103" t="s">
        <v>61</v>
      </c>
      <c r="C74" s="125" t="s">
        <v>10</v>
      </c>
      <c r="D74" s="125" t="s">
        <v>10</v>
      </c>
      <c r="E74" s="125" t="s">
        <v>10</v>
      </c>
      <c r="F74" s="125" t="s">
        <v>10</v>
      </c>
      <c r="G74" s="125" t="s">
        <v>10</v>
      </c>
      <c r="H74" s="125" t="s">
        <v>10</v>
      </c>
      <c r="I74" s="125" t="s">
        <v>10</v>
      </c>
      <c r="J74" s="125" t="s">
        <v>10</v>
      </c>
      <c r="K74" s="125" t="s">
        <v>10</v>
      </c>
      <c r="L74" s="125" t="s">
        <v>10</v>
      </c>
      <c r="M74" s="125" t="s">
        <v>10</v>
      </c>
      <c r="N74" s="125" t="s">
        <v>10</v>
      </c>
      <c r="O74" s="136"/>
      <c r="P74" s="136"/>
      <c r="Q74" s="136"/>
      <c r="R74" s="136"/>
      <c r="S74" s="136"/>
      <c r="T74" s="136"/>
      <c r="U74" s="136"/>
      <c r="V74" s="136"/>
      <c r="W74" s="136"/>
      <c r="X74" s="136"/>
      <c r="Y74" s="136"/>
      <c r="Z74" s="136"/>
      <c r="AA74" s="137"/>
    </row>
    <row r="75" spans="1:27" s="94" customFormat="1" ht="21.6" customHeight="1">
      <c r="A75" s="25">
        <f>IF(B75&lt;&gt;"",COUNTA($B$19:B75),"")</f>
        <v>56</v>
      </c>
      <c r="B75" s="104" t="s">
        <v>157</v>
      </c>
      <c r="C75" s="125" t="s">
        <v>10</v>
      </c>
      <c r="D75" s="125" t="s">
        <v>10</v>
      </c>
      <c r="E75" s="125" t="s">
        <v>10</v>
      </c>
      <c r="F75" s="125" t="s">
        <v>10</v>
      </c>
      <c r="G75" s="125" t="s">
        <v>10</v>
      </c>
      <c r="H75" s="125" t="s">
        <v>10</v>
      </c>
      <c r="I75" s="125" t="s">
        <v>10</v>
      </c>
      <c r="J75" s="125" t="s">
        <v>10</v>
      </c>
      <c r="K75" s="125" t="s">
        <v>10</v>
      </c>
      <c r="L75" s="125" t="s">
        <v>10</v>
      </c>
      <c r="M75" s="125" t="s">
        <v>10</v>
      </c>
      <c r="N75" s="125" t="s">
        <v>10</v>
      </c>
      <c r="O75" s="136"/>
      <c r="P75" s="136"/>
      <c r="Q75" s="136"/>
      <c r="R75" s="136"/>
      <c r="S75" s="136"/>
      <c r="T75" s="136"/>
      <c r="U75" s="136"/>
      <c r="V75" s="136"/>
      <c r="W75" s="136"/>
      <c r="X75" s="136"/>
      <c r="Y75" s="136"/>
      <c r="Z75" s="136"/>
      <c r="AA75" s="137"/>
    </row>
    <row r="76" spans="1:27" s="94" customFormat="1" ht="21.6" customHeight="1">
      <c r="A76" s="25">
        <f>IF(B76&lt;&gt;"",COUNTA($B$19:B76),"")</f>
        <v>57</v>
      </c>
      <c r="B76" s="104" t="s">
        <v>158</v>
      </c>
      <c r="C76" s="125">
        <v>15.52</v>
      </c>
      <c r="D76" s="125">
        <v>18.95</v>
      </c>
      <c r="E76" s="125">
        <v>1.3</v>
      </c>
      <c r="F76" s="125">
        <v>5.55</v>
      </c>
      <c r="G76" s="125">
        <v>2.19</v>
      </c>
      <c r="H76" s="125">
        <v>0.76</v>
      </c>
      <c r="I76" s="125">
        <v>0.93</v>
      </c>
      <c r="J76" s="125">
        <v>0.37</v>
      </c>
      <c r="K76" s="125">
        <v>0.5</v>
      </c>
      <c r="L76" s="125">
        <v>1.32</v>
      </c>
      <c r="M76" s="125">
        <v>0.14000000000000001</v>
      </c>
      <c r="N76" s="125">
        <v>13.33</v>
      </c>
      <c r="O76" s="136"/>
      <c r="P76" s="136"/>
      <c r="Q76" s="136"/>
      <c r="R76" s="136"/>
      <c r="S76" s="136"/>
      <c r="T76" s="136"/>
      <c r="U76" s="136"/>
      <c r="V76" s="136"/>
      <c r="W76" s="136"/>
      <c r="X76" s="136"/>
      <c r="Y76" s="136"/>
      <c r="Z76" s="136"/>
      <c r="AA76" s="137"/>
    </row>
    <row r="77" spans="1:27" s="94" customFormat="1" ht="21.6" customHeight="1">
      <c r="A77" s="25">
        <f>IF(B77&lt;&gt;"",COUNTA($B$19:B77),"")</f>
        <v>58</v>
      </c>
      <c r="B77" s="104" t="s">
        <v>159</v>
      </c>
      <c r="C77" s="125">
        <v>0.46</v>
      </c>
      <c r="D77" s="125">
        <v>1.1399999999999999</v>
      </c>
      <c r="E77" s="125">
        <v>0.21</v>
      </c>
      <c r="F77" s="125">
        <v>0.84</v>
      </c>
      <c r="G77" s="125">
        <v>0.13</v>
      </c>
      <c r="H77" s="125">
        <v>0.18</v>
      </c>
      <c r="I77" s="125" t="s">
        <v>10</v>
      </c>
      <c r="J77" s="125">
        <v>0.28999999999999998</v>
      </c>
      <c r="K77" s="125">
        <v>0.34</v>
      </c>
      <c r="L77" s="125">
        <v>0.09</v>
      </c>
      <c r="M77" s="125" t="s">
        <v>10</v>
      </c>
      <c r="N77" s="125">
        <v>0.09</v>
      </c>
      <c r="O77" s="136"/>
      <c r="P77" s="136"/>
      <c r="Q77" s="136"/>
      <c r="R77" s="136"/>
      <c r="S77" s="136"/>
      <c r="T77" s="136"/>
      <c r="U77" s="136"/>
      <c r="V77" s="136"/>
      <c r="W77" s="136"/>
      <c r="X77" s="136"/>
      <c r="Y77" s="136"/>
      <c r="Z77" s="136"/>
      <c r="AA77" s="137"/>
    </row>
    <row r="78" spans="1:27" s="94" customFormat="1" ht="11.1" customHeight="1">
      <c r="A78" s="25">
        <f>IF(B78&lt;&gt;"",COUNTA($B$19:B78),"")</f>
        <v>59</v>
      </c>
      <c r="B78" s="103" t="s">
        <v>160</v>
      </c>
      <c r="C78" s="125">
        <v>28.52</v>
      </c>
      <c r="D78" s="125">
        <v>41.91</v>
      </c>
      <c r="E78" s="125">
        <v>12.01</v>
      </c>
      <c r="F78" s="125">
        <v>6.39</v>
      </c>
      <c r="G78" s="125">
        <v>4.2699999999999996</v>
      </c>
      <c r="H78" s="125">
        <v>9.01</v>
      </c>
      <c r="I78" s="125">
        <v>7.97</v>
      </c>
      <c r="J78" s="125">
        <v>15.09</v>
      </c>
      <c r="K78" s="125">
        <v>15.18</v>
      </c>
      <c r="L78" s="125">
        <v>19.02</v>
      </c>
      <c r="M78" s="125">
        <v>0.17</v>
      </c>
      <c r="N78" s="125">
        <v>13.28</v>
      </c>
      <c r="O78" s="136"/>
      <c r="P78" s="136"/>
      <c r="Q78" s="136"/>
      <c r="R78" s="136"/>
      <c r="S78" s="136"/>
      <c r="T78" s="136"/>
      <c r="U78" s="136"/>
      <c r="V78" s="136"/>
      <c r="W78" s="136"/>
      <c r="X78" s="136"/>
      <c r="Y78" s="136"/>
      <c r="Z78" s="136"/>
      <c r="AA78" s="137"/>
    </row>
    <row r="79" spans="1:27" s="94" customFormat="1" ht="11.1" customHeight="1">
      <c r="A79" s="25">
        <f>IF(B79&lt;&gt;"",COUNTA($B$19:B79),"")</f>
        <v>60</v>
      </c>
      <c r="B79" s="103" t="s">
        <v>161</v>
      </c>
      <c r="C79" s="125">
        <v>29.45</v>
      </c>
      <c r="D79" s="125">
        <v>76.38</v>
      </c>
      <c r="E79" s="125">
        <v>16.11</v>
      </c>
      <c r="F79" s="125">
        <v>36.64</v>
      </c>
      <c r="G79" s="125">
        <v>21.63</v>
      </c>
      <c r="H79" s="125">
        <v>15.45</v>
      </c>
      <c r="I79" s="125">
        <v>16.61</v>
      </c>
      <c r="J79" s="125">
        <v>9.75</v>
      </c>
      <c r="K79" s="125">
        <v>13.8</v>
      </c>
      <c r="L79" s="125">
        <v>13.04</v>
      </c>
      <c r="M79" s="125">
        <v>0.69</v>
      </c>
      <c r="N79" s="125">
        <v>1.98</v>
      </c>
      <c r="O79" s="136"/>
      <c r="P79" s="136"/>
      <c r="Q79" s="136"/>
      <c r="R79" s="136"/>
      <c r="S79" s="136"/>
      <c r="T79" s="136"/>
      <c r="U79" s="136"/>
      <c r="V79" s="136"/>
      <c r="W79" s="136"/>
      <c r="X79" s="136"/>
      <c r="Y79" s="136"/>
      <c r="Z79" s="136"/>
      <c r="AA79" s="137"/>
    </row>
    <row r="80" spans="1:27" s="94" customFormat="1" ht="11.1" customHeight="1">
      <c r="A80" s="25">
        <f>IF(B80&lt;&gt;"",COUNTA($B$19:B80),"")</f>
        <v>61</v>
      </c>
      <c r="B80" s="103" t="s">
        <v>147</v>
      </c>
      <c r="C80" s="125">
        <v>2.58</v>
      </c>
      <c r="D80" s="125">
        <v>0.28000000000000003</v>
      </c>
      <c r="E80" s="125">
        <v>1.53</v>
      </c>
      <c r="F80" s="125">
        <v>0.1</v>
      </c>
      <c r="G80" s="125">
        <v>0.39</v>
      </c>
      <c r="H80" s="125">
        <v>0.08</v>
      </c>
      <c r="I80" s="125">
        <v>0.4</v>
      </c>
      <c r="J80" s="125">
        <v>0.68</v>
      </c>
      <c r="K80" s="125" t="s">
        <v>10</v>
      </c>
      <c r="L80" s="125">
        <v>5.74</v>
      </c>
      <c r="M80" s="125">
        <v>0.55000000000000004</v>
      </c>
      <c r="N80" s="125">
        <v>1.26</v>
      </c>
      <c r="O80" s="136"/>
      <c r="P80" s="136"/>
      <c r="Q80" s="136"/>
      <c r="R80" s="136"/>
      <c r="S80" s="136"/>
      <c r="T80" s="136"/>
      <c r="U80" s="136"/>
      <c r="V80" s="136"/>
      <c r="W80" s="136"/>
      <c r="X80" s="136"/>
      <c r="Y80" s="136"/>
      <c r="Z80" s="136"/>
      <c r="AA80" s="137"/>
    </row>
    <row r="81" spans="1:27" s="94" customFormat="1" ht="20.100000000000001" customHeight="1">
      <c r="A81" s="26">
        <f>IF(B81&lt;&gt;"",COUNTA($B$19:B81),"")</f>
        <v>62</v>
      </c>
      <c r="B81" s="105" t="s">
        <v>162</v>
      </c>
      <c r="C81" s="127">
        <v>71.36</v>
      </c>
      <c r="D81" s="127">
        <v>138.1</v>
      </c>
      <c r="E81" s="127">
        <v>28.11</v>
      </c>
      <c r="F81" s="127">
        <v>49.32</v>
      </c>
      <c r="G81" s="127">
        <v>27.83</v>
      </c>
      <c r="H81" s="127">
        <v>25.31</v>
      </c>
      <c r="I81" s="127">
        <v>25.11</v>
      </c>
      <c r="J81" s="127">
        <v>24.81</v>
      </c>
      <c r="K81" s="127">
        <v>29.81</v>
      </c>
      <c r="L81" s="127">
        <v>27.74</v>
      </c>
      <c r="M81" s="127">
        <v>0.45</v>
      </c>
      <c r="N81" s="127">
        <v>27.41</v>
      </c>
      <c r="O81" s="136"/>
      <c r="P81" s="136"/>
      <c r="Q81" s="136"/>
      <c r="R81" s="136"/>
      <c r="S81" s="136"/>
      <c r="T81" s="136"/>
      <c r="U81" s="136"/>
      <c r="V81" s="136"/>
      <c r="W81" s="136"/>
      <c r="X81" s="136"/>
      <c r="Y81" s="136"/>
      <c r="Z81" s="136"/>
      <c r="AA81" s="137"/>
    </row>
    <row r="82" spans="1:27" s="122" customFormat="1" ht="11.1" customHeight="1">
      <c r="A82" s="25">
        <f>IF(B82&lt;&gt;"",COUNTA($B$19:B82),"")</f>
        <v>63</v>
      </c>
      <c r="B82" s="103" t="s">
        <v>163</v>
      </c>
      <c r="C82" s="125">
        <v>63.24</v>
      </c>
      <c r="D82" s="125">
        <v>131.26</v>
      </c>
      <c r="E82" s="125">
        <v>40.28</v>
      </c>
      <c r="F82" s="125">
        <v>62.25</v>
      </c>
      <c r="G82" s="125">
        <v>77</v>
      </c>
      <c r="H82" s="125">
        <v>45.83</v>
      </c>
      <c r="I82" s="125">
        <v>37.979999999999997</v>
      </c>
      <c r="J82" s="125">
        <v>44.93</v>
      </c>
      <c r="K82" s="125">
        <v>28.66</v>
      </c>
      <c r="L82" s="125">
        <v>12.37</v>
      </c>
      <c r="M82" s="125">
        <v>0.36</v>
      </c>
      <c r="N82" s="125">
        <v>6.87</v>
      </c>
      <c r="O82" s="138"/>
      <c r="P82" s="138"/>
      <c r="Q82" s="138"/>
      <c r="R82" s="138"/>
      <c r="S82" s="138"/>
      <c r="T82" s="138"/>
      <c r="U82" s="138"/>
      <c r="V82" s="138"/>
      <c r="W82" s="138"/>
      <c r="X82" s="138"/>
      <c r="Y82" s="138"/>
      <c r="Z82" s="138"/>
      <c r="AA82" s="139"/>
    </row>
    <row r="83" spans="1:27" s="122" customFormat="1" ht="11.1" customHeight="1">
      <c r="A83" s="25">
        <f>IF(B83&lt;&gt;"",COUNTA($B$19:B83),"")</f>
        <v>64</v>
      </c>
      <c r="B83" s="103" t="s">
        <v>164</v>
      </c>
      <c r="C83" s="125" t="s">
        <v>10</v>
      </c>
      <c r="D83" s="125" t="s">
        <v>10</v>
      </c>
      <c r="E83" s="125" t="s">
        <v>10</v>
      </c>
      <c r="F83" s="125" t="s">
        <v>10</v>
      </c>
      <c r="G83" s="125" t="s">
        <v>10</v>
      </c>
      <c r="H83" s="125" t="s">
        <v>10</v>
      </c>
      <c r="I83" s="125" t="s">
        <v>10</v>
      </c>
      <c r="J83" s="125" t="s">
        <v>10</v>
      </c>
      <c r="K83" s="125" t="s">
        <v>10</v>
      </c>
      <c r="L83" s="125" t="s">
        <v>10</v>
      </c>
      <c r="M83" s="125" t="s">
        <v>10</v>
      </c>
      <c r="N83" s="125" t="s">
        <v>10</v>
      </c>
      <c r="O83" s="138"/>
      <c r="P83" s="138"/>
      <c r="Q83" s="138"/>
      <c r="R83" s="138"/>
      <c r="S83" s="138"/>
      <c r="T83" s="138"/>
      <c r="U83" s="138"/>
      <c r="V83" s="138"/>
      <c r="W83" s="138"/>
      <c r="X83" s="138"/>
      <c r="Y83" s="138"/>
      <c r="Z83" s="138"/>
      <c r="AA83" s="139"/>
    </row>
    <row r="84" spans="1:27" s="122" customFormat="1" ht="11.1" customHeight="1">
      <c r="A84" s="25">
        <f>IF(B84&lt;&gt;"",COUNTA($B$19:B84),"")</f>
        <v>65</v>
      </c>
      <c r="B84" s="103" t="s">
        <v>165</v>
      </c>
      <c r="C84" s="125">
        <v>18.989999999999998</v>
      </c>
      <c r="D84" s="125">
        <v>23.83</v>
      </c>
      <c r="E84" s="125">
        <v>17.3</v>
      </c>
      <c r="F84" s="125">
        <v>8.99</v>
      </c>
      <c r="G84" s="125">
        <v>12.2</v>
      </c>
      <c r="H84" s="125">
        <v>9.6300000000000008</v>
      </c>
      <c r="I84" s="125">
        <v>21.3</v>
      </c>
      <c r="J84" s="125">
        <v>28.88</v>
      </c>
      <c r="K84" s="125">
        <v>21.92</v>
      </c>
      <c r="L84" s="125">
        <v>16.22</v>
      </c>
      <c r="M84" s="125" t="s">
        <v>10</v>
      </c>
      <c r="N84" s="125">
        <v>0.56000000000000005</v>
      </c>
      <c r="O84" s="138"/>
      <c r="P84" s="138"/>
      <c r="Q84" s="138"/>
      <c r="R84" s="138"/>
      <c r="S84" s="138"/>
      <c r="T84" s="138"/>
      <c r="U84" s="138"/>
      <c r="V84" s="138"/>
      <c r="W84" s="138"/>
      <c r="X84" s="138"/>
      <c r="Y84" s="138"/>
      <c r="Z84" s="138"/>
      <c r="AA84" s="139"/>
    </row>
    <row r="85" spans="1:27" s="122" customFormat="1" ht="11.1" customHeight="1">
      <c r="A85" s="25">
        <f>IF(B85&lt;&gt;"",COUNTA($B$19:B85),"")</f>
        <v>66</v>
      </c>
      <c r="B85" s="103" t="s">
        <v>147</v>
      </c>
      <c r="C85" s="125">
        <v>0.55000000000000004</v>
      </c>
      <c r="D85" s="125" t="s">
        <v>10</v>
      </c>
      <c r="E85" s="125">
        <v>0.67</v>
      </c>
      <c r="F85" s="125">
        <v>0.37</v>
      </c>
      <c r="G85" s="125">
        <v>1.4</v>
      </c>
      <c r="H85" s="125">
        <v>0.01</v>
      </c>
      <c r="I85" s="125">
        <v>7.0000000000000007E-2</v>
      </c>
      <c r="J85" s="125">
        <v>1.45</v>
      </c>
      <c r="K85" s="125">
        <v>0.02</v>
      </c>
      <c r="L85" s="125">
        <v>1.02</v>
      </c>
      <c r="M85" s="125" t="s">
        <v>10</v>
      </c>
      <c r="N85" s="125" t="s">
        <v>10</v>
      </c>
      <c r="O85" s="138"/>
      <c r="P85" s="138"/>
      <c r="Q85" s="138"/>
      <c r="R85" s="138"/>
      <c r="S85" s="138"/>
      <c r="T85" s="138"/>
      <c r="U85" s="138"/>
      <c r="V85" s="138"/>
      <c r="W85" s="138"/>
      <c r="X85" s="138"/>
      <c r="Y85" s="138"/>
      <c r="Z85" s="138"/>
      <c r="AA85" s="139"/>
    </row>
    <row r="86" spans="1:27" s="94" customFormat="1" ht="20.100000000000001" customHeight="1">
      <c r="A86" s="26">
        <f>IF(B86&lt;&gt;"",COUNTA($B$19:B86),"")</f>
        <v>67</v>
      </c>
      <c r="B86" s="105" t="s">
        <v>166</v>
      </c>
      <c r="C86" s="127">
        <v>81.680000000000007</v>
      </c>
      <c r="D86" s="127">
        <v>155.08000000000001</v>
      </c>
      <c r="E86" s="127">
        <v>56.91</v>
      </c>
      <c r="F86" s="127">
        <v>70.87</v>
      </c>
      <c r="G86" s="127">
        <v>87.8</v>
      </c>
      <c r="H86" s="127">
        <v>55.45</v>
      </c>
      <c r="I86" s="127">
        <v>59.2</v>
      </c>
      <c r="J86" s="127">
        <v>72.37</v>
      </c>
      <c r="K86" s="127">
        <v>50.57</v>
      </c>
      <c r="L86" s="127">
        <v>27.57</v>
      </c>
      <c r="M86" s="127">
        <v>0.36</v>
      </c>
      <c r="N86" s="127">
        <v>7.42</v>
      </c>
      <c r="O86" s="136"/>
      <c r="P86" s="136"/>
      <c r="Q86" s="136"/>
      <c r="R86" s="136"/>
      <c r="S86" s="136"/>
      <c r="T86" s="136"/>
      <c r="U86" s="136"/>
      <c r="V86" s="136"/>
      <c r="W86" s="136"/>
      <c r="X86" s="136"/>
      <c r="Y86" s="136"/>
      <c r="Z86" s="136"/>
      <c r="AA86" s="137"/>
    </row>
    <row r="87" spans="1:27" s="94" customFormat="1" ht="20.100000000000001" customHeight="1">
      <c r="A87" s="26">
        <f>IF(B87&lt;&gt;"",COUNTA($B$19:B87),"")</f>
        <v>68</v>
      </c>
      <c r="B87" s="105" t="s">
        <v>167</v>
      </c>
      <c r="C87" s="127">
        <v>153.05000000000001</v>
      </c>
      <c r="D87" s="127">
        <v>293.19</v>
      </c>
      <c r="E87" s="127">
        <v>85.01</v>
      </c>
      <c r="F87" s="127">
        <v>120.2</v>
      </c>
      <c r="G87" s="127">
        <v>115.63</v>
      </c>
      <c r="H87" s="127">
        <v>80.77</v>
      </c>
      <c r="I87" s="127">
        <v>84.31</v>
      </c>
      <c r="J87" s="127">
        <v>97.18</v>
      </c>
      <c r="K87" s="127">
        <v>80.38</v>
      </c>
      <c r="L87" s="127">
        <v>55.31</v>
      </c>
      <c r="M87" s="127">
        <v>0.81</v>
      </c>
      <c r="N87" s="127">
        <v>34.83</v>
      </c>
      <c r="O87" s="136"/>
      <c r="P87" s="136"/>
      <c r="Q87" s="136"/>
      <c r="R87" s="136"/>
      <c r="S87" s="136"/>
      <c r="T87" s="136"/>
      <c r="U87" s="136"/>
      <c r="V87" s="136"/>
      <c r="W87" s="136"/>
      <c r="X87" s="136"/>
      <c r="Y87" s="136"/>
      <c r="Z87" s="136"/>
      <c r="AA87" s="137"/>
    </row>
    <row r="88" spans="1:27" s="94" customFormat="1" ht="20.100000000000001" customHeight="1">
      <c r="A88" s="26">
        <f>IF(B88&lt;&gt;"",COUNTA($B$19:B88),"")</f>
        <v>69</v>
      </c>
      <c r="B88" s="105" t="s">
        <v>168</v>
      </c>
      <c r="C88" s="127">
        <v>-198</v>
      </c>
      <c r="D88" s="127">
        <v>-140.78</v>
      </c>
      <c r="E88" s="127">
        <v>-127.29</v>
      </c>
      <c r="F88" s="127">
        <v>-93.67</v>
      </c>
      <c r="G88" s="127">
        <v>-91.61</v>
      </c>
      <c r="H88" s="127">
        <v>-103.14</v>
      </c>
      <c r="I88" s="127">
        <v>-132.9</v>
      </c>
      <c r="J88" s="127">
        <v>-179.29</v>
      </c>
      <c r="K88" s="127">
        <v>-129.06</v>
      </c>
      <c r="L88" s="127">
        <v>-137</v>
      </c>
      <c r="M88" s="127">
        <v>-15.53</v>
      </c>
      <c r="N88" s="127">
        <v>-74.86</v>
      </c>
      <c r="O88" s="136"/>
      <c r="P88" s="136"/>
      <c r="Q88" s="136"/>
      <c r="R88" s="136"/>
      <c r="S88" s="136"/>
      <c r="T88" s="136"/>
      <c r="U88" s="136"/>
      <c r="V88" s="136"/>
      <c r="W88" s="136"/>
      <c r="X88" s="136"/>
      <c r="Y88" s="136"/>
      <c r="Z88" s="136"/>
      <c r="AA88" s="137"/>
    </row>
    <row r="89" spans="1:27" s="122" customFormat="1" ht="25.15" customHeight="1">
      <c r="A89" s="25">
        <f>IF(B89&lt;&gt;"",COUNTA($B$19:B89),"")</f>
        <v>70</v>
      </c>
      <c r="B89" s="108" t="s">
        <v>169</v>
      </c>
      <c r="C89" s="129">
        <v>-119.09</v>
      </c>
      <c r="D89" s="129">
        <v>-61.93</v>
      </c>
      <c r="E89" s="129">
        <v>-67.77</v>
      </c>
      <c r="F89" s="129">
        <v>-47.87</v>
      </c>
      <c r="G89" s="129">
        <v>-57.45</v>
      </c>
      <c r="H89" s="129">
        <v>-49.96</v>
      </c>
      <c r="I89" s="129">
        <v>-67.13</v>
      </c>
      <c r="J89" s="129">
        <v>-78.52</v>
      </c>
      <c r="K89" s="129">
        <v>-81.66</v>
      </c>
      <c r="L89" s="129">
        <v>-79.569999999999993</v>
      </c>
      <c r="M89" s="129">
        <v>-15.33</v>
      </c>
      <c r="N89" s="129">
        <v>-55.58</v>
      </c>
      <c r="O89" s="138"/>
      <c r="P89" s="138"/>
      <c r="Q89" s="138"/>
      <c r="R89" s="138"/>
      <c r="S89" s="138"/>
      <c r="T89" s="138"/>
      <c r="U89" s="138"/>
      <c r="V89" s="138"/>
      <c r="W89" s="138"/>
      <c r="X89" s="138"/>
      <c r="Y89" s="138"/>
      <c r="Z89" s="138"/>
      <c r="AA89" s="139"/>
    </row>
    <row r="90" spans="1:27" s="122" customFormat="1" ht="18" customHeight="1">
      <c r="A90" s="25">
        <f>IF(B90&lt;&gt;"",COUNTA($B$19:B90),"")</f>
        <v>71</v>
      </c>
      <c r="B90" s="103" t="s">
        <v>170</v>
      </c>
      <c r="C90" s="125">
        <v>1.03</v>
      </c>
      <c r="D90" s="125" t="s">
        <v>10</v>
      </c>
      <c r="E90" s="125">
        <v>1.27</v>
      </c>
      <c r="F90" s="125">
        <v>2.59</v>
      </c>
      <c r="G90" s="125">
        <v>4.8899999999999997</v>
      </c>
      <c r="H90" s="125">
        <v>2.5499999999999998</v>
      </c>
      <c r="I90" s="125" t="s">
        <v>10</v>
      </c>
      <c r="J90" s="125" t="s">
        <v>10</v>
      </c>
      <c r="K90" s="125" t="s">
        <v>10</v>
      </c>
      <c r="L90" s="125" t="s">
        <v>10</v>
      </c>
      <c r="M90" s="125" t="s">
        <v>10</v>
      </c>
      <c r="N90" s="125" t="s">
        <v>10</v>
      </c>
      <c r="O90" s="138"/>
      <c r="P90" s="138"/>
      <c r="Q90" s="138"/>
      <c r="R90" s="138"/>
      <c r="S90" s="138"/>
      <c r="T90" s="138"/>
      <c r="U90" s="138"/>
      <c r="V90" s="138"/>
      <c r="W90" s="138"/>
      <c r="X90" s="138"/>
      <c r="Y90" s="138"/>
      <c r="Z90" s="138"/>
      <c r="AA90" s="139"/>
    </row>
    <row r="91" spans="1:27" ht="11.1" customHeight="1">
      <c r="A91" s="25">
        <f>IF(B91&lt;&gt;"",COUNTA($B$19:B91),"")</f>
        <v>72</v>
      </c>
      <c r="B91" s="103" t="s">
        <v>171</v>
      </c>
      <c r="C91" s="125">
        <v>1.36</v>
      </c>
      <c r="D91" s="125" t="s">
        <v>10</v>
      </c>
      <c r="E91" s="125">
        <v>1.67</v>
      </c>
      <c r="F91" s="125">
        <v>3.32</v>
      </c>
      <c r="G91" s="125">
        <v>4.9000000000000004</v>
      </c>
      <c r="H91" s="125">
        <v>1.3</v>
      </c>
      <c r="I91" s="125">
        <v>2.2599999999999998</v>
      </c>
      <c r="J91" s="125">
        <v>1</v>
      </c>
      <c r="K91" s="125" t="s">
        <v>10</v>
      </c>
      <c r="L91" s="125">
        <v>0.63</v>
      </c>
      <c r="M91" s="125" t="s">
        <v>10</v>
      </c>
      <c r="N91" s="125" t="s">
        <v>10</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7109375" style="24" customWidth="1"/>
    <col min="2" max="2" width="36.7109375" style="102" customWidth="1"/>
    <col min="3" max="3" width="9.28515625" style="102" customWidth="1"/>
    <col min="4" max="12" width="8.28515625" style="102" customWidth="1"/>
    <col min="13" max="14" width="8.7109375" style="102" customWidth="1"/>
    <col min="15" max="27" width="11.42578125" style="135"/>
    <col min="28" max="16384" width="11.42578125" style="102"/>
  </cols>
  <sheetData>
    <row r="1" spans="1:27" s="97" customFormat="1" ht="35.1" customHeight="1">
      <c r="A1" s="241" t="s">
        <v>113</v>
      </c>
      <c r="B1" s="242"/>
      <c r="C1" s="221" t="str">
        <f>"Auszahlungen und Einzahlungen 
der Gemeinden und Gemeindeverbände "&amp;Deckblatt!A7&amp;"  
nach Gebietskörperschaften und Produktbereichen"</f>
        <v>Auszahlungen und Einzahlungen 
der Gemeinden und Gemeindeverbände 2019  
nach Gebietskörperschaften und Produktbereichen</v>
      </c>
      <c r="D1" s="221"/>
      <c r="E1" s="221"/>
      <c r="F1" s="221"/>
      <c r="G1" s="221"/>
      <c r="H1" s="222"/>
      <c r="I1" s="223" t="str">
        <f>"Auszahlungen und Einzahlungen 
der Gemeinden und Gemeindeverbände "&amp;Deckblatt!A7&amp;" 
nach Gebietskörperschaften und Produktbereichen"</f>
        <v>Auszahlungen und Einzahlungen 
der Gemeinden und Gemeindeverbände 2019 
nach Gebietskörperschaften und Produktbereichen</v>
      </c>
      <c r="J1" s="221"/>
      <c r="K1" s="221"/>
      <c r="L1" s="221"/>
      <c r="M1" s="221"/>
      <c r="N1" s="222"/>
      <c r="O1" s="134"/>
      <c r="P1" s="134"/>
      <c r="Q1" s="134"/>
      <c r="R1" s="134"/>
      <c r="S1" s="134"/>
      <c r="T1" s="134"/>
      <c r="U1" s="134"/>
      <c r="V1" s="134"/>
      <c r="W1" s="134"/>
      <c r="X1" s="134"/>
      <c r="Y1" s="134"/>
      <c r="Z1" s="134"/>
      <c r="AA1" s="134"/>
    </row>
    <row r="2" spans="1:27" s="97" customFormat="1" ht="11.85" customHeight="1">
      <c r="A2" s="241" t="s">
        <v>103</v>
      </c>
      <c r="B2" s="242"/>
      <c r="C2" s="221" t="s">
        <v>207</v>
      </c>
      <c r="D2" s="221"/>
      <c r="E2" s="221"/>
      <c r="F2" s="221"/>
      <c r="G2" s="221"/>
      <c r="H2" s="222"/>
      <c r="I2" s="223" t="s">
        <v>207</v>
      </c>
      <c r="J2" s="221"/>
      <c r="K2" s="221"/>
      <c r="L2" s="221"/>
      <c r="M2" s="221"/>
      <c r="N2" s="222"/>
      <c r="O2" s="134"/>
      <c r="P2" s="134"/>
      <c r="Q2" s="134"/>
      <c r="R2" s="134"/>
      <c r="S2" s="134"/>
      <c r="T2" s="134"/>
      <c r="U2" s="134"/>
      <c r="V2" s="134"/>
      <c r="W2" s="134"/>
      <c r="X2" s="134"/>
      <c r="Y2" s="134"/>
      <c r="Z2" s="134"/>
      <c r="AA2" s="134"/>
    </row>
    <row r="3" spans="1:27" s="97" customFormat="1" ht="11.85" customHeight="1">
      <c r="A3" s="241"/>
      <c r="B3" s="242"/>
      <c r="C3" s="221"/>
      <c r="D3" s="221"/>
      <c r="E3" s="221"/>
      <c r="F3" s="221"/>
      <c r="G3" s="221"/>
      <c r="H3" s="222"/>
      <c r="I3" s="223"/>
      <c r="J3" s="221"/>
      <c r="K3" s="221"/>
      <c r="L3" s="221"/>
      <c r="M3" s="221"/>
      <c r="N3" s="222"/>
      <c r="O3" s="134"/>
      <c r="P3" s="134"/>
      <c r="Q3" s="134"/>
      <c r="R3" s="134"/>
      <c r="S3" s="134"/>
      <c r="T3" s="134"/>
      <c r="U3" s="134"/>
      <c r="V3" s="134"/>
      <c r="W3" s="134"/>
      <c r="X3" s="134"/>
      <c r="Y3" s="134"/>
      <c r="Z3" s="134"/>
      <c r="AA3" s="134"/>
    </row>
    <row r="4" spans="1:27" s="97" customFormat="1" ht="11.85" customHeight="1">
      <c r="A4" s="209" t="s">
        <v>80</v>
      </c>
      <c r="B4" s="210" t="s">
        <v>189</v>
      </c>
      <c r="C4" s="210" t="s">
        <v>2</v>
      </c>
      <c r="D4" s="218" t="s">
        <v>85</v>
      </c>
      <c r="E4" s="218" t="s">
        <v>86</v>
      </c>
      <c r="F4" s="226" t="s">
        <v>3</v>
      </c>
      <c r="G4" s="226"/>
      <c r="H4" s="236"/>
      <c r="I4" s="219" t="s">
        <v>3</v>
      </c>
      <c r="J4" s="226"/>
      <c r="K4" s="226"/>
      <c r="L4" s="226"/>
      <c r="M4" s="226" t="s">
        <v>93</v>
      </c>
      <c r="N4" s="236" t="s">
        <v>94</v>
      </c>
      <c r="O4" s="134"/>
      <c r="P4" s="134"/>
      <c r="Q4" s="134"/>
      <c r="R4" s="134"/>
      <c r="S4" s="134"/>
      <c r="T4" s="134"/>
      <c r="U4" s="134"/>
      <c r="V4" s="134"/>
      <c r="W4" s="134"/>
      <c r="X4" s="134"/>
      <c r="Y4" s="134"/>
      <c r="Z4" s="134"/>
      <c r="AA4" s="134"/>
    </row>
    <row r="5" spans="1:27" s="97" customFormat="1" ht="11.85" customHeight="1">
      <c r="A5" s="209"/>
      <c r="B5" s="210"/>
      <c r="C5" s="210"/>
      <c r="D5" s="218"/>
      <c r="E5" s="218"/>
      <c r="F5" s="226"/>
      <c r="G5" s="226"/>
      <c r="H5" s="236"/>
      <c r="I5" s="219"/>
      <c r="J5" s="226"/>
      <c r="K5" s="226"/>
      <c r="L5" s="226"/>
      <c r="M5" s="226"/>
      <c r="N5" s="236"/>
      <c r="O5" s="134"/>
      <c r="P5" s="134"/>
      <c r="Q5" s="134"/>
      <c r="R5" s="134"/>
      <c r="S5" s="134"/>
      <c r="T5" s="134"/>
      <c r="U5" s="134"/>
      <c r="V5" s="134"/>
      <c r="W5" s="134"/>
      <c r="X5" s="134"/>
      <c r="Y5" s="134"/>
      <c r="Z5" s="134"/>
      <c r="AA5" s="134"/>
    </row>
    <row r="6" spans="1:27" s="97" customFormat="1" ht="11.85" customHeight="1">
      <c r="A6" s="209"/>
      <c r="B6" s="210"/>
      <c r="C6" s="210"/>
      <c r="D6" s="218"/>
      <c r="E6" s="218"/>
      <c r="F6" s="218" t="s">
        <v>5</v>
      </c>
      <c r="G6" s="218" t="s">
        <v>87</v>
      </c>
      <c r="H6" s="217" t="s">
        <v>88</v>
      </c>
      <c r="I6" s="209" t="s">
        <v>89</v>
      </c>
      <c r="J6" s="218" t="s">
        <v>90</v>
      </c>
      <c r="K6" s="218" t="s">
        <v>91</v>
      </c>
      <c r="L6" s="218" t="s">
        <v>92</v>
      </c>
      <c r="M6" s="226"/>
      <c r="N6" s="236"/>
      <c r="O6" s="134"/>
      <c r="P6" s="134"/>
      <c r="Q6" s="134"/>
      <c r="R6" s="134"/>
      <c r="S6" s="134"/>
      <c r="T6" s="134"/>
      <c r="U6" s="134"/>
      <c r="V6" s="134"/>
      <c r="W6" s="134"/>
      <c r="X6" s="134"/>
      <c r="Y6" s="134"/>
      <c r="Z6" s="134"/>
      <c r="AA6" s="134"/>
    </row>
    <row r="7" spans="1:27" s="97" customFormat="1" ht="11.85" customHeight="1">
      <c r="A7" s="209"/>
      <c r="B7" s="210"/>
      <c r="C7" s="210"/>
      <c r="D7" s="218"/>
      <c r="E7" s="218"/>
      <c r="F7" s="218"/>
      <c r="G7" s="218"/>
      <c r="H7" s="217"/>
      <c r="I7" s="209"/>
      <c r="J7" s="218"/>
      <c r="K7" s="218"/>
      <c r="L7" s="218"/>
      <c r="M7" s="226"/>
      <c r="N7" s="236"/>
      <c r="O7" s="134"/>
      <c r="P7" s="134"/>
      <c r="Q7" s="134"/>
      <c r="R7" s="134"/>
      <c r="S7" s="134"/>
      <c r="T7" s="134"/>
      <c r="U7" s="134"/>
      <c r="V7" s="134"/>
      <c r="W7" s="134"/>
      <c r="X7" s="134"/>
      <c r="Y7" s="134"/>
      <c r="Z7" s="134"/>
      <c r="AA7" s="134"/>
    </row>
    <row r="8" spans="1:27" s="97" customFormat="1" ht="11.85" customHeight="1">
      <c r="A8" s="209"/>
      <c r="B8" s="210"/>
      <c r="C8" s="210"/>
      <c r="D8" s="218"/>
      <c r="E8" s="218"/>
      <c r="F8" s="218"/>
      <c r="G8" s="218"/>
      <c r="H8" s="217"/>
      <c r="I8" s="209"/>
      <c r="J8" s="218"/>
      <c r="K8" s="218"/>
      <c r="L8" s="218"/>
      <c r="M8" s="226"/>
      <c r="N8" s="236"/>
      <c r="O8" s="134"/>
      <c r="P8" s="134"/>
      <c r="Q8" s="134"/>
      <c r="R8" s="134"/>
      <c r="S8" s="134"/>
      <c r="T8" s="134"/>
      <c r="U8" s="134"/>
      <c r="V8" s="134"/>
      <c r="W8" s="134"/>
      <c r="X8" s="134"/>
      <c r="Y8" s="134"/>
      <c r="Z8" s="134"/>
      <c r="AA8" s="134"/>
    </row>
    <row r="9" spans="1:27" s="97" customFormat="1" ht="11.85" customHeight="1">
      <c r="A9" s="209"/>
      <c r="B9" s="210"/>
      <c r="C9" s="210"/>
      <c r="D9" s="218"/>
      <c r="E9" s="218"/>
      <c r="F9" s="218"/>
      <c r="G9" s="218"/>
      <c r="H9" s="217"/>
      <c r="I9" s="209"/>
      <c r="J9" s="218"/>
      <c r="K9" s="218"/>
      <c r="L9" s="218"/>
      <c r="M9" s="226"/>
      <c r="N9" s="236"/>
      <c r="O9" s="134"/>
      <c r="P9" s="134"/>
      <c r="Q9" s="134"/>
      <c r="R9" s="134"/>
      <c r="S9" s="134"/>
      <c r="T9" s="134"/>
      <c r="U9" s="134"/>
      <c r="V9" s="134"/>
      <c r="W9" s="134"/>
      <c r="X9" s="134"/>
      <c r="Y9" s="134"/>
      <c r="Z9" s="134"/>
      <c r="AA9" s="134"/>
    </row>
    <row r="10" spans="1:27" s="97" customFormat="1" ht="11.85" customHeight="1">
      <c r="A10" s="209"/>
      <c r="B10" s="210"/>
      <c r="C10" s="210"/>
      <c r="D10" s="218"/>
      <c r="E10" s="218"/>
      <c r="F10" s="218"/>
      <c r="G10" s="218"/>
      <c r="H10" s="217"/>
      <c r="I10" s="209"/>
      <c r="J10" s="218"/>
      <c r="K10" s="218"/>
      <c r="L10" s="218"/>
      <c r="M10" s="226"/>
      <c r="N10" s="236"/>
      <c r="O10" s="134"/>
      <c r="P10" s="134"/>
      <c r="Q10" s="134"/>
      <c r="R10" s="134"/>
      <c r="S10" s="134"/>
      <c r="T10" s="134"/>
      <c r="U10" s="134"/>
      <c r="V10" s="134"/>
      <c r="W10" s="134"/>
      <c r="X10" s="134"/>
      <c r="Y10" s="134"/>
      <c r="Z10" s="134"/>
      <c r="AA10" s="134"/>
    </row>
    <row r="11" spans="1:27" ht="11.85" customHeight="1">
      <c r="A11" s="209"/>
      <c r="B11" s="210"/>
      <c r="C11" s="210"/>
      <c r="D11" s="218"/>
      <c r="E11" s="218"/>
      <c r="F11" s="218"/>
      <c r="G11" s="218"/>
      <c r="H11" s="217"/>
      <c r="I11" s="209"/>
      <c r="J11" s="218"/>
      <c r="K11" s="218"/>
      <c r="L11" s="218"/>
      <c r="M11" s="226"/>
      <c r="N11" s="236"/>
    </row>
    <row r="12" spans="1:27" ht="11.85" customHeight="1">
      <c r="A12" s="209"/>
      <c r="B12" s="210"/>
      <c r="C12" s="210"/>
      <c r="D12" s="218"/>
      <c r="E12" s="218"/>
      <c r="F12" s="218"/>
      <c r="G12" s="218"/>
      <c r="H12" s="217"/>
      <c r="I12" s="209"/>
      <c r="J12" s="218"/>
      <c r="K12" s="218"/>
      <c r="L12" s="218"/>
      <c r="M12" s="226"/>
      <c r="N12" s="236"/>
    </row>
    <row r="13" spans="1:27" ht="11.85" customHeight="1">
      <c r="A13" s="209"/>
      <c r="B13" s="210"/>
      <c r="C13" s="210"/>
      <c r="D13" s="218"/>
      <c r="E13" s="218"/>
      <c r="F13" s="218"/>
      <c r="G13" s="218"/>
      <c r="H13" s="217"/>
      <c r="I13" s="209"/>
      <c r="J13" s="218"/>
      <c r="K13" s="218"/>
      <c r="L13" s="218"/>
      <c r="M13" s="226"/>
      <c r="N13" s="236"/>
    </row>
    <row r="14" spans="1:27" ht="11.85" customHeight="1">
      <c r="A14" s="209"/>
      <c r="B14" s="210"/>
      <c r="C14" s="210"/>
      <c r="D14" s="218"/>
      <c r="E14" s="218"/>
      <c r="F14" s="218" t="s">
        <v>1</v>
      </c>
      <c r="G14" s="218"/>
      <c r="H14" s="217"/>
      <c r="I14" s="209" t="s">
        <v>1</v>
      </c>
      <c r="J14" s="218"/>
      <c r="K14" s="218"/>
      <c r="L14" s="218"/>
      <c r="M14" s="226"/>
      <c r="N14" s="236"/>
    </row>
    <row r="15" spans="1:27" ht="11.85" customHeight="1">
      <c r="A15" s="209"/>
      <c r="B15" s="210"/>
      <c r="C15" s="210"/>
      <c r="D15" s="218"/>
      <c r="E15" s="218"/>
      <c r="F15" s="218"/>
      <c r="G15" s="218"/>
      <c r="H15" s="217"/>
      <c r="I15" s="209"/>
      <c r="J15" s="218"/>
      <c r="K15" s="218"/>
      <c r="L15" s="218"/>
      <c r="M15" s="226"/>
      <c r="N15" s="236"/>
    </row>
    <row r="16" spans="1:27" ht="11.85" customHeight="1">
      <c r="A16" s="209"/>
      <c r="B16" s="210"/>
      <c r="C16" s="210"/>
      <c r="D16" s="218"/>
      <c r="E16" s="218"/>
      <c r="F16" s="218"/>
      <c r="G16" s="218"/>
      <c r="H16" s="217"/>
      <c r="I16" s="209"/>
      <c r="J16" s="218"/>
      <c r="K16" s="218"/>
      <c r="L16" s="218"/>
      <c r="M16" s="226"/>
      <c r="N16" s="236"/>
    </row>
    <row r="17" spans="1:27" s="24" customFormat="1" ht="11.85" customHeight="1">
      <c r="A17" s="18">
        <v>1</v>
      </c>
      <c r="B17" s="19">
        <v>2</v>
      </c>
      <c r="C17" s="39">
        <v>3</v>
      </c>
      <c r="D17" s="39">
        <v>4</v>
      </c>
      <c r="E17" s="39">
        <v>5</v>
      </c>
      <c r="F17" s="39">
        <v>6</v>
      </c>
      <c r="G17" s="39">
        <v>7</v>
      </c>
      <c r="H17" s="23">
        <v>8</v>
      </c>
      <c r="I17" s="40">
        <v>9</v>
      </c>
      <c r="J17" s="39">
        <v>10</v>
      </c>
      <c r="K17" s="39">
        <v>11</v>
      </c>
      <c r="L17" s="39">
        <v>12</v>
      </c>
      <c r="M17" s="39">
        <v>13</v>
      </c>
      <c r="N17" s="23">
        <v>14</v>
      </c>
      <c r="O17" s="41"/>
      <c r="P17" s="41"/>
      <c r="Q17" s="41"/>
      <c r="R17" s="41"/>
      <c r="S17" s="41"/>
      <c r="T17" s="41"/>
      <c r="U17" s="41"/>
      <c r="V17" s="41"/>
      <c r="W17" s="41"/>
      <c r="X17" s="41"/>
      <c r="Y17" s="41"/>
      <c r="Z17" s="41"/>
      <c r="AA17" s="41"/>
    </row>
    <row r="18" spans="1:27" s="94" customFormat="1" ht="18" customHeight="1">
      <c r="A18" s="131"/>
      <c r="B18" s="115"/>
      <c r="C18" s="237" t="s">
        <v>111</v>
      </c>
      <c r="D18" s="238"/>
      <c r="E18" s="238"/>
      <c r="F18" s="238"/>
      <c r="G18" s="238"/>
      <c r="H18" s="238"/>
      <c r="I18" s="238" t="s">
        <v>111</v>
      </c>
      <c r="J18" s="238"/>
      <c r="K18" s="238"/>
      <c r="L18" s="238"/>
      <c r="M18" s="238"/>
      <c r="N18" s="238"/>
      <c r="O18" s="136"/>
      <c r="P18" s="136"/>
      <c r="Q18" s="136"/>
      <c r="R18" s="136"/>
      <c r="S18" s="136"/>
      <c r="T18" s="136"/>
      <c r="U18" s="136"/>
      <c r="V18" s="136"/>
      <c r="W18" s="136"/>
      <c r="X18" s="136"/>
      <c r="Y18" s="136"/>
      <c r="Z18" s="136"/>
      <c r="AA18" s="137"/>
    </row>
    <row r="19" spans="1:27" s="94" customFormat="1" ht="11.1" customHeight="1">
      <c r="A19" s="25">
        <f>IF(B19&lt;&gt;"",COUNTA($B$19:B19),"")</f>
        <v>1</v>
      </c>
      <c r="B19" s="103" t="s">
        <v>142</v>
      </c>
      <c r="C19" s="117">
        <v>66830</v>
      </c>
      <c r="D19" s="117">
        <v>14838</v>
      </c>
      <c r="E19" s="117">
        <v>28212</v>
      </c>
      <c r="F19" s="117">
        <v>1334</v>
      </c>
      <c r="G19" s="117">
        <v>2882</v>
      </c>
      <c r="H19" s="117">
        <v>2801</v>
      </c>
      <c r="I19" s="117">
        <v>3381</v>
      </c>
      <c r="J19" s="117">
        <v>4317</v>
      </c>
      <c r="K19" s="117">
        <v>4828</v>
      </c>
      <c r="L19" s="117">
        <v>8671</v>
      </c>
      <c r="M19" s="117">
        <v>3462</v>
      </c>
      <c r="N19" s="117">
        <v>20317</v>
      </c>
      <c r="O19" s="136"/>
      <c r="P19" s="136"/>
      <c r="Q19" s="136"/>
      <c r="R19" s="136"/>
      <c r="S19" s="136"/>
      <c r="T19" s="136"/>
      <c r="U19" s="136"/>
      <c r="V19" s="136"/>
      <c r="W19" s="136"/>
      <c r="X19" s="136"/>
      <c r="Y19" s="136"/>
      <c r="Z19" s="136"/>
      <c r="AA19" s="137"/>
    </row>
    <row r="20" spans="1:27" s="94" customFormat="1" ht="11.1" customHeight="1">
      <c r="A20" s="25">
        <f>IF(B20&lt;&gt;"",COUNTA($B$19:B20),"")</f>
        <v>2</v>
      </c>
      <c r="B20" s="103" t="s">
        <v>143</v>
      </c>
      <c r="C20" s="117">
        <v>60552</v>
      </c>
      <c r="D20" s="117">
        <v>4946</v>
      </c>
      <c r="E20" s="117">
        <v>37560</v>
      </c>
      <c r="F20" s="117">
        <v>2872</v>
      </c>
      <c r="G20" s="117">
        <v>5804</v>
      </c>
      <c r="H20" s="117">
        <v>5270</v>
      </c>
      <c r="I20" s="117">
        <v>5663</v>
      </c>
      <c r="J20" s="117">
        <v>5575</v>
      </c>
      <c r="K20" s="117">
        <v>5364</v>
      </c>
      <c r="L20" s="117">
        <v>7013</v>
      </c>
      <c r="M20" s="117">
        <v>250</v>
      </c>
      <c r="N20" s="117">
        <v>17796</v>
      </c>
      <c r="O20" s="136"/>
      <c r="P20" s="136"/>
      <c r="Q20" s="136"/>
      <c r="R20" s="136"/>
      <c r="S20" s="136"/>
      <c r="T20" s="136"/>
      <c r="U20" s="136"/>
      <c r="V20" s="136"/>
      <c r="W20" s="136"/>
      <c r="X20" s="136"/>
      <c r="Y20" s="136"/>
      <c r="Z20" s="136"/>
      <c r="AA20" s="137"/>
    </row>
    <row r="21" spans="1:27" s="94" customFormat="1" ht="21.6" customHeight="1">
      <c r="A21" s="25">
        <f>IF(B21&lt;&gt;"",COUNTA($B$19:B21),"")</f>
        <v>3</v>
      </c>
      <c r="B21" s="104" t="s">
        <v>144</v>
      </c>
      <c r="C21" s="117" t="s">
        <v>10</v>
      </c>
      <c r="D21" s="117" t="s">
        <v>10</v>
      </c>
      <c r="E21" s="117" t="s">
        <v>10</v>
      </c>
      <c r="F21" s="117" t="s">
        <v>10</v>
      </c>
      <c r="G21" s="117" t="s">
        <v>10</v>
      </c>
      <c r="H21" s="117" t="s">
        <v>10</v>
      </c>
      <c r="I21" s="117" t="s">
        <v>10</v>
      </c>
      <c r="J21" s="117" t="s">
        <v>10</v>
      </c>
      <c r="K21" s="117" t="s">
        <v>10</v>
      </c>
      <c r="L21" s="117" t="s">
        <v>10</v>
      </c>
      <c r="M21" s="117" t="s">
        <v>10</v>
      </c>
      <c r="N21" s="117" t="s">
        <v>10</v>
      </c>
      <c r="O21" s="136"/>
      <c r="P21" s="136"/>
      <c r="Q21" s="136"/>
      <c r="R21" s="136"/>
      <c r="S21" s="136"/>
      <c r="T21" s="136"/>
      <c r="U21" s="136"/>
      <c r="V21" s="136"/>
      <c r="W21" s="136"/>
      <c r="X21" s="136"/>
      <c r="Y21" s="136"/>
      <c r="Z21" s="136"/>
      <c r="AA21" s="137"/>
    </row>
    <row r="22" spans="1:27" s="94" customFormat="1" ht="11.1" customHeight="1">
      <c r="A22" s="25">
        <f>IF(B22&lt;&gt;"",COUNTA($B$19:B22),"")</f>
        <v>4</v>
      </c>
      <c r="B22" s="103" t="s">
        <v>145</v>
      </c>
      <c r="C22" s="117">
        <v>546</v>
      </c>
      <c r="D22" s="117">
        <v>344</v>
      </c>
      <c r="E22" s="117">
        <v>192</v>
      </c>
      <c r="F22" s="117">
        <v>34</v>
      </c>
      <c r="G22" s="117">
        <v>46</v>
      </c>
      <c r="H22" s="117">
        <v>44</v>
      </c>
      <c r="I22" s="117">
        <v>61</v>
      </c>
      <c r="J22" s="117">
        <v>8</v>
      </c>
      <c r="K22" s="117" t="s">
        <v>10</v>
      </c>
      <c r="L22" s="117" t="s">
        <v>10</v>
      </c>
      <c r="M22" s="117" t="s">
        <v>10</v>
      </c>
      <c r="N22" s="117">
        <v>10</v>
      </c>
      <c r="O22" s="136"/>
      <c r="P22" s="136"/>
      <c r="Q22" s="136"/>
      <c r="R22" s="136"/>
      <c r="S22" s="136"/>
      <c r="T22" s="136"/>
      <c r="U22" s="136"/>
      <c r="V22" s="136"/>
      <c r="W22" s="136"/>
      <c r="X22" s="136"/>
      <c r="Y22" s="136"/>
      <c r="Z22" s="136"/>
      <c r="AA22" s="137"/>
    </row>
    <row r="23" spans="1:27" s="94" customFormat="1" ht="11.1" customHeight="1">
      <c r="A23" s="25">
        <f>IF(B23&lt;&gt;"",COUNTA($B$19:B23),"")</f>
        <v>5</v>
      </c>
      <c r="B23" s="103" t="s">
        <v>146</v>
      </c>
      <c r="C23" s="117">
        <v>148994</v>
      </c>
      <c r="D23" s="117">
        <v>37094</v>
      </c>
      <c r="E23" s="117">
        <v>74634</v>
      </c>
      <c r="F23" s="117">
        <v>6002</v>
      </c>
      <c r="G23" s="117">
        <v>10736</v>
      </c>
      <c r="H23" s="117">
        <v>9813</v>
      </c>
      <c r="I23" s="117">
        <v>5564</v>
      </c>
      <c r="J23" s="117">
        <v>9214</v>
      </c>
      <c r="K23" s="117">
        <v>2568</v>
      </c>
      <c r="L23" s="117">
        <v>30737</v>
      </c>
      <c r="M23" s="117">
        <v>1107</v>
      </c>
      <c r="N23" s="117">
        <v>36159</v>
      </c>
      <c r="O23" s="136"/>
      <c r="P23" s="136"/>
      <c r="Q23" s="136"/>
      <c r="R23" s="136"/>
      <c r="S23" s="136"/>
      <c r="T23" s="136"/>
      <c r="U23" s="136"/>
      <c r="V23" s="136"/>
      <c r="W23" s="136"/>
      <c r="X23" s="136"/>
      <c r="Y23" s="136"/>
      <c r="Z23" s="136"/>
      <c r="AA23" s="137"/>
    </row>
    <row r="24" spans="1:27" s="94" customFormat="1" ht="11.1" customHeight="1">
      <c r="A24" s="25">
        <f>IF(B24&lt;&gt;"",COUNTA($B$19:B24),"")</f>
        <v>6</v>
      </c>
      <c r="B24" s="103" t="s">
        <v>147</v>
      </c>
      <c r="C24" s="117">
        <v>931</v>
      </c>
      <c r="D24" s="117" t="s">
        <v>10</v>
      </c>
      <c r="E24" s="117">
        <v>423</v>
      </c>
      <c r="F24" s="117">
        <v>11</v>
      </c>
      <c r="G24" s="117">
        <v>24</v>
      </c>
      <c r="H24" s="117">
        <v>80</v>
      </c>
      <c r="I24" s="117">
        <v>101</v>
      </c>
      <c r="J24" s="117">
        <v>40</v>
      </c>
      <c r="K24" s="117">
        <v>85</v>
      </c>
      <c r="L24" s="117">
        <v>81</v>
      </c>
      <c r="M24" s="117">
        <v>362</v>
      </c>
      <c r="N24" s="117">
        <v>146</v>
      </c>
      <c r="O24" s="136"/>
      <c r="P24" s="136"/>
      <c r="Q24" s="136"/>
      <c r="R24" s="136"/>
      <c r="S24" s="136"/>
      <c r="T24" s="136"/>
      <c r="U24" s="136"/>
      <c r="V24" s="136"/>
      <c r="W24" s="136"/>
      <c r="X24" s="136"/>
      <c r="Y24" s="136"/>
      <c r="Z24" s="136"/>
      <c r="AA24" s="137"/>
    </row>
    <row r="25" spans="1:27" s="94" customFormat="1" ht="20.100000000000001" customHeight="1">
      <c r="A25" s="26">
        <f>IF(B25&lt;&gt;"",COUNTA($B$19:B25),"")</f>
        <v>7</v>
      </c>
      <c r="B25" s="105" t="s">
        <v>148</v>
      </c>
      <c r="C25" s="119">
        <v>275992</v>
      </c>
      <c r="D25" s="119">
        <v>57222</v>
      </c>
      <c r="E25" s="119">
        <v>140175</v>
      </c>
      <c r="F25" s="119">
        <v>10230</v>
      </c>
      <c r="G25" s="119">
        <v>19443</v>
      </c>
      <c r="H25" s="119">
        <v>17848</v>
      </c>
      <c r="I25" s="119">
        <v>14567</v>
      </c>
      <c r="J25" s="119">
        <v>19073</v>
      </c>
      <c r="K25" s="119">
        <v>12674</v>
      </c>
      <c r="L25" s="119">
        <v>46339</v>
      </c>
      <c r="M25" s="119">
        <v>4458</v>
      </c>
      <c r="N25" s="119">
        <v>74136</v>
      </c>
      <c r="O25" s="136"/>
      <c r="P25" s="136"/>
      <c r="Q25" s="136"/>
      <c r="R25" s="136"/>
      <c r="S25" s="136"/>
      <c r="T25" s="136"/>
      <c r="U25" s="136"/>
      <c r="V25" s="136"/>
      <c r="W25" s="136"/>
      <c r="X25" s="136"/>
      <c r="Y25" s="136"/>
      <c r="Z25" s="136"/>
      <c r="AA25" s="137"/>
    </row>
    <row r="26" spans="1:27" s="94" customFormat="1" ht="21.6" customHeight="1">
      <c r="A26" s="25">
        <f>IF(B26&lt;&gt;"",COUNTA($B$19:B26),"")</f>
        <v>8</v>
      </c>
      <c r="B26" s="104" t="s">
        <v>149</v>
      </c>
      <c r="C26" s="117">
        <v>103319</v>
      </c>
      <c r="D26" s="117">
        <v>6909</v>
      </c>
      <c r="E26" s="117">
        <v>44172</v>
      </c>
      <c r="F26" s="117">
        <v>2225</v>
      </c>
      <c r="G26" s="117">
        <v>2535</v>
      </c>
      <c r="H26" s="117">
        <v>8262</v>
      </c>
      <c r="I26" s="117">
        <v>6699</v>
      </c>
      <c r="J26" s="117">
        <v>8968</v>
      </c>
      <c r="K26" s="117">
        <v>3989</v>
      </c>
      <c r="L26" s="117">
        <v>11494</v>
      </c>
      <c r="M26" s="117">
        <v>87</v>
      </c>
      <c r="N26" s="117">
        <v>52151</v>
      </c>
      <c r="O26" s="136"/>
      <c r="P26" s="136"/>
      <c r="Q26" s="136"/>
      <c r="R26" s="136"/>
      <c r="S26" s="136"/>
      <c r="T26" s="136"/>
      <c r="U26" s="136"/>
      <c r="V26" s="136"/>
      <c r="W26" s="136"/>
      <c r="X26" s="136"/>
      <c r="Y26" s="136"/>
      <c r="Z26" s="136"/>
      <c r="AA26" s="137"/>
    </row>
    <row r="27" spans="1:27" s="94" customFormat="1" ht="11.1" customHeight="1">
      <c r="A27" s="25">
        <f>IF(B27&lt;&gt;"",COUNTA($B$19:B27),"")</f>
        <v>9</v>
      </c>
      <c r="B27" s="103" t="s">
        <v>150</v>
      </c>
      <c r="C27" s="117">
        <v>40168</v>
      </c>
      <c r="D27" s="117">
        <v>4886</v>
      </c>
      <c r="E27" s="117">
        <v>34499</v>
      </c>
      <c r="F27" s="117">
        <v>1830</v>
      </c>
      <c r="G27" s="117">
        <v>2014</v>
      </c>
      <c r="H27" s="117">
        <v>7549</v>
      </c>
      <c r="I27" s="117">
        <v>5441</v>
      </c>
      <c r="J27" s="117">
        <v>8236</v>
      </c>
      <c r="K27" s="117">
        <v>3575</v>
      </c>
      <c r="L27" s="117">
        <v>5855</v>
      </c>
      <c r="M27" s="117" t="s">
        <v>10</v>
      </c>
      <c r="N27" s="117">
        <v>783</v>
      </c>
      <c r="O27" s="136"/>
      <c r="P27" s="136"/>
      <c r="Q27" s="136"/>
      <c r="R27" s="136"/>
      <c r="S27" s="136"/>
      <c r="T27" s="136"/>
      <c r="U27" s="136"/>
      <c r="V27" s="136"/>
      <c r="W27" s="136"/>
      <c r="X27" s="136"/>
      <c r="Y27" s="136"/>
      <c r="Z27" s="136"/>
      <c r="AA27" s="137"/>
    </row>
    <row r="28" spans="1:27" s="94" customFormat="1" ht="11.1" customHeight="1">
      <c r="A28" s="25">
        <f>IF(B28&lt;&gt;"",COUNTA($B$19:B28),"")</f>
        <v>10</v>
      </c>
      <c r="B28" s="103" t="s">
        <v>151</v>
      </c>
      <c r="C28" s="117" t="s">
        <v>10</v>
      </c>
      <c r="D28" s="117" t="s">
        <v>10</v>
      </c>
      <c r="E28" s="117" t="s">
        <v>10</v>
      </c>
      <c r="F28" s="117" t="s">
        <v>10</v>
      </c>
      <c r="G28" s="117" t="s">
        <v>10</v>
      </c>
      <c r="H28" s="117" t="s">
        <v>10</v>
      </c>
      <c r="I28" s="117" t="s">
        <v>10</v>
      </c>
      <c r="J28" s="117" t="s">
        <v>10</v>
      </c>
      <c r="K28" s="117" t="s">
        <v>10</v>
      </c>
      <c r="L28" s="117" t="s">
        <v>10</v>
      </c>
      <c r="M28" s="117" t="s">
        <v>10</v>
      </c>
      <c r="N28" s="117" t="s">
        <v>10</v>
      </c>
      <c r="O28" s="136"/>
      <c r="P28" s="136"/>
      <c r="Q28" s="136"/>
      <c r="R28" s="136"/>
      <c r="S28" s="136"/>
      <c r="T28" s="136"/>
      <c r="U28" s="136"/>
      <c r="V28" s="136"/>
      <c r="W28" s="136"/>
      <c r="X28" s="136"/>
      <c r="Y28" s="136"/>
      <c r="Z28" s="136"/>
      <c r="AA28" s="137"/>
    </row>
    <row r="29" spans="1:27" s="94" customFormat="1" ht="11.1" customHeight="1">
      <c r="A29" s="25">
        <f>IF(B29&lt;&gt;"",COUNTA($B$19:B29),"")</f>
        <v>11</v>
      </c>
      <c r="B29" s="103" t="s">
        <v>152</v>
      </c>
      <c r="C29" s="117">
        <v>43572</v>
      </c>
      <c r="D29" s="117">
        <v>528</v>
      </c>
      <c r="E29" s="117">
        <v>5738</v>
      </c>
      <c r="F29" s="117">
        <v>37</v>
      </c>
      <c r="G29" s="117">
        <v>119</v>
      </c>
      <c r="H29" s="117">
        <v>333</v>
      </c>
      <c r="I29" s="117">
        <v>2461</v>
      </c>
      <c r="J29" s="117">
        <v>72</v>
      </c>
      <c r="K29" s="117">
        <v>64</v>
      </c>
      <c r="L29" s="117">
        <v>2653</v>
      </c>
      <c r="M29" s="117" t="s">
        <v>10</v>
      </c>
      <c r="N29" s="117">
        <v>37306</v>
      </c>
      <c r="O29" s="136"/>
      <c r="P29" s="136"/>
      <c r="Q29" s="136"/>
      <c r="R29" s="136"/>
      <c r="S29" s="136"/>
      <c r="T29" s="136"/>
      <c r="U29" s="136"/>
      <c r="V29" s="136"/>
      <c r="W29" s="136"/>
      <c r="X29" s="136"/>
      <c r="Y29" s="136"/>
      <c r="Z29" s="136"/>
      <c r="AA29" s="137"/>
    </row>
    <row r="30" spans="1:27" s="94" customFormat="1" ht="11.1" customHeight="1">
      <c r="A30" s="25">
        <f>IF(B30&lt;&gt;"",COUNTA($B$19:B30),"")</f>
        <v>12</v>
      </c>
      <c r="B30" s="103" t="s">
        <v>147</v>
      </c>
      <c r="C30" s="117">
        <v>332</v>
      </c>
      <c r="D30" s="117" t="s">
        <v>10</v>
      </c>
      <c r="E30" s="117">
        <v>303</v>
      </c>
      <c r="F30" s="117">
        <v>30</v>
      </c>
      <c r="G30" s="117">
        <v>8</v>
      </c>
      <c r="H30" s="117">
        <v>137</v>
      </c>
      <c r="I30" s="117">
        <v>86</v>
      </c>
      <c r="J30" s="117">
        <v>37</v>
      </c>
      <c r="K30" s="117">
        <v>5</v>
      </c>
      <c r="L30" s="117" t="s">
        <v>10</v>
      </c>
      <c r="M30" s="117" t="s">
        <v>10</v>
      </c>
      <c r="N30" s="117">
        <v>28</v>
      </c>
      <c r="O30" s="136"/>
      <c r="P30" s="136"/>
      <c r="Q30" s="136"/>
      <c r="R30" s="136"/>
      <c r="S30" s="136"/>
      <c r="T30" s="136"/>
      <c r="U30" s="136"/>
      <c r="V30" s="136"/>
      <c r="W30" s="136"/>
      <c r="X30" s="136"/>
      <c r="Y30" s="136"/>
      <c r="Z30" s="136"/>
      <c r="AA30" s="137"/>
    </row>
    <row r="31" spans="1:27" s="94" customFormat="1" ht="20.100000000000001" customHeight="1">
      <c r="A31" s="26">
        <f>IF(B31&lt;&gt;"",COUNTA($B$19:B31),"")</f>
        <v>13</v>
      </c>
      <c r="B31" s="105" t="s">
        <v>153</v>
      </c>
      <c r="C31" s="119">
        <v>146559</v>
      </c>
      <c r="D31" s="119">
        <v>7438</v>
      </c>
      <c r="E31" s="119">
        <v>49606</v>
      </c>
      <c r="F31" s="119">
        <v>2232</v>
      </c>
      <c r="G31" s="119">
        <v>2646</v>
      </c>
      <c r="H31" s="119">
        <v>8458</v>
      </c>
      <c r="I31" s="119">
        <v>9073</v>
      </c>
      <c r="J31" s="119">
        <v>9003</v>
      </c>
      <c r="K31" s="119">
        <v>4048</v>
      </c>
      <c r="L31" s="119">
        <v>14147</v>
      </c>
      <c r="M31" s="119">
        <v>87</v>
      </c>
      <c r="N31" s="119">
        <v>89428</v>
      </c>
      <c r="O31" s="136"/>
      <c r="P31" s="136"/>
      <c r="Q31" s="136"/>
      <c r="R31" s="136"/>
      <c r="S31" s="136"/>
      <c r="T31" s="136"/>
      <c r="U31" s="136"/>
      <c r="V31" s="136"/>
      <c r="W31" s="136"/>
      <c r="X31" s="136"/>
      <c r="Y31" s="136"/>
      <c r="Z31" s="136"/>
      <c r="AA31" s="137"/>
    </row>
    <row r="32" spans="1:27" s="94" customFormat="1" ht="20.100000000000001" customHeight="1">
      <c r="A32" s="26">
        <f>IF(B32&lt;&gt;"",COUNTA($B$19:B32),"")</f>
        <v>14</v>
      </c>
      <c r="B32" s="105" t="s">
        <v>154</v>
      </c>
      <c r="C32" s="119">
        <v>422550</v>
      </c>
      <c r="D32" s="119">
        <v>64659</v>
      </c>
      <c r="E32" s="119">
        <v>189781</v>
      </c>
      <c r="F32" s="119">
        <v>12463</v>
      </c>
      <c r="G32" s="119">
        <v>22089</v>
      </c>
      <c r="H32" s="119">
        <v>26306</v>
      </c>
      <c r="I32" s="119">
        <v>23640</v>
      </c>
      <c r="J32" s="119">
        <v>28076</v>
      </c>
      <c r="K32" s="119">
        <v>16722</v>
      </c>
      <c r="L32" s="119">
        <v>60486</v>
      </c>
      <c r="M32" s="119">
        <v>4545</v>
      </c>
      <c r="N32" s="119">
        <v>163565</v>
      </c>
      <c r="O32" s="136"/>
      <c r="P32" s="136"/>
      <c r="Q32" s="136"/>
      <c r="R32" s="136"/>
      <c r="S32" s="136"/>
      <c r="T32" s="136"/>
      <c r="U32" s="136"/>
      <c r="V32" s="136"/>
      <c r="W32" s="136"/>
      <c r="X32" s="136"/>
      <c r="Y32" s="136"/>
      <c r="Z32" s="136"/>
      <c r="AA32" s="137"/>
    </row>
    <row r="33" spans="1:27" s="94" customFormat="1" ht="11.1" customHeight="1">
      <c r="A33" s="25">
        <f>IF(B33&lt;&gt;"",COUNTA($B$19:B33),"")</f>
        <v>15</v>
      </c>
      <c r="B33" s="103" t="s">
        <v>155</v>
      </c>
      <c r="C33" s="117" t="s">
        <v>10</v>
      </c>
      <c r="D33" s="117" t="s">
        <v>10</v>
      </c>
      <c r="E33" s="117" t="s">
        <v>10</v>
      </c>
      <c r="F33" s="117" t="s">
        <v>10</v>
      </c>
      <c r="G33" s="117" t="s">
        <v>10</v>
      </c>
      <c r="H33" s="117" t="s">
        <v>10</v>
      </c>
      <c r="I33" s="117" t="s">
        <v>10</v>
      </c>
      <c r="J33" s="117" t="s">
        <v>10</v>
      </c>
      <c r="K33" s="117" t="s">
        <v>10</v>
      </c>
      <c r="L33" s="117" t="s">
        <v>10</v>
      </c>
      <c r="M33" s="117" t="s">
        <v>10</v>
      </c>
      <c r="N33" s="117" t="s">
        <v>10</v>
      </c>
      <c r="O33" s="136"/>
      <c r="P33" s="136"/>
      <c r="Q33" s="136"/>
      <c r="R33" s="136"/>
      <c r="S33" s="136"/>
      <c r="T33" s="136"/>
      <c r="U33" s="136"/>
      <c r="V33" s="136"/>
      <c r="W33" s="136"/>
      <c r="X33" s="136"/>
      <c r="Y33" s="136"/>
      <c r="Z33" s="136"/>
      <c r="AA33" s="137"/>
    </row>
    <row r="34" spans="1:27" s="94" customFormat="1" ht="11.1" customHeight="1">
      <c r="A34" s="25">
        <f>IF(B34&lt;&gt;"",COUNTA($B$19:B34),"")</f>
        <v>16</v>
      </c>
      <c r="B34" s="103" t="s">
        <v>156</v>
      </c>
      <c r="C34" s="117" t="s">
        <v>10</v>
      </c>
      <c r="D34" s="117" t="s">
        <v>10</v>
      </c>
      <c r="E34" s="117" t="s">
        <v>10</v>
      </c>
      <c r="F34" s="117" t="s">
        <v>10</v>
      </c>
      <c r="G34" s="117" t="s">
        <v>10</v>
      </c>
      <c r="H34" s="117" t="s">
        <v>10</v>
      </c>
      <c r="I34" s="117" t="s">
        <v>10</v>
      </c>
      <c r="J34" s="117" t="s">
        <v>10</v>
      </c>
      <c r="K34" s="117" t="s">
        <v>10</v>
      </c>
      <c r="L34" s="117" t="s">
        <v>10</v>
      </c>
      <c r="M34" s="117" t="s">
        <v>10</v>
      </c>
      <c r="N34" s="117" t="s">
        <v>10</v>
      </c>
      <c r="O34" s="136"/>
      <c r="P34" s="136"/>
      <c r="Q34" s="136"/>
      <c r="R34" s="136"/>
      <c r="S34" s="136"/>
      <c r="T34" s="136"/>
      <c r="U34" s="136"/>
      <c r="V34" s="136"/>
      <c r="W34" s="136"/>
      <c r="X34" s="136"/>
      <c r="Y34" s="136"/>
      <c r="Z34" s="136"/>
      <c r="AA34" s="137"/>
    </row>
    <row r="35" spans="1:27" s="94" customFormat="1" ht="11.1" customHeight="1">
      <c r="A35" s="25">
        <f>IF(B35&lt;&gt;"",COUNTA($B$19:B35),"")</f>
        <v>17</v>
      </c>
      <c r="B35" s="103" t="s">
        <v>172</v>
      </c>
      <c r="C35" s="117" t="s">
        <v>10</v>
      </c>
      <c r="D35" s="117" t="s">
        <v>10</v>
      </c>
      <c r="E35" s="117" t="s">
        <v>10</v>
      </c>
      <c r="F35" s="117" t="s">
        <v>10</v>
      </c>
      <c r="G35" s="117" t="s">
        <v>10</v>
      </c>
      <c r="H35" s="117" t="s">
        <v>10</v>
      </c>
      <c r="I35" s="117" t="s">
        <v>10</v>
      </c>
      <c r="J35" s="117" t="s">
        <v>10</v>
      </c>
      <c r="K35" s="117" t="s">
        <v>10</v>
      </c>
      <c r="L35" s="117" t="s">
        <v>10</v>
      </c>
      <c r="M35" s="117" t="s">
        <v>10</v>
      </c>
      <c r="N35" s="117" t="s">
        <v>10</v>
      </c>
      <c r="O35" s="136"/>
      <c r="P35" s="136"/>
      <c r="Q35" s="136"/>
      <c r="R35" s="136"/>
      <c r="S35" s="136"/>
      <c r="T35" s="136"/>
      <c r="U35" s="136"/>
      <c r="V35" s="136"/>
      <c r="W35" s="136"/>
      <c r="X35" s="136"/>
      <c r="Y35" s="136"/>
      <c r="Z35" s="136"/>
      <c r="AA35" s="137"/>
    </row>
    <row r="36" spans="1:27" s="94" customFormat="1" ht="11.1" customHeight="1">
      <c r="A36" s="25">
        <f>IF(B36&lt;&gt;"",COUNTA($B$19:B36),"")</f>
        <v>18</v>
      </c>
      <c r="B36" s="103" t="s">
        <v>173</v>
      </c>
      <c r="C36" s="117" t="s">
        <v>10</v>
      </c>
      <c r="D36" s="117" t="s">
        <v>10</v>
      </c>
      <c r="E36" s="117" t="s">
        <v>10</v>
      </c>
      <c r="F36" s="117" t="s">
        <v>10</v>
      </c>
      <c r="G36" s="117" t="s">
        <v>10</v>
      </c>
      <c r="H36" s="117" t="s">
        <v>10</v>
      </c>
      <c r="I36" s="117" t="s">
        <v>10</v>
      </c>
      <c r="J36" s="117" t="s">
        <v>10</v>
      </c>
      <c r="K36" s="117" t="s">
        <v>10</v>
      </c>
      <c r="L36" s="117" t="s">
        <v>10</v>
      </c>
      <c r="M36" s="117" t="s">
        <v>10</v>
      </c>
      <c r="N36" s="117" t="s">
        <v>10</v>
      </c>
      <c r="O36" s="136"/>
      <c r="P36" s="136"/>
      <c r="Q36" s="136"/>
      <c r="R36" s="136"/>
      <c r="S36" s="136"/>
      <c r="T36" s="136"/>
      <c r="U36" s="136"/>
      <c r="V36" s="136"/>
      <c r="W36" s="136"/>
      <c r="X36" s="136"/>
      <c r="Y36" s="136"/>
      <c r="Z36" s="136"/>
      <c r="AA36" s="137"/>
    </row>
    <row r="37" spans="1:27" s="94" customFormat="1" ht="11.1" customHeight="1">
      <c r="A37" s="25">
        <f>IF(B37&lt;&gt;"",COUNTA($B$19:B37),"")</f>
        <v>19</v>
      </c>
      <c r="B37" s="103" t="s">
        <v>61</v>
      </c>
      <c r="C37" s="117" t="s">
        <v>10</v>
      </c>
      <c r="D37" s="117" t="s">
        <v>10</v>
      </c>
      <c r="E37" s="117" t="s">
        <v>10</v>
      </c>
      <c r="F37" s="117" t="s">
        <v>10</v>
      </c>
      <c r="G37" s="117" t="s">
        <v>10</v>
      </c>
      <c r="H37" s="117" t="s">
        <v>10</v>
      </c>
      <c r="I37" s="117" t="s">
        <v>10</v>
      </c>
      <c r="J37" s="117" t="s">
        <v>10</v>
      </c>
      <c r="K37" s="117" t="s">
        <v>10</v>
      </c>
      <c r="L37" s="117" t="s">
        <v>10</v>
      </c>
      <c r="M37" s="117" t="s">
        <v>10</v>
      </c>
      <c r="N37" s="117" t="s">
        <v>10</v>
      </c>
      <c r="O37" s="136"/>
      <c r="P37" s="136"/>
      <c r="Q37" s="136"/>
      <c r="R37" s="136"/>
      <c r="S37" s="136"/>
      <c r="T37" s="136"/>
      <c r="U37" s="136"/>
      <c r="V37" s="136"/>
      <c r="W37" s="136"/>
      <c r="X37" s="136"/>
      <c r="Y37" s="136"/>
      <c r="Z37" s="136"/>
      <c r="AA37" s="137"/>
    </row>
    <row r="38" spans="1:27" s="94" customFormat="1" ht="21.6" customHeight="1">
      <c r="A38" s="25">
        <f>IF(B38&lt;&gt;"",COUNTA($B$19:B38),"")</f>
        <v>20</v>
      </c>
      <c r="B38" s="104" t="s">
        <v>157</v>
      </c>
      <c r="C38" s="117" t="s">
        <v>10</v>
      </c>
      <c r="D38" s="117" t="s">
        <v>10</v>
      </c>
      <c r="E38" s="117" t="s">
        <v>10</v>
      </c>
      <c r="F38" s="117" t="s">
        <v>10</v>
      </c>
      <c r="G38" s="117" t="s">
        <v>10</v>
      </c>
      <c r="H38" s="117" t="s">
        <v>10</v>
      </c>
      <c r="I38" s="117" t="s">
        <v>10</v>
      </c>
      <c r="J38" s="117" t="s">
        <v>10</v>
      </c>
      <c r="K38" s="117" t="s">
        <v>10</v>
      </c>
      <c r="L38" s="117" t="s">
        <v>10</v>
      </c>
      <c r="M38" s="117" t="s">
        <v>10</v>
      </c>
      <c r="N38" s="117" t="s">
        <v>10</v>
      </c>
      <c r="O38" s="136"/>
      <c r="P38" s="136"/>
      <c r="Q38" s="136"/>
      <c r="R38" s="136"/>
      <c r="S38" s="136"/>
      <c r="T38" s="136"/>
      <c r="U38" s="136"/>
      <c r="V38" s="136"/>
      <c r="W38" s="136"/>
      <c r="X38" s="136"/>
      <c r="Y38" s="136"/>
      <c r="Z38" s="136"/>
      <c r="AA38" s="137"/>
    </row>
    <row r="39" spans="1:27" s="94" customFormat="1" ht="21.6" customHeight="1">
      <c r="A39" s="25">
        <f>IF(B39&lt;&gt;"",COUNTA($B$19:B39),"")</f>
        <v>21</v>
      </c>
      <c r="B39" s="104" t="s">
        <v>158</v>
      </c>
      <c r="C39" s="117">
        <v>4589</v>
      </c>
      <c r="D39" s="117">
        <v>145</v>
      </c>
      <c r="E39" s="117">
        <v>1634</v>
      </c>
      <c r="F39" s="117">
        <v>186</v>
      </c>
      <c r="G39" s="117">
        <v>378</v>
      </c>
      <c r="H39" s="117">
        <v>152</v>
      </c>
      <c r="I39" s="117">
        <v>94</v>
      </c>
      <c r="J39" s="117">
        <v>192</v>
      </c>
      <c r="K39" s="117">
        <v>473</v>
      </c>
      <c r="L39" s="117">
        <v>159</v>
      </c>
      <c r="M39" s="117">
        <v>79</v>
      </c>
      <c r="N39" s="117">
        <v>2731</v>
      </c>
      <c r="O39" s="136"/>
      <c r="P39" s="136"/>
      <c r="Q39" s="136"/>
      <c r="R39" s="136"/>
      <c r="S39" s="136"/>
      <c r="T39" s="136"/>
      <c r="U39" s="136"/>
      <c r="V39" s="136"/>
      <c r="W39" s="136"/>
      <c r="X39" s="136"/>
      <c r="Y39" s="136"/>
      <c r="Z39" s="136"/>
      <c r="AA39" s="137"/>
    </row>
    <row r="40" spans="1:27" s="94" customFormat="1" ht="21.6" customHeight="1">
      <c r="A40" s="25">
        <f>IF(B40&lt;&gt;"",COUNTA($B$19:B40),"")</f>
        <v>22</v>
      </c>
      <c r="B40" s="104" t="s">
        <v>159</v>
      </c>
      <c r="C40" s="117">
        <v>4351</v>
      </c>
      <c r="D40" s="117">
        <v>284</v>
      </c>
      <c r="E40" s="117">
        <v>557</v>
      </c>
      <c r="F40" s="117">
        <v>39</v>
      </c>
      <c r="G40" s="117">
        <v>180</v>
      </c>
      <c r="H40" s="117">
        <v>62</v>
      </c>
      <c r="I40" s="117">
        <v>33</v>
      </c>
      <c r="J40" s="117">
        <v>170</v>
      </c>
      <c r="K40" s="117">
        <v>2</v>
      </c>
      <c r="L40" s="117">
        <v>72</v>
      </c>
      <c r="M40" s="117">
        <v>114</v>
      </c>
      <c r="N40" s="117">
        <v>3396</v>
      </c>
      <c r="O40" s="136"/>
      <c r="P40" s="136"/>
      <c r="Q40" s="136"/>
      <c r="R40" s="136"/>
      <c r="S40" s="136"/>
      <c r="T40" s="136"/>
      <c r="U40" s="136"/>
      <c r="V40" s="136"/>
      <c r="W40" s="136"/>
      <c r="X40" s="136"/>
      <c r="Y40" s="136"/>
      <c r="Z40" s="136"/>
      <c r="AA40" s="137"/>
    </row>
    <row r="41" spans="1:27" s="94" customFormat="1" ht="11.1" customHeight="1">
      <c r="A41" s="25">
        <f>IF(B41&lt;&gt;"",COUNTA($B$19:B41),"")</f>
        <v>23</v>
      </c>
      <c r="B41" s="103" t="s">
        <v>160</v>
      </c>
      <c r="C41" s="117">
        <v>133394</v>
      </c>
      <c r="D41" s="117">
        <v>20402</v>
      </c>
      <c r="E41" s="117">
        <v>70220</v>
      </c>
      <c r="F41" s="117">
        <v>6433</v>
      </c>
      <c r="G41" s="117">
        <v>11773</v>
      </c>
      <c r="H41" s="117">
        <v>9441</v>
      </c>
      <c r="I41" s="117">
        <v>8235</v>
      </c>
      <c r="J41" s="117">
        <v>10139</v>
      </c>
      <c r="K41" s="117">
        <v>4522</v>
      </c>
      <c r="L41" s="117">
        <v>19679</v>
      </c>
      <c r="M41" s="117">
        <v>174</v>
      </c>
      <c r="N41" s="117">
        <v>42598</v>
      </c>
      <c r="O41" s="136"/>
      <c r="P41" s="136"/>
      <c r="Q41" s="136"/>
      <c r="R41" s="136"/>
      <c r="S41" s="136"/>
      <c r="T41" s="136"/>
      <c r="U41" s="136"/>
      <c r="V41" s="136"/>
      <c r="W41" s="136"/>
      <c r="X41" s="136"/>
      <c r="Y41" s="136"/>
      <c r="Z41" s="136"/>
      <c r="AA41" s="137"/>
    </row>
    <row r="42" spans="1:27" s="94" customFormat="1" ht="11.1" customHeight="1">
      <c r="A42" s="25">
        <f>IF(B42&lt;&gt;"",COUNTA($B$19:B42),"")</f>
        <v>24</v>
      </c>
      <c r="B42" s="103" t="s">
        <v>161</v>
      </c>
      <c r="C42" s="117">
        <v>96164</v>
      </c>
      <c r="D42" s="117">
        <v>18851</v>
      </c>
      <c r="E42" s="117">
        <v>71095</v>
      </c>
      <c r="F42" s="117">
        <v>4110</v>
      </c>
      <c r="G42" s="117">
        <v>8759</v>
      </c>
      <c r="H42" s="117">
        <v>13309</v>
      </c>
      <c r="I42" s="117">
        <v>7942</v>
      </c>
      <c r="J42" s="117">
        <v>11228</v>
      </c>
      <c r="K42" s="117">
        <v>8789</v>
      </c>
      <c r="L42" s="117">
        <v>16959</v>
      </c>
      <c r="M42" s="117">
        <v>1990</v>
      </c>
      <c r="N42" s="117">
        <v>4228</v>
      </c>
      <c r="O42" s="136"/>
      <c r="P42" s="136"/>
      <c r="Q42" s="136"/>
      <c r="R42" s="136"/>
      <c r="S42" s="136"/>
      <c r="T42" s="136"/>
      <c r="U42" s="136"/>
      <c r="V42" s="136"/>
      <c r="W42" s="136"/>
      <c r="X42" s="136"/>
      <c r="Y42" s="136"/>
      <c r="Z42" s="136"/>
      <c r="AA42" s="137"/>
    </row>
    <row r="43" spans="1:27" s="94" customFormat="1" ht="11.1" customHeight="1">
      <c r="A43" s="25">
        <f>IF(B43&lt;&gt;"",COUNTA($B$19:B43),"")</f>
        <v>25</v>
      </c>
      <c r="B43" s="103" t="s">
        <v>147</v>
      </c>
      <c r="C43" s="117">
        <v>931</v>
      </c>
      <c r="D43" s="117" t="s">
        <v>10</v>
      </c>
      <c r="E43" s="117">
        <v>423</v>
      </c>
      <c r="F43" s="117">
        <v>11</v>
      </c>
      <c r="G43" s="117">
        <v>24</v>
      </c>
      <c r="H43" s="117">
        <v>80</v>
      </c>
      <c r="I43" s="117">
        <v>101</v>
      </c>
      <c r="J43" s="117">
        <v>40</v>
      </c>
      <c r="K43" s="117">
        <v>85</v>
      </c>
      <c r="L43" s="117">
        <v>81</v>
      </c>
      <c r="M43" s="117">
        <v>362</v>
      </c>
      <c r="N43" s="117">
        <v>146</v>
      </c>
      <c r="O43" s="136"/>
      <c r="P43" s="136"/>
      <c r="Q43" s="136"/>
      <c r="R43" s="136"/>
      <c r="S43" s="136"/>
      <c r="T43" s="136"/>
      <c r="U43" s="136"/>
      <c r="V43" s="136"/>
      <c r="W43" s="136"/>
      <c r="X43" s="136"/>
      <c r="Y43" s="136"/>
      <c r="Z43" s="136"/>
      <c r="AA43" s="137"/>
    </row>
    <row r="44" spans="1:27" s="94" customFormat="1" ht="20.100000000000001" customHeight="1">
      <c r="A44" s="26">
        <f>IF(B44&lt;&gt;"",COUNTA($B$19:B44),"")</f>
        <v>26</v>
      </c>
      <c r="B44" s="105" t="s">
        <v>162</v>
      </c>
      <c r="C44" s="119">
        <v>237567</v>
      </c>
      <c r="D44" s="119">
        <v>39681</v>
      </c>
      <c r="E44" s="119">
        <v>143083</v>
      </c>
      <c r="F44" s="119">
        <v>10756</v>
      </c>
      <c r="G44" s="119">
        <v>21066</v>
      </c>
      <c r="H44" s="119">
        <v>22883</v>
      </c>
      <c r="I44" s="119">
        <v>16203</v>
      </c>
      <c r="J44" s="119">
        <v>21689</v>
      </c>
      <c r="K44" s="119">
        <v>13699</v>
      </c>
      <c r="L44" s="119">
        <v>36788</v>
      </c>
      <c r="M44" s="119">
        <v>1996</v>
      </c>
      <c r="N44" s="119">
        <v>52807</v>
      </c>
      <c r="O44" s="136"/>
      <c r="P44" s="136"/>
      <c r="Q44" s="136"/>
      <c r="R44" s="136"/>
      <c r="S44" s="136"/>
      <c r="T44" s="136"/>
      <c r="U44" s="136"/>
      <c r="V44" s="136"/>
      <c r="W44" s="136"/>
      <c r="X44" s="136"/>
      <c r="Y44" s="136"/>
      <c r="Z44" s="136"/>
      <c r="AA44" s="137"/>
    </row>
    <row r="45" spans="1:27" s="122" customFormat="1" ht="11.1" customHeight="1">
      <c r="A45" s="25">
        <f>IF(B45&lt;&gt;"",COUNTA($B$19:B45),"")</f>
        <v>27</v>
      </c>
      <c r="B45" s="103" t="s">
        <v>163</v>
      </c>
      <c r="C45" s="117">
        <v>62200</v>
      </c>
      <c r="D45" s="117">
        <v>4112</v>
      </c>
      <c r="E45" s="117">
        <v>23584</v>
      </c>
      <c r="F45" s="117">
        <v>1813</v>
      </c>
      <c r="G45" s="117">
        <v>2835</v>
      </c>
      <c r="H45" s="117">
        <v>2791</v>
      </c>
      <c r="I45" s="117">
        <v>2151</v>
      </c>
      <c r="J45" s="117">
        <v>2799</v>
      </c>
      <c r="K45" s="117">
        <v>1171</v>
      </c>
      <c r="L45" s="117">
        <v>10024</v>
      </c>
      <c r="M45" s="117" t="s">
        <v>10</v>
      </c>
      <c r="N45" s="117">
        <v>34503</v>
      </c>
      <c r="O45" s="138"/>
      <c r="P45" s="138"/>
      <c r="Q45" s="138"/>
      <c r="R45" s="138"/>
      <c r="S45" s="138"/>
      <c r="T45" s="138"/>
      <c r="U45" s="138"/>
      <c r="V45" s="138"/>
      <c r="W45" s="138"/>
      <c r="X45" s="138"/>
      <c r="Y45" s="138"/>
      <c r="Z45" s="138"/>
      <c r="AA45" s="139"/>
    </row>
    <row r="46" spans="1:27" s="122" customFormat="1" ht="11.1" customHeight="1">
      <c r="A46" s="25">
        <f>IF(B46&lt;&gt;"",COUNTA($B$19:B46),"")</f>
        <v>28</v>
      </c>
      <c r="B46" s="103" t="s">
        <v>164</v>
      </c>
      <c r="C46" s="117" t="s">
        <v>10</v>
      </c>
      <c r="D46" s="117" t="s">
        <v>10</v>
      </c>
      <c r="E46" s="117" t="s">
        <v>10</v>
      </c>
      <c r="F46" s="117" t="s">
        <v>10</v>
      </c>
      <c r="G46" s="117" t="s">
        <v>10</v>
      </c>
      <c r="H46" s="117" t="s">
        <v>10</v>
      </c>
      <c r="I46" s="117" t="s">
        <v>10</v>
      </c>
      <c r="J46" s="117" t="s">
        <v>10</v>
      </c>
      <c r="K46" s="117" t="s">
        <v>10</v>
      </c>
      <c r="L46" s="117" t="s">
        <v>10</v>
      </c>
      <c r="M46" s="117" t="s">
        <v>10</v>
      </c>
      <c r="N46" s="117" t="s">
        <v>10</v>
      </c>
      <c r="O46" s="138"/>
      <c r="P46" s="138"/>
      <c r="Q46" s="138"/>
      <c r="R46" s="138"/>
      <c r="S46" s="138"/>
      <c r="T46" s="138"/>
      <c r="U46" s="138"/>
      <c r="V46" s="138"/>
      <c r="W46" s="138"/>
      <c r="X46" s="138"/>
      <c r="Y46" s="138"/>
      <c r="Z46" s="138"/>
      <c r="AA46" s="139"/>
    </row>
    <row r="47" spans="1:27" s="122" customFormat="1" ht="11.1" customHeight="1">
      <c r="A47" s="25">
        <f>IF(B47&lt;&gt;"",COUNTA($B$19:B47),"")</f>
        <v>29</v>
      </c>
      <c r="B47" s="103" t="s">
        <v>165</v>
      </c>
      <c r="C47" s="117">
        <v>68468</v>
      </c>
      <c r="D47" s="117">
        <v>232</v>
      </c>
      <c r="E47" s="117">
        <v>6199</v>
      </c>
      <c r="F47" s="117">
        <v>515</v>
      </c>
      <c r="G47" s="117">
        <v>885</v>
      </c>
      <c r="H47" s="117">
        <v>715</v>
      </c>
      <c r="I47" s="117">
        <v>241</v>
      </c>
      <c r="J47" s="117">
        <v>3429</v>
      </c>
      <c r="K47" s="117">
        <v>153</v>
      </c>
      <c r="L47" s="117">
        <v>261</v>
      </c>
      <c r="M47" s="117" t="s">
        <v>10</v>
      </c>
      <c r="N47" s="117">
        <v>62037</v>
      </c>
      <c r="O47" s="138"/>
      <c r="P47" s="138"/>
      <c r="Q47" s="138"/>
      <c r="R47" s="138"/>
      <c r="S47" s="138"/>
      <c r="T47" s="138"/>
      <c r="U47" s="138"/>
      <c r="V47" s="138"/>
      <c r="W47" s="138"/>
      <c r="X47" s="138"/>
      <c r="Y47" s="138"/>
      <c r="Z47" s="138"/>
      <c r="AA47" s="139"/>
    </row>
    <row r="48" spans="1:27" s="122" customFormat="1" ht="11.1" customHeight="1">
      <c r="A48" s="25">
        <f>IF(B48&lt;&gt;"",COUNTA($B$19:B48),"")</f>
        <v>30</v>
      </c>
      <c r="B48" s="103" t="s">
        <v>147</v>
      </c>
      <c r="C48" s="117">
        <v>332</v>
      </c>
      <c r="D48" s="117" t="s">
        <v>10</v>
      </c>
      <c r="E48" s="117">
        <v>303</v>
      </c>
      <c r="F48" s="117">
        <v>30</v>
      </c>
      <c r="G48" s="117">
        <v>8</v>
      </c>
      <c r="H48" s="117">
        <v>137</v>
      </c>
      <c r="I48" s="117">
        <v>86</v>
      </c>
      <c r="J48" s="117">
        <v>37</v>
      </c>
      <c r="K48" s="117">
        <v>5</v>
      </c>
      <c r="L48" s="117" t="s">
        <v>10</v>
      </c>
      <c r="M48" s="117" t="s">
        <v>10</v>
      </c>
      <c r="N48" s="117">
        <v>28</v>
      </c>
      <c r="O48" s="138"/>
      <c r="P48" s="138"/>
      <c r="Q48" s="138"/>
      <c r="R48" s="138"/>
      <c r="S48" s="138"/>
      <c r="T48" s="138"/>
      <c r="U48" s="138"/>
      <c r="V48" s="138"/>
      <c r="W48" s="138"/>
      <c r="X48" s="138"/>
      <c r="Y48" s="138"/>
      <c r="Z48" s="138"/>
      <c r="AA48" s="139"/>
    </row>
    <row r="49" spans="1:27" s="94" customFormat="1" ht="20.100000000000001" customHeight="1">
      <c r="A49" s="26">
        <f>IF(B49&lt;&gt;"",COUNTA($B$19:B49),"")</f>
        <v>31</v>
      </c>
      <c r="B49" s="105" t="s">
        <v>166</v>
      </c>
      <c r="C49" s="119">
        <v>130337</v>
      </c>
      <c r="D49" s="119">
        <v>4344</v>
      </c>
      <c r="E49" s="119">
        <v>29480</v>
      </c>
      <c r="F49" s="119">
        <v>2299</v>
      </c>
      <c r="G49" s="119">
        <v>3711</v>
      </c>
      <c r="H49" s="119">
        <v>3369</v>
      </c>
      <c r="I49" s="119">
        <v>2306</v>
      </c>
      <c r="J49" s="119">
        <v>6191</v>
      </c>
      <c r="K49" s="119">
        <v>1319</v>
      </c>
      <c r="L49" s="119">
        <v>10286</v>
      </c>
      <c r="M49" s="119" t="s">
        <v>10</v>
      </c>
      <c r="N49" s="119">
        <v>96512</v>
      </c>
      <c r="O49" s="136"/>
      <c r="P49" s="136"/>
      <c r="Q49" s="136"/>
      <c r="R49" s="136"/>
      <c r="S49" s="136"/>
      <c r="T49" s="136"/>
      <c r="U49" s="136"/>
      <c r="V49" s="136"/>
      <c r="W49" s="136"/>
      <c r="X49" s="136"/>
      <c r="Y49" s="136"/>
      <c r="Z49" s="136"/>
      <c r="AA49" s="137"/>
    </row>
    <row r="50" spans="1:27" s="94" customFormat="1" ht="20.100000000000001" customHeight="1">
      <c r="A50" s="26">
        <f>IF(B50&lt;&gt;"",COUNTA($B$19:B50),"")</f>
        <v>32</v>
      </c>
      <c r="B50" s="105" t="s">
        <v>167</v>
      </c>
      <c r="C50" s="119">
        <v>367904</v>
      </c>
      <c r="D50" s="119">
        <v>44025</v>
      </c>
      <c r="E50" s="119">
        <v>172563</v>
      </c>
      <c r="F50" s="119">
        <v>13054</v>
      </c>
      <c r="G50" s="119">
        <v>24778</v>
      </c>
      <c r="H50" s="119">
        <v>26252</v>
      </c>
      <c r="I50" s="119">
        <v>18509</v>
      </c>
      <c r="J50" s="119">
        <v>27879</v>
      </c>
      <c r="K50" s="119">
        <v>15019</v>
      </c>
      <c r="L50" s="119">
        <v>47073</v>
      </c>
      <c r="M50" s="119">
        <v>1996</v>
      </c>
      <c r="N50" s="119">
        <v>149319</v>
      </c>
      <c r="O50" s="136"/>
      <c r="P50" s="136"/>
      <c r="Q50" s="136"/>
      <c r="R50" s="136"/>
      <c r="S50" s="136"/>
      <c r="T50" s="136"/>
      <c r="U50" s="136"/>
      <c r="V50" s="136"/>
      <c r="W50" s="136"/>
      <c r="X50" s="136"/>
      <c r="Y50" s="136"/>
      <c r="Z50" s="136"/>
      <c r="AA50" s="137"/>
    </row>
    <row r="51" spans="1:27" s="94" customFormat="1" ht="20.100000000000001" customHeight="1">
      <c r="A51" s="26">
        <f>IF(B51&lt;&gt;"",COUNTA($B$19:B51),"")</f>
        <v>33</v>
      </c>
      <c r="B51" s="105" t="s">
        <v>168</v>
      </c>
      <c r="C51" s="119">
        <v>-54647</v>
      </c>
      <c r="D51" s="119">
        <v>-20634</v>
      </c>
      <c r="E51" s="119">
        <v>-17218</v>
      </c>
      <c r="F51" s="119">
        <v>591</v>
      </c>
      <c r="G51" s="119">
        <v>2689</v>
      </c>
      <c r="H51" s="119">
        <v>-54</v>
      </c>
      <c r="I51" s="119">
        <v>-5132</v>
      </c>
      <c r="J51" s="119">
        <v>-196</v>
      </c>
      <c r="K51" s="119">
        <v>-1703</v>
      </c>
      <c r="L51" s="119">
        <v>-13413</v>
      </c>
      <c r="M51" s="119">
        <v>-2549</v>
      </c>
      <c r="N51" s="119">
        <v>-14246</v>
      </c>
      <c r="O51" s="136"/>
      <c r="P51" s="136"/>
      <c r="Q51" s="136"/>
      <c r="R51" s="136"/>
      <c r="S51" s="136"/>
      <c r="T51" s="136"/>
      <c r="U51" s="136"/>
      <c r="V51" s="136"/>
      <c r="W51" s="136"/>
      <c r="X51" s="136"/>
      <c r="Y51" s="136"/>
      <c r="Z51" s="136"/>
      <c r="AA51" s="137"/>
    </row>
    <row r="52" spans="1:27" s="122" customFormat="1" ht="25.15" customHeight="1">
      <c r="A52" s="25">
        <f>IF(B52&lt;&gt;"",COUNTA($B$19:B52),"")</f>
        <v>34</v>
      </c>
      <c r="B52" s="108" t="s">
        <v>169</v>
      </c>
      <c r="C52" s="123">
        <v>-38425</v>
      </c>
      <c r="D52" s="123">
        <v>-17541</v>
      </c>
      <c r="E52" s="123">
        <v>2908</v>
      </c>
      <c r="F52" s="123">
        <v>525</v>
      </c>
      <c r="G52" s="123">
        <v>1623</v>
      </c>
      <c r="H52" s="123">
        <v>5035</v>
      </c>
      <c r="I52" s="123">
        <v>1635</v>
      </c>
      <c r="J52" s="123">
        <v>2615</v>
      </c>
      <c r="K52" s="123">
        <v>1025</v>
      </c>
      <c r="L52" s="123">
        <v>-9552</v>
      </c>
      <c r="M52" s="123">
        <v>-2463</v>
      </c>
      <c r="N52" s="123">
        <v>-21330</v>
      </c>
      <c r="O52" s="138"/>
      <c r="P52" s="138"/>
      <c r="Q52" s="138"/>
      <c r="R52" s="138"/>
      <c r="S52" s="138"/>
      <c r="T52" s="138"/>
      <c r="U52" s="138"/>
      <c r="V52" s="138"/>
      <c r="W52" s="138"/>
      <c r="X52" s="138"/>
      <c r="Y52" s="138"/>
      <c r="Z52" s="138"/>
      <c r="AA52" s="139"/>
    </row>
    <row r="53" spans="1:27" s="122" customFormat="1" ht="18" customHeight="1">
      <c r="A53" s="25">
        <f>IF(B53&lt;&gt;"",COUNTA($B$19:B53),"")</f>
        <v>35</v>
      </c>
      <c r="B53" s="103" t="s">
        <v>170</v>
      </c>
      <c r="C53" s="117">
        <v>1516</v>
      </c>
      <c r="D53" s="117" t="s">
        <v>10</v>
      </c>
      <c r="E53" s="117">
        <v>1516</v>
      </c>
      <c r="F53" s="117" t="s">
        <v>10</v>
      </c>
      <c r="G53" s="117">
        <v>40</v>
      </c>
      <c r="H53" s="117" t="s">
        <v>10</v>
      </c>
      <c r="I53" s="117" t="s">
        <v>10</v>
      </c>
      <c r="J53" s="117">
        <v>1476</v>
      </c>
      <c r="K53" s="117" t="s">
        <v>10</v>
      </c>
      <c r="L53" s="117" t="s">
        <v>10</v>
      </c>
      <c r="M53" s="117" t="s">
        <v>10</v>
      </c>
      <c r="N53" s="117" t="s">
        <v>10</v>
      </c>
      <c r="O53" s="138"/>
      <c r="P53" s="138"/>
      <c r="Q53" s="138"/>
      <c r="R53" s="138"/>
      <c r="S53" s="138"/>
      <c r="T53" s="138"/>
      <c r="U53" s="138"/>
      <c r="V53" s="138"/>
      <c r="W53" s="138"/>
      <c r="X53" s="138"/>
      <c r="Y53" s="138"/>
      <c r="Z53" s="138"/>
      <c r="AA53" s="139"/>
    </row>
    <row r="54" spans="1:27" ht="11.1" customHeight="1">
      <c r="A54" s="25">
        <f>IF(B54&lt;&gt;"",COUNTA($B$19:B54),"")</f>
        <v>36</v>
      </c>
      <c r="B54" s="103" t="s">
        <v>171</v>
      </c>
      <c r="C54" s="117">
        <v>1945</v>
      </c>
      <c r="D54" s="117">
        <v>354</v>
      </c>
      <c r="E54" s="117">
        <v>1564</v>
      </c>
      <c r="F54" s="117">
        <v>377</v>
      </c>
      <c r="G54" s="117">
        <v>274</v>
      </c>
      <c r="H54" s="117">
        <v>288</v>
      </c>
      <c r="I54" s="117">
        <v>325</v>
      </c>
      <c r="J54" s="117">
        <v>299</v>
      </c>
      <c r="K54" s="117" t="s">
        <v>10</v>
      </c>
      <c r="L54" s="117" t="s">
        <v>10</v>
      </c>
      <c r="M54" s="117">
        <v>27</v>
      </c>
      <c r="N54" s="117" t="s">
        <v>10</v>
      </c>
    </row>
    <row r="55" spans="1:27" s="97" customFormat="1" ht="18" customHeight="1">
      <c r="A55" s="25" t="str">
        <f>IF(B55&lt;&gt;"",COUNTA($B$19:B55),"")</f>
        <v/>
      </c>
      <c r="B55" s="103"/>
      <c r="C55" s="239" t="s">
        <v>112</v>
      </c>
      <c r="D55" s="240"/>
      <c r="E55" s="240"/>
      <c r="F55" s="240"/>
      <c r="G55" s="240"/>
      <c r="H55" s="240"/>
      <c r="I55" s="240" t="s">
        <v>112</v>
      </c>
      <c r="J55" s="240"/>
      <c r="K55" s="240"/>
      <c r="L55" s="240"/>
      <c r="M55" s="240"/>
      <c r="N55" s="240"/>
      <c r="O55" s="134"/>
      <c r="P55" s="134"/>
      <c r="Q55" s="134"/>
      <c r="R55" s="134"/>
      <c r="S55" s="134"/>
      <c r="T55" s="134"/>
      <c r="U55" s="134"/>
      <c r="V55" s="134"/>
      <c r="W55" s="134"/>
      <c r="X55" s="134"/>
      <c r="Y55" s="134"/>
      <c r="Z55" s="134"/>
      <c r="AA55" s="134"/>
    </row>
    <row r="56" spans="1:27" s="94" customFormat="1" ht="11.1" customHeight="1">
      <c r="A56" s="25">
        <f>IF(B56&lt;&gt;"",COUNTA($B$19:B56),"")</f>
        <v>37</v>
      </c>
      <c r="B56" s="103" t="s">
        <v>142</v>
      </c>
      <c r="C56" s="125">
        <v>41.53</v>
      </c>
      <c r="D56" s="125">
        <v>48.72</v>
      </c>
      <c r="E56" s="125">
        <v>21.63</v>
      </c>
      <c r="F56" s="125">
        <v>16.36</v>
      </c>
      <c r="G56" s="125">
        <v>16.8</v>
      </c>
      <c r="H56" s="125">
        <v>11.73</v>
      </c>
      <c r="I56" s="125">
        <v>20.56</v>
      </c>
      <c r="J56" s="125">
        <v>21.23</v>
      </c>
      <c r="K56" s="125">
        <v>32.270000000000003</v>
      </c>
      <c r="L56" s="125">
        <v>29.37</v>
      </c>
      <c r="M56" s="125">
        <v>4.47</v>
      </c>
      <c r="N56" s="125">
        <v>15.57</v>
      </c>
      <c r="O56" s="136"/>
      <c r="P56" s="136"/>
      <c r="Q56" s="136"/>
      <c r="R56" s="136"/>
      <c r="S56" s="136"/>
      <c r="T56" s="136"/>
      <c r="U56" s="136"/>
      <c r="V56" s="136"/>
      <c r="W56" s="136"/>
      <c r="X56" s="136"/>
      <c r="Y56" s="136"/>
      <c r="Z56" s="136"/>
      <c r="AA56" s="137"/>
    </row>
    <row r="57" spans="1:27" s="94" customFormat="1" ht="11.1" customHeight="1">
      <c r="A57" s="25">
        <f>IF(B57&lt;&gt;"",COUNTA($B$19:B57),"")</f>
        <v>38</v>
      </c>
      <c r="B57" s="103" t="s">
        <v>143</v>
      </c>
      <c r="C57" s="125">
        <v>37.630000000000003</v>
      </c>
      <c r="D57" s="125">
        <v>16.239999999999998</v>
      </c>
      <c r="E57" s="125">
        <v>28.79</v>
      </c>
      <c r="F57" s="125">
        <v>35.25</v>
      </c>
      <c r="G57" s="125">
        <v>33.840000000000003</v>
      </c>
      <c r="H57" s="125">
        <v>22.06</v>
      </c>
      <c r="I57" s="125">
        <v>34.44</v>
      </c>
      <c r="J57" s="125">
        <v>27.42</v>
      </c>
      <c r="K57" s="125">
        <v>35.85</v>
      </c>
      <c r="L57" s="125">
        <v>23.75</v>
      </c>
      <c r="M57" s="125">
        <v>0.32</v>
      </c>
      <c r="N57" s="125">
        <v>13.64</v>
      </c>
      <c r="O57" s="136"/>
      <c r="P57" s="136"/>
      <c r="Q57" s="136"/>
      <c r="R57" s="136"/>
      <c r="S57" s="136"/>
      <c r="T57" s="136"/>
      <c r="U57" s="136"/>
      <c r="V57" s="136"/>
      <c r="W57" s="136"/>
      <c r="X57" s="136"/>
      <c r="Y57" s="136"/>
      <c r="Z57" s="136"/>
      <c r="AA57" s="137"/>
    </row>
    <row r="58" spans="1:27" s="94" customFormat="1" ht="21.6" customHeight="1">
      <c r="A58" s="25">
        <f>IF(B58&lt;&gt;"",COUNTA($B$19:B58),"")</f>
        <v>39</v>
      </c>
      <c r="B58" s="104" t="s">
        <v>144</v>
      </c>
      <c r="C58" s="125" t="s">
        <v>10</v>
      </c>
      <c r="D58" s="125" t="s">
        <v>10</v>
      </c>
      <c r="E58" s="125" t="s">
        <v>10</v>
      </c>
      <c r="F58" s="125" t="s">
        <v>10</v>
      </c>
      <c r="G58" s="125" t="s">
        <v>10</v>
      </c>
      <c r="H58" s="125" t="s">
        <v>10</v>
      </c>
      <c r="I58" s="125" t="s">
        <v>10</v>
      </c>
      <c r="J58" s="125" t="s">
        <v>10</v>
      </c>
      <c r="K58" s="125" t="s">
        <v>10</v>
      </c>
      <c r="L58" s="125" t="s">
        <v>10</v>
      </c>
      <c r="M58" s="125" t="s">
        <v>10</v>
      </c>
      <c r="N58" s="125" t="s">
        <v>10</v>
      </c>
      <c r="O58" s="136"/>
      <c r="P58" s="136"/>
      <c r="Q58" s="136"/>
      <c r="R58" s="136"/>
      <c r="S58" s="136"/>
      <c r="T58" s="136"/>
      <c r="U58" s="136"/>
      <c r="V58" s="136"/>
      <c r="W58" s="136"/>
      <c r="X58" s="136"/>
      <c r="Y58" s="136"/>
      <c r="Z58" s="136"/>
      <c r="AA58" s="137"/>
    </row>
    <row r="59" spans="1:27" s="94" customFormat="1" ht="11.1" customHeight="1">
      <c r="A59" s="25">
        <f>IF(B59&lt;&gt;"",COUNTA($B$19:B59),"")</f>
        <v>40</v>
      </c>
      <c r="B59" s="103" t="s">
        <v>145</v>
      </c>
      <c r="C59" s="125">
        <v>0.34</v>
      </c>
      <c r="D59" s="125">
        <v>1.1299999999999999</v>
      </c>
      <c r="E59" s="125">
        <v>0.15</v>
      </c>
      <c r="F59" s="125">
        <v>0.41</v>
      </c>
      <c r="G59" s="125">
        <v>0.27</v>
      </c>
      <c r="H59" s="125">
        <v>0.18</v>
      </c>
      <c r="I59" s="125">
        <v>0.37</v>
      </c>
      <c r="J59" s="125">
        <v>0.04</v>
      </c>
      <c r="K59" s="125" t="s">
        <v>10</v>
      </c>
      <c r="L59" s="125" t="s">
        <v>10</v>
      </c>
      <c r="M59" s="125" t="s">
        <v>10</v>
      </c>
      <c r="N59" s="125">
        <v>0.01</v>
      </c>
      <c r="O59" s="136"/>
      <c r="P59" s="136"/>
      <c r="Q59" s="136"/>
      <c r="R59" s="136"/>
      <c r="S59" s="136"/>
      <c r="T59" s="136"/>
      <c r="U59" s="136"/>
      <c r="V59" s="136"/>
      <c r="W59" s="136"/>
      <c r="X59" s="136"/>
      <c r="Y59" s="136"/>
      <c r="Z59" s="136"/>
      <c r="AA59" s="137"/>
    </row>
    <row r="60" spans="1:27" s="94" customFormat="1" ht="11.1" customHeight="1">
      <c r="A60" s="25">
        <f>IF(B60&lt;&gt;"",COUNTA($B$19:B60),"")</f>
        <v>41</v>
      </c>
      <c r="B60" s="103" t="s">
        <v>146</v>
      </c>
      <c r="C60" s="125">
        <v>92.6</v>
      </c>
      <c r="D60" s="125">
        <v>121.8</v>
      </c>
      <c r="E60" s="125">
        <v>57.21</v>
      </c>
      <c r="F60" s="125">
        <v>73.650000000000006</v>
      </c>
      <c r="G60" s="125">
        <v>62.6</v>
      </c>
      <c r="H60" s="125">
        <v>41.08</v>
      </c>
      <c r="I60" s="125">
        <v>33.83</v>
      </c>
      <c r="J60" s="125">
        <v>45.32</v>
      </c>
      <c r="K60" s="125">
        <v>17.16</v>
      </c>
      <c r="L60" s="125">
        <v>104.1</v>
      </c>
      <c r="M60" s="125">
        <v>1.43</v>
      </c>
      <c r="N60" s="125">
        <v>27.72</v>
      </c>
      <c r="O60" s="136"/>
      <c r="P60" s="136"/>
      <c r="Q60" s="136"/>
      <c r="R60" s="136"/>
      <c r="S60" s="136"/>
      <c r="T60" s="136"/>
      <c r="U60" s="136"/>
      <c r="V60" s="136"/>
      <c r="W60" s="136"/>
      <c r="X60" s="136"/>
      <c r="Y60" s="136"/>
      <c r="Z60" s="136"/>
      <c r="AA60" s="137"/>
    </row>
    <row r="61" spans="1:27" s="94" customFormat="1" ht="11.1" customHeight="1">
      <c r="A61" s="25">
        <f>IF(B61&lt;&gt;"",COUNTA($B$19:B61),"")</f>
        <v>42</v>
      </c>
      <c r="B61" s="103" t="s">
        <v>147</v>
      </c>
      <c r="C61" s="125">
        <v>0.57999999999999996</v>
      </c>
      <c r="D61" s="125" t="s">
        <v>10</v>
      </c>
      <c r="E61" s="125">
        <v>0.32</v>
      </c>
      <c r="F61" s="125">
        <v>0.14000000000000001</v>
      </c>
      <c r="G61" s="125">
        <v>0.14000000000000001</v>
      </c>
      <c r="H61" s="125">
        <v>0.33</v>
      </c>
      <c r="I61" s="125">
        <v>0.61</v>
      </c>
      <c r="J61" s="125">
        <v>0.2</v>
      </c>
      <c r="K61" s="125">
        <v>0.56999999999999995</v>
      </c>
      <c r="L61" s="125">
        <v>0.27</v>
      </c>
      <c r="M61" s="125">
        <v>0.47</v>
      </c>
      <c r="N61" s="125">
        <v>0.11</v>
      </c>
      <c r="O61" s="136"/>
      <c r="P61" s="136"/>
      <c r="Q61" s="136"/>
      <c r="R61" s="136"/>
      <c r="S61" s="136"/>
      <c r="T61" s="136"/>
      <c r="U61" s="136"/>
      <c r="V61" s="136"/>
      <c r="W61" s="136"/>
      <c r="X61" s="136"/>
      <c r="Y61" s="136"/>
      <c r="Z61" s="136"/>
      <c r="AA61" s="137"/>
    </row>
    <row r="62" spans="1:27" s="94" customFormat="1" ht="20.100000000000001" customHeight="1">
      <c r="A62" s="26">
        <f>IF(B62&lt;&gt;"",COUNTA($B$19:B62),"")</f>
        <v>43</v>
      </c>
      <c r="B62" s="105" t="s">
        <v>148</v>
      </c>
      <c r="C62" s="127">
        <v>171.52</v>
      </c>
      <c r="D62" s="127">
        <v>187.89</v>
      </c>
      <c r="E62" s="127">
        <v>107.45</v>
      </c>
      <c r="F62" s="127">
        <v>125.53</v>
      </c>
      <c r="G62" s="127">
        <v>113.36</v>
      </c>
      <c r="H62" s="127">
        <v>74.72</v>
      </c>
      <c r="I62" s="127">
        <v>88.59</v>
      </c>
      <c r="J62" s="127">
        <v>93.81</v>
      </c>
      <c r="K62" s="127">
        <v>84.71</v>
      </c>
      <c r="L62" s="127">
        <v>156.94</v>
      </c>
      <c r="M62" s="127">
        <v>5.76</v>
      </c>
      <c r="N62" s="127">
        <v>56.83</v>
      </c>
      <c r="O62" s="136"/>
      <c r="P62" s="136"/>
      <c r="Q62" s="136"/>
      <c r="R62" s="136"/>
      <c r="S62" s="136"/>
      <c r="T62" s="136"/>
      <c r="U62" s="136"/>
      <c r="V62" s="136"/>
      <c r="W62" s="136"/>
      <c r="X62" s="136"/>
      <c r="Y62" s="136"/>
      <c r="Z62" s="136"/>
      <c r="AA62" s="137"/>
    </row>
    <row r="63" spans="1:27" s="94" customFormat="1" ht="21.6" customHeight="1">
      <c r="A63" s="25">
        <f>IF(B63&lt;&gt;"",COUNTA($B$19:B63),"")</f>
        <v>44</v>
      </c>
      <c r="B63" s="104" t="s">
        <v>149</v>
      </c>
      <c r="C63" s="125">
        <v>64.209999999999994</v>
      </c>
      <c r="D63" s="125">
        <v>22.69</v>
      </c>
      <c r="E63" s="125">
        <v>33.86</v>
      </c>
      <c r="F63" s="125">
        <v>27.3</v>
      </c>
      <c r="G63" s="125">
        <v>14.78</v>
      </c>
      <c r="H63" s="125">
        <v>34.590000000000003</v>
      </c>
      <c r="I63" s="125">
        <v>40.74</v>
      </c>
      <c r="J63" s="125">
        <v>44.11</v>
      </c>
      <c r="K63" s="125">
        <v>26.66</v>
      </c>
      <c r="L63" s="125">
        <v>38.93</v>
      </c>
      <c r="M63" s="125">
        <v>0.11</v>
      </c>
      <c r="N63" s="125">
        <v>39.979999999999997</v>
      </c>
      <c r="O63" s="136"/>
      <c r="P63" s="136"/>
      <c r="Q63" s="136"/>
      <c r="R63" s="136"/>
      <c r="S63" s="136"/>
      <c r="T63" s="136"/>
      <c r="U63" s="136"/>
      <c r="V63" s="136"/>
      <c r="W63" s="136"/>
      <c r="X63" s="136"/>
      <c r="Y63" s="136"/>
      <c r="Z63" s="136"/>
      <c r="AA63" s="137"/>
    </row>
    <row r="64" spans="1:27" s="94" customFormat="1" ht="11.1" customHeight="1">
      <c r="A64" s="25">
        <f>IF(B64&lt;&gt;"",COUNTA($B$19:B64),"")</f>
        <v>45</v>
      </c>
      <c r="B64" s="103" t="s">
        <v>150</v>
      </c>
      <c r="C64" s="125">
        <v>24.96</v>
      </c>
      <c r="D64" s="125">
        <v>16.04</v>
      </c>
      <c r="E64" s="125">
        <v>26.45</v>
      </c>
      <c r="F64" s="125">
        <v>22.45</v>
      </c>
      <c r="G64" s="125">
        <v>11.74</v>
      </c>
      <c r="H64" s="125">
        <v>31.6</v>
      </c>
      <c r="I64" s="125">
        <v>33.090000000000003</v>
      </c>
      <c r="J64" s="125">
        <v>40.51</v>
      </c>
      <c r="K64" s="125">
        <v>23.89</v>
      </c>
      <c r="L64" s="125">
        <v>19.829999999999998</v>
      </c>
      <c r="M64" s="125" t="s">
        <v>10</v>
      </c>
      <c r="N64" s="125">
        <v>0.6</v>
      </c>
      <c r="O64" s="136"/>
      <c r="P64" s="136"/>
      <c r="Q64" s="136"/>
      <c r="R64" s="136"/>
      <c r="S64" s="136"/>
      <c r="T64" s="136"/>
      <c r="U64" s="136"/>
      <c r="V64" s="136"/>
      <c r="W64" s="136"/>
      <c r="X64" s="136"/>
      <c r="Y64" s="136"/>
      <c r="Z64" s="136"/>
      <c r="AA64" s="137"/>
    </row>
    <row r="65" spans="1:27" s="94" customFormat="1" ht="11.1" customHeight="1">
      <c r="A65" s="25">
        <f>IF(B65&lt;&gt;"",COUNTA($B$19:B65),"")</f>
        <v>46</v>
      </c>
      <c r="B65" s="103" t="s">
        <v>151</v>
      </c>
      <c r="C65" s="125" t="s">
        <v>10</v>
      </c>
      <c r="D65" s="125" t="s">
        <v>10</v>
      </c>
      <c r="E65" s="125" t="s">
        <v>10</v>
      </c>
      <c r="F65" s="125" t="s">
        <v>10</v>
      </c>
      <c r="G65" s="125" t="s">
        <v>10</v>
      </c>
      <c r="H65" s="125" t="s">
        <v>10</v>
      </c>
      <c r="I65" s="125" t="s">
        <v>10</v>
      </c>
      <c r="J65" s="125" t="s">
        <v>10</v>
      </c>
      <c r="K65" s="125" t="s">
        <v>10</v>
      </c>
      <c r="L65" s="125" t="s">
        <v>10</v>
      </c>
      <c r="M65" s="125" t="s">
        <v>10</v>
      </c>
      <c r="N65" s="125" t="s">
        <v>10</v>
      </c>
      <c r="O65" s="136"/>
      <c r="P65" s="136"/>
      <c r="Q65" s="136"/>
      <c r="R65" s="136"/>
      <c r="S65" s="136"/>
      <c r="T65" s="136"/>
      <c r="U65" s="136"/>
      <c r="V65" s="136"/>
      <c r="W65" s="136"/>
      <c r="X65" s="136"/>
      <c r="Y65" s="136"/>
      <c r="Z65" s="136"/>
      <c r="AA65" s="137"/>
    </row>
    <row r="66" spans="1:27" s="94" customFormat="1" ht="11.1" customHeight="1">
      <c r="A66" s="25">
        <f>IF(B66&lt;&gt;"",COUNTA($B$19:B66),"")</f>
        <v>47</v>
      </c>
      <c r="B66" s="103" t="s">
        <v>152</v>
      </c>
      <c r="C66" s="125">
        <v>27.08</v>
      </c>
      <c r="D66" s="125">
        <v>1.73</v>
      </c>
      <c r="E66" s="125">
        <v>4.4000000000000004</v>
      </c>
      <c r="F66" s="125">
        <v>0.45</v>
      </c>
      <c r="G66" s="125">
        <v>0.69</v>
      </c>
      <c r="H66" s="125">
        <v>1.39</v>
      </c>
      <c r="I66" s="125">
        <v>14.96</v>
      </c>
      <c r="J66" s="125">
        <v>0.36</v>
      </c>
      <c r="K66" s="125">
        <v>0.42</v>
      </c>
      <c r="L66" s="125">
        <v>8.98</v>
      </c>
      <c r="M66" s="125" t="s">
        <v>10</v>
      </c>
      <c r="N66" s="125">
        <v>28.6</v>
      </c>
      <c r="O66" s="136"/>
      <c r="P66" s="136"/>
      <c r="Q66" s="136"/>
      <c r="R66" s="136"/>
      <c r="S66" s="136"/>
      <c r="T66" s="136"/>
      <c r="U66" s="136"/>
      <c r="V66" s="136"/>
      <c r="W66" s="136"/>
      <c r="X66" s="136"/>
      <c r="Y66" s="136"/>
      <c r="Z66" s="136"/>
      <c r="AA66" s="137"/>
    </row>
    <row r="67" spans="1:27" s="94" customFormat="1" ht="11.1" customHeight="1">
      <c r="A67" s="25">
        <f>IF(B67&lt;&gt;"",COUNTA($B$19:B67),"")</f>
        <v>48</v>
      </c>
      <c r="B67" s="103" t="s">
        <v>147</v>
      </c>
      <c r="C67" s="125">
        <v>0.21</v>
      </c>
      <c r="D67" s="125" t="s">
        <v>10</v>
      </c>
      <c r="E67" s="125">
        <v>0.23</v>
      </c>
      <c r="F67" s="125">
        <v>0.37</v>
      </c>
      <c r="G67" s="125">
        <v>0.05</v>
      </c>
      <c r="H67" s="125">
        <v>0.56999999999999995</v>
      </c>
      <c r="I67" s="125">
        <v>0.53</v>
      </c>
      <c r="J67" s="125">
        <v>0.18</v>
      </c>
      <c r="K67" s="125">
        <v>0.03</v>
      </c>
      <c r="L67" s="125" t="s">
        <v>10</v>
      </c>
      <c r="M67" s="125" t="s">
        <v>10</v>
      </c>
      <c r="N67" s="125">
        <v>0.02</v>
      </c>
      <c r="O67" s="136"/>
      <c r="P67" s="136"/>
      <c r="Q67" s="136"/>
      <c r="R67" s="136"/>
      <c r="S67" s="136"/>
      <c r="T67" s="136"/>
      <c r="U67" s="136"/>
      <c r="V67" s="136"/>
      <c r="W67" s="136"/>
      <c r="X67" s="136"/>
      <c r="Y67" s="136"/>
      <c r="Z67" s="136"/>
      <c r="AA67" s="137"/>
    </row>
    <row r="68" spans="1:27" s="94" customFormat="1" ht="20.100000000000001" customHeight="1">
      <c r="A68" s="26">
        <f>IF(B68&lt;&gt;"",COUNTA($B$19:B68),"")</f>
        <v>49</v>
      </c>
      <c r="B68" s="105" t="s">
        <v>153</v>
      </c>
      <c r="C68" s="127">
        <v>91.08</v>
      </c>
      <c r="D68" s="127">
        <v>24.42</v>
      </c>
      <c r="E68" s="127">
        <v>38.03</v>
      </c>
      <c r="F68" s="127">
        <v>27.39</v>
      </c>
      <c r="G68" s="127">
        <v>15.43</v>
      </c>
      <c r="H68" s="127">
        <v>35.409999999999997</v>
      </c>
      <c r="I68" s="127">
        <v>55.17</v>
      </c>
      <c r="J68" s="127">
        <v>44.28</v>
      </c>
      <c r="K68" s="127">
        <v>27.05</v>
      </c>
      <c r="L68" s="127">
        <v>47.91</v>
      </c>
      <c r="M68" s="127">
        <v>0.11</v>
      </c>
      <c r="N68" s="127">
        <v>68.55</v>
      </c>
      <c r="O68" s="136"/>
      <c r="P68" s="136"/>
      <c r="Q68" s="136"/>
      <c r="R68" s="136"/>
      <c r="S68" s="136"/>
      <c r="T68" s="136"/>
      <c r="U68" s="136"/>
      <c r="V68" s="136"/>
      <c r="W68" s="136"/>
      <c r="X68" s="136"/>
      <c r="Y68" s="136"/>
      <c r="Z68" s="136"/>
      <c r="AA68" s="137"/>
    </row>
    <row r="69" spans="1:27" s="94" customFormat="1" ht="20.100000000000001" customHeight="1">
      <c r="A69" s="26">
        <f>IF(B69&lt;&gt;"",COUNTA($B$19:B69),"")</f>
        <v>50</v>
      </c>
      <c r="B69" s="105" t="s">
        <v>154</v>
      </c>
      <c r="C69" s="127">
        <v>262.61</v>
      </c>
      <c r="D69" s="127">
        <v>212.31</v>
      </c>
      <c r="E69" s="127">
        <v>145.47999999999999</v>
      </c>
      <c r="F69" s="127">
        <v>152.93</v>
      </c>
      <c r="G69" s="127">
        <v>128.79</v>
      </c>
      <c r="H69" s="127">
        <v>110.13</v>
      </c>
      <c r="I69" s="127">
        <v>143.76</v>
      </c>
      <c r="J69" s="127">
        <v>138.09</v>
      </c>
      <c r="K69" s="127">
        <v>111.76</v>
      </c>
      <c r="L69" s="127">
        <v>204.85</v>
      </c>
      <c r="M69" s="127">
        <v>5.87</v>
      </c>
      <c r="N69" s="127">
        <v>125.38</v>
      </c>
      <c r="O69" s="136"/>
      <c r="P69" s="136"/>
      <c r="Q69" s="136"/>
      <c r="R69" s="136"/>
      <c r="S69" s="136"/>
      <c r="T69" s="136"/>
      <c r="U69" s="136"/>
      <c r="V69" s="136"/>
      <c r="W69" s="136"/>
      <c r="X69" s="136"/>
      <c r="Y69" s="136"/>
      <c r="Z69" s="136"/>
      <c r="AA69" s="137"/>
    </row>
    <row r="70" spans="1:27" s="94" customFormat="1" ht="11.1" customHeight="1">
      <c r="A70" s="25">
        <f>IF(B70&lt;&gt;"",COUNTA($B$19:B70),"")</f>
        <v>51</v>
      </c>
      <c r="B70" s="103" t="s">
        <v>155</v>
      </c>
      <c r="C70" s="125" t="s">
        <v>10</v>
      </c>
      <c r="D70" s="125" t="s">
        <v>10</v>
      </c>
      <c r="E70" s="125" t="s">
        <v>10</v>
      </c>
      <c r="F70" s="125" t="s">
        <v>10</v>
      </c>
      <c r="G70" s="125" t="s">
        <v>10</v>
      </c>
      <c r="H70" s="125" t="s">
        <v>10</v>
      </c>
      <c r="I70" s="125" t="s">
        <v>10</v>
      </c>
      <c r="J70" s="125" t="s">
        <v>10</v>
      </c>
      <c r="K70" s="125" t="s">
        <v>10</v>
      </c>
      <c r="L70" s="125" t="s">
        <v>10</v>
      </c>
      <c r="M70" s="125" t="s">
        <v>10</v>
      </c>
      <c r="N70" s="125" t="s">
        <v>10</v>
      </c>
      <c r="O70" s="136"/>
      <c r="P70" s="136"/>
      <c r="Q70" s="136"/>
      <c r="R70" s="136"/>
      <c r="S70" s="136"/>
      <c r="T70" s="136"/>
      <c r="U70" s="136"/>
      <c r="V70" s="136"/>
      <c r="W70" s="136"/>
      <c r="X70" s="136"/>
      <c r="Y70" s="136"/>
      <c r="Z70" s="136"/>
      <c r="AA70" s="137"/>
    </row>
    <row r="71" spans="1:27" s="94" customFormat="1" ht="11.1" customHeight="1">
      <c r="A71" s="25">
        <f>IF(B71&lt;&gt;"",COUNTA($B$19:B71),"")</f>
        <v>52</v>
      </c>
      <c r="B71" s="103" t="s">
        <v>156</v>
      </c>
      <c r="C71" s="125" t="s">
        <v>10</v>
      </c>
      <c r="D71" s="125" t="s">
        <v>10</v>
      </c>
      <c r="E71" s="125" t="s">
        <v>10</v>
      </c>
      <c r="F71" s="125" t="s">
        <v>10</v>
      </c>
      <c r="G71" s="125" t="s">
        <v>10</v>
      </c>
      <c r="H71" s="125" t="s">
        <v>10</v>
      </c>
      <c r="I71" s="125" t="s">
        <v>10</v>
      </c>
      <c r="J71" s="125" t="s">
        <v>10</v>
      </c>
      <c r="K71" s="125" t="s">
        <v>10</v>
      </c>
      <c r="L71" s="125" t="s">
        <v>10</v>
      </c>
      <c r="M71" s="125" t="s">
        <v>10</v>
      </c>
      <c r="N71" s="125" t="s">
        <v>10</v>
      </c>
      <c r="O71" s="136"/>
      <c r="P71" s="136"/>
      <c r="Q71" s="136"/>
      <c r="R71" s="136"/>
      <c r="S71" s="136"/>
      <c r="T71" s="136"/>
      <c r="U71" s="136"/>
      <c r="V71" s="136"/>
      <c r="W71" s="136"/>
      <c r="X71" s="136"/>
      <c r="Y71" s="136"/>
      <c r="Z71" s="136"/>
      <c r="AA71" s="137"/>
    </row>
    <row r="72" spans="1:27" s="94" customFormat="1" ht="11.1" customHeight="1">
      <c r="A72" s="25">
        <f>IF(B72&lt;&gt;"",COUNTA($B$19:B72),"")</f>
        <v>53</v>
      </c>
      <c r="B72" s="103" t="s">
        <v>172</v>
      </c>
      <c r="C72" s="125" t="s">
        <v>10</v>
      </c>
      <c r="D72" s="125" t="s">
        <v>10</v>
      </c>
      <c r="E72" s="125" t="s">
        <v>10</v>
      </c>
      <c r="F72" s="125" t="s">
        <v>10</v>
      </c>
      <c r="G72" s="125" t="s">
        <v>10</v>
      </c>
      <c r="H72" s="125" t="s">
        <v>10</v>
      </c>
      <c r="I72" s="125" t="s">
        <v>10</v>
      </c>
      <c r="J72" s="125" t="s">
        <v>10</v>
      </c>
      <c r="K72" s="125" t="s">
        <v>10</v>
      </c>
      <c r="L72" s="125" t="s">
        <v>10</v>
      </c>
      <c r="M72" s="125" t="s">
        <v>10</v>
      </c>
      <c r="N72" s="125" t="s">
        <v>10</v>
      </c>
      <c r="O72" s="136"/>
      <c r="P72" s="136"/>
      <c r="Q72" s="136"/>
      <c r="R72" s="136"/>
      <c r="S72" s="136"/>
      <c r="T72" s="136"/>
      <c r="U72" s="136"/>
      <c r="V72" s="136"/>
      <c r="W72" s="136"/>
      <c r="X72" s="136"/>
      <c r="Y72" s="136"/>
      <c r="Z72" s="136"/>
      <c r="AA72" s="137"/>
    </row>
    <row r="73" spans="1:27" s="94" customFormat="1" ht="11.1" customHeight="1">
      <c r="A73" s="25">
        <f>IF(B73&lt;&gt;"",COUNTA($B$19:B73),"")</f>
        <v>54</v>
      </c>
      <c r="B73" s="103" t="s">
        <v>173</v>
      </c>
      <c r="C73" s="125" t="s">
        <v>10</v>
      </c>
      <c r="D73" s="125" t="s">
        <v>10</v>
      </c>
      <c r="E73" s="125" t="s">
        <v>10</v>
      </c>
      <c r="F73" s="125" t="s">
        <v>10</v>
      </c>
      <c r="G73" s="125" t="s">
        <v>10</v>
      </c>
      <c r="H73" s="125" t="s">
        <v>10</v>
      </c>
      <c r="I73" s="125" t="s">
        <v>10</v>
      </c>
      <c r="J73" s="125" t="s">
        <v>10</v>
      </c>
      <c r="K73" s="125" t="s">
        <v>10</v>
      </c>
      <c r="L73" s="125" t="s">
        <v>10</v>
      </c>
      <c r="M73" s="125" t="s">
        <v>10</v>
      </c>
      <c r="N73" s="125" t="s">
        <v>10</v>
      </c>
      <c r="O73" s="136"/>
      <c r="P73" s="136"/>
      <c r="Q73" s="136"/>
      <c r="R73" s="136"/>
      <c r="S73" s="136"/>
      <c r="T73" s="136"/>
      <c r="U73" s="136"/>
      <c r="V73" s="136"/>
      <c r="W73" s="136"/>
      <c r="X73" s="136"/>
      <c r="Y73" s="136"/>
      <c r="Z73" s="136"/>
      <c r="AA73" s="137"/>
    </row>
    <row r="74" spans="1:27" s="94" customFormat="1" ht="11.1" customHeight="1">
      <c r="A74" s="25">
        <f>IF(B74&lt;&gt;"",COUNTA($B$19:B74),"")</f>
        <v>55</v>
      </c>
      <c r="B74" s="103" t="s">
        <v>61</v>
      </c>
      <c r="C74" s="125" t="s">
        <v>10</v>
      </c>
      <c r="D74" s="125" t="s">
        <v>10</v>
      </c>
      <c r="E74" s="125" t="s">
        <v>10</v>
      </c>
      <c r="F74" s="125" t="s">
        <v>10</v>
      </c>
      <c r="G74" s="125" t="s">
        <v>10</v>
      </c>
      <c r="H74" s="125" t="s">
        <v>10</v>
      </c>
      <c r="I74" s="125" t="s">
        <v>10</v>
      </c>
      <c r="J74" s="125" t="s">
        <v>10</v>
      </c>
      <c r="K74" s="125" t="s">
        <v>10</v>
      </c>
      <c r="L74" s="125" t="s">
        <v>10</v>
      </c>
      <c r="M74" s="125" t="s">
        <v>10</v>
      </c>
      <c r="N74" s="125" t="s">
        <v>10</v>
      </c>
      <c r="O74" s="136"/>
      <c r="P74" s="136"/>
      <c r="Q74" s="136"/>
      <c r="R74" s="136"/>
      <c r="S74" s="136"/>
      <c r="T74" s="136"/>
      <c r="U74" s="136"/>
      <c r="V74" s="136"/>
      <c r="W74" s="136"/>
      <c r="X74" s="136"/>
      <c r="Y74" s="136"/>
      <c r="Z74" s="136"/>
      <c r="AA74" s="137"/>
    </row>
    <row r="75" spans="1:27" s="94" customFormat="1" ht="21.6" customHeight="1">
      <c r="A75" s="25">
        <f>IF(B75&lt;&gt;"",COUNTA($B$19:B75),"")</f>
        <v>56</v>
      </c>
      <c r="B75" s="104" t="s">
        <v>157</v>
      </c>
      <c r="C75" s="125" t="s">
        <v>10</v>
      </c>
      <c r="D75" s="125" t="s">
        <v>10</v>
      </c>
      <c r="E75" s="125" t="s">
        <v>10</v>
      </c>
      <c r="F75" s="125" t="s">
        <v>10</v>
      </c>
      <c r="G75" s="125" t="s">
        <v>10</v>
      </c>
      <c r="H75" s="125" t="s">
        <v>10</v>
      </c>
      <c r="I75" s="125" t="s">
        <v>10</v>
      </c>
      <c r="J75" s="125" t="s">
        <v>10</v>
      </c>
      <c r="K75" s="125" t="s">
        <v>10</v>
      </c>
      <c r="L75" s="125" t="s">
        <v>10</v>
      </c>
      <c r="M75" s="125" t="s">
        <v>10</v>
      </c>
      <c r="N75" s="125" t="s">
        <v>10</v>
      </c>
      <c r="O75" s="136"/>
      <c r="P75" s="136"/>
      <c r="Q75" s="136"/>
      <c r="R75" s="136"/>
      <c r="S75" s="136"/>
      <c r="T75" s="136"/>
      <c r="U75" s="136"/>
      <c r="V75" s="136"/>
      <c r="W75" s="136"/>
      <c r="X75" s="136"/>
      <c r="Y75" s="136"/>
      <c r="Z75" s="136"/>
      <c r="AA75" s="137"/>
    </row>
    <row r="76" spans="1:27" s="94" customFormat="1" ht="21.6" customHeight="1">
      <c r="A76" s="25">
        <f>IF(B76&lt;&gt;"",COUNTA($B$19:B76),"")</f>
        <v>57</v>
      </c>
      <c r="B76" s="104" t="s">
        <v>158</v>
      </c>
      <c r="C76" s="125">
        <v>2.85</v>
      </c>
      <c r="D76" s="125">
        <v>0.47</v>
      </c>
      <c r="E76" s="125">
        <v>1.25</v>
      </c>
      <c r="F76" s="125">
        <v>2.2799999999999998</v>
      </c>
      <c r="G76" s="125">
        <v>2.21</v>
      </c>
      <c r="H76" s="125">
        <v>0.64</v>
      </c>
      <c r="I76" s="125">
        <v>0.56999999999999995</v>
      </c>
      <c r="J76" s="125">
        <v>0.94</v>
      </c>
      <c r="K76" s="125">
        <v>3.16</v>
      </c>
      <c r="L76" s="125">
        <v>0.54</v>
      </c>
      <c r="M76" s="125">
        <v>0.1</v>
      </c>
      <c r="N76" s="125">
        <v>2.09</v>
      </c>
      <c r="O76" s="136"/>
      <c r="P76" s="136"/>
      <c r="Q76" s="136"/>
      <c r="R76" s="136"/>
      <c r="S76" s="136"/>
      <c r="T76" s="136"/>
      <c r="U76" s="136"/>
      <c r="V76" s="136"/>
      <c r="W76" s="136"/>
      <c r="X76" s="136"/>
      <c r="Y76" s="136"/>
      <c r="Z76" s="136"/>
      <c r="AA76" s="137"/>
    </row>
    <row r="77" spans="1:27" s="94" customFormat="1" ht="21.6" customHeight="1">
      <c r="A77" s="25">
        <f>IF(B77&lt;&gt;"",COUNTA($B$19:B77),"")</f>
        <v>58</v>
      </c>
      <c r="B77" s="104" t="s">
        <v>159</v>
      </c>
      <c r="C77" s="125">
        <v>2.7</v>
      </c>
      <c r="D77" s="125">
        <v>0.93</v>
      </c>
      <c r="E77" s="125">
        <v>0.43</v>
      </c>
      <c r="F77" s="125">
        <v>0.47</v>
      </c>
      <c r="G77" s="125">
        <v>1.05</v>
      </c>
      <c r="H77" s="125">
        <v>0.26</v>
      </c>
      <c r="I77" s="125">
        <v>0.2</v>
      </c>
      <c r="J77" s="125">
        <v>0.84</v>
      </c>
      <c r="K77" s="125">
        <v>0.01</v>
      </c>
      <c r="L77" s="125">
        <v>0.24</v>
      </c>
      <c r="M77" s="125">
        <v>0.15</v>
      </c>
      <c r="N77" s="125">
        <v>2.6</v>
      </c>
      <c r="O77" s="136"/>
      <c r="P77" s="136"/>
      <c r="Q77" s="136"/>
      <c r="R77" s="136"/>
      <c r="S77" s="136"/>
      <c r="T77" s="136"/>
      <c r="U77" s="136"/>
      <c r="V77" s="136"/>
      <c r="W77" s="136"/>
      <c r="X77" s="136"/>
      <c r="Y77" s="136"/>
      <c r="Z77" s="136"/>
      <c r="AA77" s="137"/>
    </row>
    <row r="78" spans="1:27" s="94" customFormat="1" ht="11.1" customHeight="1">
      <c r="A78" s="25">
        <f>IF(B78&lt;&gt;"",COUNTA($B$19:B78),"")</f>
        <v>59</v>
      </c>
      <c r="B78" s="103" t="s">
        <v>160</v>
      </c>
      <c r="C78" s="125">
        <v>82.9</v>
      </c>
      <c r="D78" s="125">
        <v>66.989999999999995</v>
      </c>
      <c r="E78" s="125">
        <v>53.83</v>
      </c>
      <c r="F78" s="125">
        <v>78.930000000000007</v>
      </c>
      <c r="G78" s="125">
        <v>68.64</v>
      </c>
      <c r="H78" s="125">
        <v>39.520000000000003</v>
      </c>
      <c r="I78" s="125">
        <v>50.08</v>
      </c>
      <c r="J78" s="125">
        <v>49.87</v>
      </c>
      <c r="K78" s="125">
        <v>30.22</v>
      </c>
      <c r="L78" s="125">
        <v>66.650000000000006</v>
      </c>
      <c r="M78" s="125">
        <v>0.23</v>
      </c>
      <c r="N78" s="125">
        <v>32.65</v>
      </c>
      <c r="O78" s="136"/>
      <c r="P78" s="136"/>
      <c r="Q78" s="136"/>
      <c r="R78" s="136"/>
      <c r="S78" s="136"/>
      <c r="T78" s="136"/>
      <c r="U78" s="136"/>
      <c r="V78" s="136"/>
      <c r="W78" s="136"/>
      <c r="X78" s="136"/>
      <c r="Y78" s="136"/>
      <c r="Z78" s="136"/>
      <c r="AA78" s="137"/>
    </row>
    <row r="79" spans="1:27" s="94" customFormat="1" ht="11.1" customHeight="1">
      <c r="A79" s="25">
        <f>IF(B79&lt;&gt;"",COUNTA($B$19:B79),"")</f>
        <v>60</v>
      </c>
      <c r="B79" s="103" t="s">
        <v>161</v>
      </c>
      <c r="C79" s="125">
        <v>59.76</v>
      </c>
      <c r="D79" s="125">
        <v>61.9</v>
      </c>
      <c r="E79" s="125">
        <v>54.5</v>
      </c>
      <c r="F79" s="125">
        <v>50.43</v>
      </c>
      <c r="G79" s="125">
        <v>51.07</v>
      </c>
      <c r="H79" s="125">
        <v>55.72</v>
      </c>
      <c r="I79" s="125">
        <v>48.3</v>
      </c>
      <c r="J79" s="125">
        <v>55.22</v>
      </c>
      <c r="K79" s="125">
        <v>58.74</v>
      </c>
      <c r="L79" s="125">
        <v>57.44</v>
      </c>
      <c r="M79" s="125">
        <v>2.57</v>
      </c>
      <c r="N79" s="125">
        <v>3.24</v>
      </c>
      <c r="O79" s="136"/>
      <c r="P79" s="136"/>
      <c r="Q79" s="136"/>
      <c r="R79" s="136"/>
      <c r="S79" s="136"/>
      <c r="T79" s="136"/>
      <c r="U79" s="136"/>
      <c r="V79" s="136"/>
      <c r="W79" s="136"/>
      <c r="X79" s="136"/>
      <c r="Y79" s="136"/>
      <c r="Z79" s="136"/>
      <c r="AA79" s="137"/>
    </row>
    <row r="80" spans="1:27" s="94" customFormat="1" ht="11.1" customHeight="1">
      <c r="A80" s="25">
        <f>IF(B80&lt;&gt;"",COUNTA($B$19:B80),"")</f>
        <v>61</v>
      </c>
      <c r="B80" s="103" t="s">
        <v>147</v>
      </c>
      <c r="C80" s="125">
        <v>0.57999999999999996</v>
      </c>
      <c r="D80" s="125" t="s">
        <v>10</v>
      </c>
      <c r="E80" s="125">
        <v>0.32</v>
      </c>
      <c r="F80" s="125">
        <v>0.14000000000000001</v>
      </c>
      <c r="G80" s="125">
        <v>0.14000000000000001</v>
      </c>
      <c r="H80" s="125">
        <v>0.33</v>
      </c>
      <c r="I80" s="125">
        <v>0.61</v>
      </c>
      <c r="J80" s="125">
        <v>0.2</v>
      </c>
      <c r="K80" s="125">
        <v>0.56999999999999995</v>
      </c>
      <c r="L80" s="125">
        <v>0.27</v>
      </c>
      <c r="M80" s="125">
        <v>0.47</v>
      </c>
      <c r="N80" s="125">
        <v>0.11</v>
      </c>
      <c r="O80" s="136"/>
      <c r="P80" s="136"/>
      <c r="Q80" s="136"/>
      <c r="R80" s="136"/>
      <c r="S80" s="136"/>
      <c r="T80" s="136"/>
      <c r="U80" s="136"/>
      <c r="V80" s="136"/>
      <c r="W80" s="136"/>
      <c r="X80" s="136"/>
      <c r="Y80" s="136"/>
      <c r="Z80" s="136"/>
      <c r="AA80" s="137"/>
    </row>
    <row r="81" spans="1:27" s="94" customFormat="1" ht="20.100000000000001" customHeight="1">
      <c r="A81" s="26">
        <f>IF(B81&lt;&gt;"",COUNTA($B$19:B81),"")</f>
        <v>62</v>
      </c>
      <c r="B81" s="105" t="s">
        <v>162</v>
      </c>
      <c r="C81" s="127">
        <v>147.63999999999999</v>
      </c>
      <c r="D81" s="127">
        <v>130.29</v>
      </c>
      <c r="E81" s="127">
        <v>109.68</v>
      </c>
      <c r="F81" s="127">
        <v>131.97999999999999</v>
      </c>
      <c r="G81" s="127">
        <v>122.83</v>
      </c>
      <c r="H81" s="127">
        <v>95.8</v>
      </c>
      <c r="I81" s="127">
        <v>98.53</v>
      </c>
      <c r="J81" s="127">
        <v>106.67</v>
      </c>
      <c r="K81" s="127">
        <v>91.56</v>
      </c>
      <c r="L81" s="127">
        <v>124.59</v>
      </c>
      <c r="M81" s="127">
        <v>2.58</v>
      </c>
      <c r="N81" s="127">
        <v>40.479999999999997</v>
      </c>
      <c r="O81" s="136"/>
      <c r="P81" s="136"/>
      <c r="Q81" s="136"/>
      <c r="R81" s="136"/>
      <c r="S81" s="136"/>
      <c r="T81" s="136"/>
      <c r="U81" s="136"/>
      <c r="V81" s="136"/>
      <c r="W81" s="136"/>
      <c r="X81" s="136"/>
      <c r="Y81" s="136"/>
      <c r="Z81" s="136"/>
      <c r="AA81" s="137"/>
    </row>
    <row r="82" spans="1:27" s="122" customFormat="1" ht="11.1" customHeight="1">
      <c r="A82" s="25">
        <f>IF(B82&lt;&gt;"",COUNTA($B$19:B82),"")</f>
        <v>63</v>
      </c>
      <c r="B82" s="103" t="s">
        <v>163</v>
      </c>
      <c r="C82" s="125">
        <v>38.659999999999997</v>
      </c>
      <c r="D82" s="125">
        <v>13.5</v>
      </c>
      <c r="E82" s="125">
        <v>18.079999999999998</v>
      </c>
      <c r="F82" s="125">
        <v>22.25</v>
      </c>
      <c r="G82" s="125">
        <v>16.53</v>
      </c>
      <c r="H82" s="125">
        <v>11.68</v>
      </c>
      <c r="I82" s="125">
        <v>13.08</v>
      </c>
      <c r="J82" s="125">
        <v>13.77</v>
      </c>
      <c r="K82" s="125">
        <v>7.83</v>
      </c>
      <c r="L82" s="125">
        <v>33.950000000000003</v>
      </c>
      <c r="M82" s="125" t="s">
        <v>10</v>
      </c>
      <c r="N82" s="125">
        <v>26.45</v>
      </c>
      <c r="O82" s="138"/>
      <c r="P82" s="138"/>
      <c r="Q82" s="138"/>
      <c r="R82" s="138"/>
      <c r="S82" s="138"/>
      <c r="T82" s="138"/>
      <c r="U82" s="138"/>
      <c r="V82" s="138"/>
      <c r="W82" s="138"/>
      <c r="X82" s="138"/>
      <c r="Y82" s="138"/>
      <c r="Z82" s="138"/>
      <c r="AA82" s="139"/>
    </row>
    <row r="83" spans="1:27" s="122" customFormat="1" ht="11.1" customHeight="1">
      <c r="A83" s="25">
        <f>IF(B83&lt;&gt;"",COUNTA($B$19:B83),"")</f>
        <v>64</v>
      </c>
      <c r="B83" s="103" t="s">
        <v>164</v>
      </c>
      <c r="C83" s="125" t="s">
        <v>10</v>
      </c>
      <c r="D83" s="125" t="s">
        <v>10</v>
      </c>
      <c r="E83" s="125" t="s">
        <v>10</v>
      </c>
      <c r="F83" s="125" t="s">
        <v>10</v>
      </c>
      <c r="G83" s="125" t="s">
        <v>10</v>
      </c>
      <c r="H83" s="125" t="s">
        <v>10</v>
      </c>
      <c r="I83" s="125" t="s">
        <v>10</v>
      </c>
      <c r="J83" s="125" t="s">
        <v>10</v>
      </c>
      <c r="K83" s="125" t="s">
        <v>10</v>
      </c>
      <c r="L83" s="125" t="s">
        <v>10</v>
      </c>
      <c r="M83" s="125" t="s">
        <v>10</v>
      </c>
      <c r="N83" s="125" t="s">
        <v>10</v>
      </c>
      <c r="O83" s="138"/>
      <c r="P83" s="138"/>
      <c r="Q83" s="138"/>
      <c r="R83" s="138"/>
      <c r="S83" s="138"/>
      <c r="T83" s="138"/>
      <c r="U83" s="138"/>
      <c r="V83" s="138"/>
      <c r="W83" s="138"/>
      <c r="X83" s="138"/>
      <c r="Y83" s="138"/>
      <c r="Z83" s="138"/>
      <c r="AA83" s="139"/>
    </row>
    <row r="84" spans="1:27" s="122" customFormat="1" ht="11.1" customHeight="1">
      <c r="A84" s="25">
        <f>IF(B84&lt;&gt;"",COUNTA($B$19:B84),"")</f>
        <v>65</v>
      </c>
      <c r="B84" s="103" t="s">
        <v>165</v>
      </c>
      <c r="C84" s="125">
        <v>42.55</v>
      </c>
      <c r="D84" s="125">
        <v>0.76</v>
      </c>
      <c r="E84" s="125">
        <v>4.75</v>
      </c>
      <c r="F84" s="125">
        <v>6.32</v>
      </c>
      <c r="G84" s="125">
        <v>5.16</v>
      </c>
      <c r="H84" s="125">
        <v>2.99</v>
      </c>
      <c r="I84" s="125">
        <v>1.47</v>
      </c>
      <c r="J84" s="125">
        <v>16.87</v>
      </c>
      <c r="K84" s="125">
        <v>1.02</v>
      </c>
      <c r="L84" s="125">
        <v>0.88</v>
      </c>
      <c r="M84" s="125" t="s">
        <v>10</v>
      </c>
      <c r="N84" s="125">
        <v>47.56</v>
      </c>
      <c r="O84" s="138"/>
      <c r="P84" s="138"/>
      <c r="Q84" s="138"/>
      <c r="R84" s="138"/>
      <c r="S84" s="138"/>
      <c r="T84" s="138"/>
      <c r="U84" s="138"/>
      <c r="V84" s="138"/>
      <c r="W84" s="138"/>
      <c r="X84" s="138"/>
      <c r="Y84" s="138"/>
      <c r="Z84" s="138"/>
      <c r="AA84" s="139"/>
    </row>
    <row r="85" spans="1:27" s="122" customFormat="1" ht="11.1" customHeight="1">
      <c r="A85" s="25">
        <f>IF(B85&lt;&gt;"",COUNTA($B$19:B85),"")</f>
        <v>66</v>
      </c>
      <c r="B85" s="103" t="s">
        <v>147</v>
      </c>
      <c r="C85" s="125">
        <v>0.21</v>
      </c>
      <c r="D85" s="125" t="s">
        <v>10</v>
      </c>
      <c r="E85" s="125">
        <v>0.23</v>
      </c>
      <c r="F85" s="125">
        <v>0.37</v>
      </c>
      <c r="G85" s="125">
        <v>0.05</v>
      </c>
      <c r="H85" s="125">
        <v>0.56999999999999995</v>
      </c>
      <c r="I85" s="125">
        <v>0.53</v>
      </c>
      <c r="J85" s="125">
        <v>0.18</v>
      </c>
      <c r="K85" s="125">
        <v>0.03</v>
      </c>
      <c r="L85" s="125" t="s">
        <v>10</v>
      </c>
      <c r="M85" s="125" t="s">
        <v>10</v>
      </c>
      <c r="N85" s="125">
        <v>0.02</v>
      </c>
      <c r="O85" s="138"/>
      <c r="P85" s="138"/>
      <c r="Q85" s="138"/>
      <c r="R85" s="138"/>
      <c r="S85" s="138"/>
      <c r="T85" s="138"/>
      <c r="U85" s="138"/>
      <c r="V85" s="138"/>
      <c r="W85" s="138"/>
      <c r="X85" s="138"/>
      <c r="Y85" s="138"/>
      <c r="Z85" s="138"/>
      <c r="AA85" s="139"/>
    </row>
    <row r="86" spans="1:27" s="94" customFormat="1" ht="20.100000000000001" customHeight="1">
      <c r="A86" s="26">
        <f>IF(B86&lt;&gt;"",COUNTA($B$19:B86),"")</f>
        <v>67</v>
      </c>
      <c r="B86" s="105" t="s">
        <v>166</v>
      </c>
      <c r="C86" s="127">
        <v>81</v>
      </c>
      <c r="D86" s="127">
        <v>14.27</v>
      </c>
      <c r="E86" s="127">
        <v>22.6</v>
      </c>
      <c r="F86" s="127">
        <v>28.21</v>
      </c>
      <c r="G86" s="127">
        <v>21.64</v>
      </c>
      <c r="H86" s="127">
        <v>14.1</v>
      </c>
      <c r="I86" s="127">
        <v>14.02</v>
      </c>
      <c r="J86" s="127">
        <v>30.45</v>
      </c>
      <c r="K86" s="127">
        <v>8.82</v>
      </c>
      <c r="L86" s="127">
        <v>34.83</v>
      </c>
      <c r="M86" s="127" t="s">
        <v>10</v>
      </c>
      <c r="N86" s="127">
        <v>73.98</v>
      </c>
      <c r="O86" s="136"/>
      <c r="P86" s="136"/>
      <c r="Q86" s="136"/>
      <c r="R86" s="136"/>
      <c r="S86" s="136"/>
      <c r="T86" s="136"/>
      <c r="U86" s="136"/>
      <c r="V86" s="136"/>
      <c r="W86" s="136"/>
      <c r="X86" s="136"/>
      <c r="Y86" s="136"/>
      <c r="Z86" s="136"/>
      <c r="AA86" s="137"/>
    </row>
    <row r="87" spans="1:27" s="94" customFormat="1" ht="20.100000000000001" customHeight="1">
      <c r="A87" s="26">
        <f>IF(B87&lt;&gt;"",COUNTA($B$19:B87),"")</f>
        <v>68</v>
      </c>
      <c r="B87" s="105" t="s">
        <v>167</v>
      </c>
      <c r="C87" s="127">
        <v>228.64</v>
      </c>
      <c r="D87" s="127">
        <v>144.56</v>
      </c>
      <c r="E87" s="127">
        <v>132.28</v>
      </c>
      <c r="F87" s="127">
        <v>160.18</v>
      </c>
      <c r="G87" s="127">
        <v>144.47</v>
      </c>
      <c r="H87" s="127">
        <v>109.9</v>
      </c>
      <c r="I87" s="127">
        <v>112.55</v>
      </c>
      <c r="J87" s="127">
        <v>137.12</v>
      </c>
      <c r="K87" s="127">
        <v>100.38</v>
      </c>
      <c r="L87" s="127">
        <v>159.43</v>
      </c>
      <c r="M87" s="127">
        <v>2.58</v>
      </c>
      <c r="N87" s="127">
        <v>114.46</v>
      </c>
      <c r="O87" s="136"/>
      <c r="P87" s="136"/>
      <c r="Q87" s="136"/>
      <c r="R87" s="136"/>
      <c r="S87" s="136"/>
      <c r="T87" s="136"/>
      <c r="U87" s="136"/>
      <c r="V87" s="136"/>
      <c r="W87" s="136"/>
      <c r="X87" s="136"/>
      <c r="Y87" s="136"/>
      <c r="Z87" s="136"/>
      <c r="AA87" s="137"/>
    </row>
    <row r="88" spans="1:27" s="94" customFormat="1" ht="20.100000000000001" customHeight="1">
      <c r="A88" s="26">
        <f>IF(B88&lt;&gt;"",COUNTA($B$19:B88),"")</f>
        <v>69</v>
      </c>
      <c r="B88" s="105" t="s">
        <v>168</v>
      </c>
      <c r="C88" s="127">
        <v>-33.96</v>
      </c>
      <c r="D88" s="127">
        <v>-67.75</v>
      </c>
      <c r="E88" s="127">
        <v>-13.2</v>
      </c>
      <c r="F88" s="127">
        <v>7.26</v>
      </c>
      <c r="G88" s="127">
        <v>15.68</v>
      </c>
      <c r="H88" s="127">
        <v>-0.23</v>
      </c>
      <c r="I88" s="127">
        <v>-31.21</v>
      </c>
      <c r="J88" s="127">
        <v>-0.97</v>
      </c>
      <c r="K88" s="127">
        <v>-11.38</v>
      </c>
      <c r="L88" s="127">
        <v>-45.43</v>
      </c>
      <c r="M88" s="127">
        <v>-3.3</v>
      </c>
      <c r="N88" s="127">
        <v>-10.92</v>
      </c>
      <c r="O88" s="136"/>
      <c r="P88" s="136"/>
      <c r="Q88" s="136"/>
      <c r="R88" s="136"/>
      <c r="S88" s="136"/>
      <c r="T88" s="136"/>
      <c r="U88" s="136"/>
      <c r="V88" s="136"/>
      <c r="W88" s="136"/>
      <c r="X88" s="136"/>
      <c r="Y88" s="136"/>
      <c r="Z88" s="136"/>
      <c r="AA88" s="137"/>
    </row>
    <row r="89" spans="1:27" s="122" customFormat="1" ht="25.15" customHeight="1">
      <c r="A89" s="25">
        <f>IF(B89&lt;&gt;"",COUNTA($B$19:B89),"")</f>
        <v>70</v>
      </c>
      <c r="B89" s="108" t="s">
        <v>169</v>
      </c>
      <c r="C89" s="129">
        <v>-23.88</v>
      </c>
      <c r="D89" s="129">
        <v>-57.59</v>
      </c>
      <c r="E89" s="129">
        <v>2.23</v>
      </c>
      <c r="F89" s="129">
        <v>6.45</v>
      </c>
      <c r="G89" s="129">
        <v>9.4700000000000006</v>
      </c>
      <c r="H89" s="129">
        <v>21.08</v>
      </c>
      <c r="I89" s="129">
        <v>9.94</v>
      </c>
      <c r="J89" s="129">
        <v>12.86</v>
      </c>
      <c r="K89" s="129">
        <v>6.85</v>
      </c>
      <c r="L89" s="129">
        <v>-32.35</v>
      </c>
      <c r="M89" s="129">
        <v>-3.18</v>
      </c>
      <c r="N89" s="129">
        <v>-16.350000000000001</v>
      </c>
      <c r="O89" s="138"/>
      <c r="P89" s="138"/>
      <c r="Q89" s="138"/>
      <c r="R89" s="138"/>
      <c r="S89" s="138"/>
      <c r="T89" s="138"/>
      <c r="U89" s="138"/>
      <c r="V89" s="138"/>
      <c r="W89" s="138"/>
      <c r="X89" s="138"/>
      <c r="Y89" s="138"/>
      <c r="Z89" s="138"/>
      <c r="AA89" s="139"/>
    </row>
    <row r="90" spans="1:27" s="122" customFormat="1" ht="18" customHeight="1">
      <c r="A90" s="25">
        <f>IF(B90&lt;&gt;"",COUNTA($B$19:B90),"")</f>
        <v>71</v>
      </c>
      <c r="B90" s="103" t="s">
        <v>170</v>
      </c>
      <c r="C90" s="125">
        <v>0.94</v>
      </c>
      <c r="D90" s="125" t="s">
        <v>10</v>
      </c>
      <c r="E90" s="125">
        <v>1.1599999999999999</v>
      </c>
      <c r="F90" s="125" t="s">
        <v>10</v>
      </c>
      <c r="G90" s="125">
        <v>0.23</v>
      </c>
      <c r="H90" s="125" t="s">
        <v>10</v>
      </c>
      <c r="I90" s="125" t="s">
        <v>10</v>
      </c>
      <c r="J90" s="125">
        <v>7.26</v>
      </c>
      <c r="K90" s="125" t="s">
        <v>10</v>
      </c>
      <c r="L90" s="125" t="s">
        <v>10</v>
      </c>
      <c r="M90" s="125" t="s">
        <v>10</v>
      </c>
      <c r="N90" s="125" t="s">
        <v>10</v>
      </c>
      <c r="O90" s="138"/>
      <c r="P90" s="138"/>
      <c r="Q90" s="138"/>
      <c r="R90" s="138"/>
      <c r="S90" s="138"/>
      <c r="T90" s="138"/>
      <c r="U90" s="138"/>
      <c r="V90" s="138"/>
      <c r="W90" s="138"/>
      <c r="X90" s="138"/>
      <c r="Y90" s="138"/>
      <c r="Z90" s="138"/>
      <c r="AA90" s="139"/>
    </row>
    <row r="91" spans="1:27" ht="11.1" customHeight="1">
      <c r="A91" s="25">
        <f>IF(B91&lt;&gt;"",COUNTA($B$19:B91),"")</f>
        <v>72</v>
      </c>
      <c r="B91" s="103" t="s">
        <v>171</v>
      </c>
      <c r="C91" s="125">
        <v>1.21</v>
      </c>
      <c r="D91" s="125">
        <v>1.1599999999999999</v>
      </c>
      <c r="E91" s="125">
        <v>1.2</v>
      </c>
      <c r="F91" s="125">
        <v>4.63</v>
      </c>
      <c r="G91" s="125">
        <v>1.6</v>
      </c>
      <c r="H91" s="125">
        <v>1.21</v>
      </c>
      <c r="I91" s="125">
        <v>1.98</v>
      </c>
      <c r="J91" s="125">
        <v>1.47</v>
      </c>
      <c r="K91" s="125" t="s">
        <v>10</v>
      </c>
      <c r="L91" s="125" t="s">
        <v>10</v>
      </c>
      <c r="M91" s="125">
        <v>0.04</v>
      </c>
      <c r="N91" s="125" t="s">
        <v>10</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191"/>
  <sheetViews>
    <sheetView zoomScale="140" zoomScaleNormal="140" workbookViewId="0">
      <selection sqref="A1:C1"/>
    </sheetView>
  </sheetViews>
  <sheetFormatPr baseColWidth="10" defaultColWidth="11.42578125" defaultRowHeight="12"/>
  <cols>
    <col min="1" max="1" width="12.7109375" style="17" customWidth="1"/>
    <col min="2" max="2" width="70.7109375" style="14" customWidth="1"/>
    <col min="3" max="3" width="8.7109375" style="11" customWidth="1"/>
    <col min="4" max="16384" width="11.42578125" style="12"/>
  </cols>
  <sheetData>
    <row r="1" spans="1:3" s="64" customFormat="1" ht="50.1" customHeight="1">
      <c r="A1" s="189" t="s">
        <v>26</v>
      </c>
      <c r="B1" s="189"/>
      <c r="C1" s="189"/>
    </row>
    <row r="2" spans="1:3" ht="11.65" customHeight="1">
      <c r="A2" s="188"/>
      <c r="B2" s="188"/>
      <c r="C2" s="11" t="s">
        <v>27</v>
      </c>
    </row>
    <row r="3" spans="1:3" ht="11.65" customHeight="1">
      <c r="A3" s="190" t="s">
        <v>28</v>
      </c>
      <c r="B3" s="190"/>
      <c r="C3" s="11">
        <v>3</v>
      </c>
    </row>
    <row r="4" spans="1:3" ht="11.65" customHeight="1">
      <c r="A4" s="190" t="s">
        <v>29</v>
      </c>
      <c r="B4" s="190"/>
      <c r="C4" s="11">
        <v>3</v>
      </c>
    </row>
    <row r="5" spans="1:3" ht="11.65" customHeight="1">
      <c r="A5" s="191" t="s">
        <v>910</v>
      </c>
      <c r="B5" s="191"/>
      <c r="C5" s="11">
        <v>4</v>
      </c>
    </row>
    <row r="6" spans="1:3" ht="11.65" customHeight="1">
      <c r="A6" s="191" t="s">
        <v>355</v>
      </c>
      <c r="B6" s="191"/>
      <c r="C6" s="11">
        <v>6</v>
      </c>
    </row>
    <row r="7" spans="1:3" ht="11.65" customHeight="1">
      <c r="A7" s="191" t="s">
        <v>30</v>
      </c>
      <c r="B7" s="191"/>
      <c r="C7" s="11">
        <v>12</v>
      </c>
    </row>
    <row r="8" spans="1:3" ht="11.65" customHeight="1">
      <c r="A8" s="188"/>
      <c r="B8" s="188"/>
    </row>
    <row r="9" spans="1:3" ht="23.1" customHeight="1">
      <c r="A9" s="13" t="s">
        <v>82</v>
      </c>
      <c r="B9" s="14" t="str">
        <f>"Auszahlungen und Einzahlungen der Gemeinden und Gemeindeverbände "&amp;Deckblatt!A7-1&amp;" und "&amp;Deckblatt!A7&amp;"
  nach Arten"</f>
        <v>Auszahlungen und Einzahlungen der Gemeinden und Gemeindeverbände 2018 und 2019
  nach Arten</v>
      </c>
      <c r="C9" s="11">
        <v>13</v>
      </c>
    </row>
    <row r="10" spans="1:3" ht="9.9499999999999993" customHeight="1">
      <c r="A10" s="15"/>
      <c r="B10" s="15"/>
    </row>
    <row r="11" spans="1:3" ht="23.1" customHeight="1">
      <c r="A11" s="16" t="s">
        <v>96</v>
      </c>
      <c r="B11" s="14" t="str">
        <f>"Auszahlungen und Einzahlungen der Gemeinden und Gemeindeverbände "&amp;Deckblatt!A7&amp;"
  nach Produktbereichen"</f>
        <v>Auszahlungen und Einzahlungen der Gemeinden und Gemeindeverbände 2019
  nach Produktbereichen</v>
      </c>
    </row>
    <row r="12" spans="1:3" ht="11.65" customHeight="1">
      <c r="A12" s="16"/>
      <c r="B12" s="14" t="s">
        <v>129</v>
      </c>
      <c r="C12" s="11">
        <v>14</v>
      </c>
    </row>
    <row r="13" spans="1:3" ht="9.9499999999999993" customHeight="1">
      <c r="A13" s="15"/>
      <c r="B13" s="15"/>
    </row>
    <row r="14" spans="1:3" ht="23.1" customHeight="1">
      <c r="A14" s="16" t="s">
        <v>84</v>
      </c>
      <c r="B14" s="14" t="str">
        <f>"Auszahlungen und Einzahlungen der Gemeinden und Gemeindeverbände "&amp;Deckblatt!A7&amp;"
  nach Gebietskörperschaften"</f>
        <v>Auszahlungen und Einzahlungen der Gemeinden und Gemeindeverbände 2019
  nach Gebietskörperschaften</v>
      </c>
    </row>
    <row r="15" spans="1:3" ht="11.65" customHeight="1">
      <c r="A15" s="16"/>
      <c r="B15" s="14" t="s">
        <v>129</v>
      </c>
      <c r="C15" s="11">
        <v>18</v>
      </c>
    </row>
    <row r="16" spans="1:3" ht="9.9499999999999993" customHeight="1">
      <c r="A16" s="15"/>
      <c r="B16" s="15"/>
    </row>
    <row r="17" spans="1:3" ht="23.1" customHeight="1">
      <c r="A17" s="16" t="s">
        <v>113</v>
      </c>
      <c r="B17" s="14" t="str">
        <f>"Auszahlungen und Einzahlungen der Gemeinden und Gemeindeverbände "&amp;Deckblatt!A7&amp;"
  nach Gebietskörperschaften und Produktbereichen"</f>
        <v>Auszahlungen und Einzahlungen der Gemeinden und Gemeindeverbände 2019
  nach Gebietskörperschaften und Produktbereichen</v>
      </c>
    </row>
    <row r="18" spans="1:3" ht="11.65" customHeight="1">
      <c r="A18" s="16" t="s">
        <v>95</v>
      </c>
      <c r="B18" s="14" t="s">
        <v>195</v>
      </c>
      <c r="C18" s="11">
        <v>22</v>
      </c>
    </row>
    <row r="19" spans="1:3" ht="11.65" customHeight="1">
      <c r="A19" s="16" t="s">
        <v>97</v>
      </c>
      <c r="B19" s="14" t="s">
        <v>196</v>
      </c>
      <c r="C19" s="11">
        <v>26</v>
      </c>
    </row>
    <row r="20" spans="1:3" ht="11.65" customHeight="1">
      <c r="A20" s="16" t="s">
        <v>98</v>
      </c>
      <c r="B20" s="14" t="s">
        <v>197</v>
      </c>
      <c r="C20" s="11">
        <v>30</v>
      </c>
    </row>
    <row r="21" spans="1:3" ht="11.65" customHeight="1">
      <c r="A21" s="16" t="s">
        <v>99</v>
      </c>
      <c r="B21" s="14" t="s">
        <v>198</v>
      </c>
      <c r="C21" s="11">
        <v>34</v>
      </c>
    </row>
    <row r="22" spans="1:3" ht="11.65" customHeight="1">
      <c r="A22" s="16" t="s">
        <v>100</v>
      </c>
      <c r="B22" s="14" t="s">
        <v>199</v>
      </c>
      <c r="C22" s="11">
        <v>38</v>
      </c>
    </row>
    <row r="23" spans="1:3" ht="11.65" customHeight="1">
      <c r="A23" s="16" t="s">
        <v>209</v>
      </c>
      <c r="B23" s="14" t="s">
        <v>215</v>
      </c>
      <c r="C23" s="11">
        <v>42</v>
      </c>
    </row>
    <row r="24" spans="1:3" ht="11.65" customHeight="1">
      <c r="A24" s="16" t="s">
        <v>210</v>
      </c>
      <c r="B24" s="14" t="s">
        <v>912</v>
      </c>
      <c r="C24" s="11">
        <v>46</v>
      </c>
    </row>
    <row r="25" spans="1:3" ht="11.65" customHeight="1">
      <c r="A25" s="16" t="s">
        <v>101</v>
      </c>
      <c r="B25" s="14" t="s">
        <v>211</v>
      </c>
      <c r="C25" s="11">
        <v>50</v>
      </c>
    </row>
    <row r="26" spans="1:3" ht="23.1" customHeight="1">
      <c r="A26" s="16" t="s">
        <v>102</v>
      </c>
      <c r="B26" s="14" t="s">
        <v>212</v>
      </c>
      <c r="C26" s="11">
        <v>54</v>
      </c>
    </row>
    <row r="27" spans="1:3" ht="23.1" customHeight="1">
      <c r="A27" s="16" t="s">
        <v>103</v>
      </c>
      <c r="B27" s="14" t="s">
        <v>214</v>
      </c>
      <c r="C27" s="11">
        <v>58</v>
      </c>
    </row>
    <row r="28" spans="1:3" ht="11.65" customHeight="1">
      <c r="A28" s="16" t="s">
        <v>104</v>
      </c>
      <c r="B28" s="14" t="s">
        <v>213</v>
      </c>
      <c r="C28" s="11">
        <v>62</v>
      </c>
    </row>
    <row r="29" spans="1:3" ht="9.9499999999999993" customHeight="1">
      <c r="A29" s="15"/>
      <c r="B29" s="15"/>
    </row>
    <row r="30" spans="1:3" ht="23.25" customHeight="1">
      <c r="A30" s="16" t="s">
        <v>116</v>
      </c>
      <c r="B30" s="14" t="str">
        <f>"Auszahlungen und Einzahlungen der Kreisverwaltungen, Amtsverwaltungen und kreisangehörigen Gemeinden  "&amp;Deckblatt!A7&amp;" nach Arten und Kreisen"</f>
        <v>Auszahlungen und Einzahlungen der Kreisverwaltungen, Amtsverwaltungen und kreisangehörigen Gemeinden  2019 nach Arten und Kreisen</v>
      </c>
      <c r="C30" s="11">
        <v>66</v>
      </c>
    </row>
    <row r="31" spans="1:3" ht="9.9499999999999993" customHeight="1">
      <c r="A31" s="15"/>
      <c r="B31" s="15"/>
    </row>
    <row r="32" spans="1:3" ht="24.75" customHeight="1">
      <c r="A32" s="16" t="s">
        <v>128</v>
      </c>
      <c r="B32" s="14" t="str">
        <f>"Auszahlungen und Einzahlungen der Kreisverwaltungen, Amtsverwaltungen und
kreisangehörigen Gemeinden "&amp;Deckblatt!A7&amp;" nach Produktbereichen"</f>
        <v>Auszahlungen und Einzahlungen der Kreisverwaltungen, Amtsverwaltungen und
kreisangehörigen Gemeinden 2019 nach Produktbereichen</v>
      </c>
    </row>
    <row r="33" spans="1:3" ht="11.65" customHeight="1">
      <c r="A33" s="17" t="s">
        <v>105</v>
      </c>
      <c r="B33" s="14" t="s">
        <v>136</v>
      </c>
      <c r="C33" s="11">
        <v>70</v>
      </c>
    </row>
    <row r="34" spans="1:3" ht="11.65" customHeight="1">
      <c r="A34" s="17" t="s">
        <v>106</v>
      </c>
      <c r="B34" s="14" t="s">
        <v>137</v>
      </c>
      <c r="C34" s="11">
        <v>74</v>
      </c>
    </row>
    <row r="35" spans="1:3" ht="11.65" customHeight="1">
      <c r="A35" s="17" t="s">
        <v>107</v>
      </c>
      <c r="B35" s="14" t="s">
        <v>138</v>
      </c>
      <c r="C35" s="11">
        <v>78</v>
      </c>
    </row>
    <row r="36" spans="1:3" ht="11.65" customHeight="1">
      <c r="A36" s="17" t="s">
        <v>108</v>
      </c>
      <c r="B36" s="14" t="s">
        <v>139</v>
      </c>
      <c r="C36" s="11">
        <v>82</v>
      </c>
    </row>
    <row r="37" spans="1:3" ht="11.65" customHeight="1">
      <c r="A37" s="17" t="s">
        <v>109</v>
      </c>
      <c r="B37" s="14" t="s">
        <v>140</v>
      </c>
      <c r="C37" s="11">
        <v>86</v>
      </c>
    </row>
    <row r="38" spans="1:3" ht="11.65" customHeight="1">
      <c r="A38" s="17" t="s">
        <v>110</v>
      </c>
      <c r="B38" s="14" t="s">
        <v>141</v>
      </c>
      <c r="C38" s="11">
        <v>90</v>
      </c>
    </row>
    <row r="39" spans="1:3" ht="9.9499999999999993" customHeight="1">
      <c r="A39" s="15"/>
      <c r="B39" s="15"/>
    </row>
    <row r="40" spans="1:3" ht="23.1" customHeight="1">
      <c r="A40" s="16" t="s">
        <v>930</v>
      </c>
      <c r="B40" s="14" t="str">
        <f>"Auszahlungen und Einzahlungen der kreisfreien und großen kreisangehörigen Städte "&amp;Deckblatt!A7&amp;" 
  nach Produktbereichen"</f>
        <v>Auszahlungen und Einzahlungen der kreisfreien und großen kreisangehörigen Städte 2019 
  nach Produktbereichen</v>
      </c>
    </row>
    <row r="41" spans="1:3" ht="11.65" customHeight="1">
      <c r="A41" s="17" t="s">
        <v>931</v>
      </c>
      <c r="B41" s="14" t="s">
        <v>130</v>
      </c>
      <c r="C41" s="11">
        <v>94</v>
      </c>
    </row>
    <row r="42" spans="1:3" ht="11.65" customHeight="1">
      <c r="A42" s="17" t="s">
        <v>932</v>
      </c>
      <c r="B42" s="14" t="s">
        <v>131</v>
      </c>
      <c r="C42" s="11">
        <v>98</v>
      </c>
    </row>
    <row r="43" spans="1:3" ht="11.65" customHeight="1">
      <c r="A43" s="17" t="s">
        <v>933</v>
      </c>
      <c r="B43" s="14" t="s">
        <v>132</v>
      </c>
      <c r="C43" s="11">
        <v>102</v>
      </c>
    </row>
    <row r="44" spans="1:3" ht="11.65" customHeight="1">
      <c r="A44" s="17" t="s">
        <v>934</v>
      </c>
      <c r="B44" s="14" t="s">
        <v>133</v>
      </c>
      <c r="C44" s="11">
        <v>106</v>
      </c>
    </row>
    <row r="45" spans="1:3" ht="11.65" customHeight="1">
      <c r="A45" s="17" t="s">
        <v>935</v>
      </c>
      <c r="B45" s="14" t="s">
        <v>134</v>
      </c>
      <c r="C45" s="11">
        <v>110</v>
      </c>
    </row>
    <row r="46" spans="1:3" ht="11.65" customHeight="1">
      <c r="A46" s="17" t="s">
        <v>936</v>
      </c>
      <c r="B46" s="14" t="s">
        <v>135</v>
      </c>
      <c r="C46" s="11">
        <v>114</v>
      </c>
    </row>
    <row r="47" spans="1:3" ht="9.9499999999999993" customHeight="1">
      <c r="A47" s="15"/>
      <c r="B47" s="15"/>
    </row>
    <row r="48" spans="1:3" ht="23.1" customHeight="1">
      <c r="A48" s="16" t="s">
        <v>937</v>
      </c>
      <c r="B48" s="14" t="str">
        <f>"Auszahlungen und Einzahlungen der Kreisverwaltungen "&amp;Deckblatt!A7&amp;" 
  nach Produktbereichen"</f>
        <v>Auszahlungen und Einzahlungen der Kreisverwaltungen 2019 
  nach Produktbereichen</v>
      </c>
    </row>
    <row r="49" spans="1:3" ht="11.65" customHeight="1">
      <c r="A49" s="17" t="s">
        <v>938</v>
      </c>
      <c r="B49" s="14" t="s">
        <v>136</v>
      </c>
      <c r="C49" s="11">
        <v>118</v>
      </c>
    </row>
    <row r="50" spans="1:3" ht="11.65" customHeight="1">
      <c r="A50" s="17" t="s">
        <v>939</v>
      </c>
      <c r="B50" s="14" t="s">
        <v>137</v>
      </c>
      <c r="C50" s="11">
        <v>122</v>
      </c>
    </row>
    <row r="51" spans="1:3" ht="11.65" customHeight="1">
      <c r="A51" s="17" t="s">
        <v>940</v>
      </c>
      <c r="B51" s="14" t="s">
        <v>138</v>
      </c>
      <c r="C51" s="11">
        <v>126</v>
      </c>
    </row>
    <row r="52" spans="1:3" ht="11.65" customHeight="1">
      <c r="A52" s="17" t="s">
        <v>941</v>
      </c>
      <c r="B52" s="14" t="s">
        <v>139</v>
      </c>
      <c r="C52" s="11">
        <v>130</v>
      </c>
    </row>
    <row r="53" spans="1:3" ht="11.65" customHeight="1">
      <c r="A53" s="17" t="s">
        <v>942</v>
      </c>
      <c r="B53" s="14" t="s">
        <v>140</v>
      </c>
      <c r="C53" s="11">
        <v>134</v>
      </c>
    </row>
    <row r="54" spans="1:3" ht="11.65" customHeight="1">
      <c r="A54" s="17" t="s">
        <v>943</v>
      </c>
      <c r="B54" s="14" t="s">
        <v>141</v>
      </c>
      <c r="C54" s="11">
        <v>138</v>
      </c>
    </row>
    <row r="55" spans="1:3" ht="11.65" customHeight="1"/>
    <row r="56" spans="1:3" ht="11.65" customHeight="1"/>
    <row r="57" spans="1:3" ht="11.65" customHeight="1"/>
    <row r="58" spans="1:3" ht="11.65" customHeight="1"/>
    <row r="59" spans="1:3" ht="11.65" customHeight="1"/>
    <row r="60" spans="1:3" ht="11.65" customHeight="1"/>
    <row r="61" spans="1:3" ht="11.65" customHeight="1"/>
    <row r="62" spans="1:3" ht="11.65" customHeight="1"/>
    <row r="63" spans="1:3" ht="11.65" customHeight="1"/>
    <row r="64" spans="1:3" ht="11.65" customHeight="1"/>
    <row r="65" ht="11.65" customHeight="1"/>
    <row r="66" ht="11.65" customHeight="1"/>
    <row r="67" ht="11.65" customHeight="1"/>
    <row r="68" ht="11.65" customHeight="1"/>
    <row r="69" ht="11.65" customHeight="1"/>
    <row r="70" ht="11.65" customHeight="1"/>
    <row r="71" ht="11.65" customHeight="1"/>
    <row r="72" ht="11.65" customHeight="1"/>
    <row r="73" ht="11.65" customHeight="1"/>
    <row r="74" ht="11.65" customHeight="1"/>
    <row r="75" ht="11.65" customHeight="1"/>
    <row r="76" ht="11.65" customHeight="1"/>
    <row r="77" ht="11.65" customHeight="1"/>
    <row r="78" ht="11.65" customHeight="1"/>
    <row r="79" ht="11.65" customHeight="1"/>
    <row r="80" ht="11.65" customHeight="1"/>
    <row r="81" ht="11.65" customHeight="1"/>
    <row r="82" ht="11.65" customHeight="1"/>
    <row r="83" ht="11.65" customHeight="1"/>
    <row r="84" ht="11.65" customHeight="1"/>
    <row r="85" ht="11.65" customHeight="1"/>
    <row r="86" ht="11.65" customHeight="1"/>
    <row r="87" ht="11.65" customHeight="1"/>
    <row r="88" ht="11.65" customHeight="1"/>
    <row r="89" ht="11.65" customHeight="1"/>
    <row r="90" ht="11.65" customHeight="1"/>
    <row r="91" ht="11.65" customHeight="1"/>
    <row r="92" ht="11.65" customHeight="1"/>
    <row r="93" ht="11.65" customHeight="1"/>
    <row r="94" ht="11.65" customHeight="1"/>
    <row r="95" ht="11.65" customHeight="1"/>
    <row r="96" ht="11.65" customHeight="1"/>
    <row r="97" ht="11.65" customHeight="1"/>
    <row r="98" ht="11.65" customHeight="1"/>
    <row r="99" ht="11.65" customHeight="1"/>
    <row r="100" ht="11.65" customHeight="1"/>
    <row r="101" ht="11.65" customHeight="1"/>
    <row r="102" ht="11.65" customHeight="1"/>
    <row r="103" ht="11.65" customHeight="1"/>
    <row r="104" ht="11.65" customHeight="1"/>
    <row r="105" ht="11.65" customHeight="1"/>
    <row r="106" ht="11.65" customHeight="1"/>
    <row r="107" ht="11.65" customHeight="1"/>
    <row r="108" ht="11.65" customHeight="1"/>
    <row r="109" ht="11.65" customHeight="1"/>
    <row r="110" ht="11.65" customHeight="1"/>
    <row r="111" ht="11.65" customHeight="1"/>
    <row r="112" ht="11.65" customHeight="1"/>
    <row r="113" ht="11.65" customHeight="1"/>
    <row r="114" ht="11.65" customHeight="1"/>
    <row r="115" ht="11.65" customHeight="1"/>
    <row r="116" ht="11.65" customHeight="1"/>
    <row r="117" ht="11.65" customHeight="1"/>
    <row r="118" ht="11.65" customHeight="1"/>
    <row r="119" ht="11.65" customHeight="1"/>
    <row r="120" ht="11.65" customHeight="1"/>
    <row r="121" ht="11.65" customHeight="1"/>
    <row r="122" ht="11.65" customHeight="1"/>
    <row r="123" ht="11.65" customHeight="1"/>
    <row r="124" ht="11.65" customHeight="1"/>
    <row r="125" ht="11.65" customHeight="1"/>
    <row r="126" ht="11.65" customHeight="1"/>
    <row r="127" ht="11.65" customHeight="1"/>
    <row r="128" ht="11.65" customHeight="1"/>
    <row r="129" ht="11.65" customHeight="1"/>
    <row r="130" ht="11.65" customHeight="1"/>
    <row r="131" ht="11.65" customHeight="1"/>
    <row r="132" ht="11.65" customHeight="1"/>
    <row r="133" ht="11.65" customHeight="1"/>
    <row r="134" ht="11.65" customHeight="1"/>
    <row r="135" ht="11.65" customHeight="1"/>
    <row r="136" ht="11.65" customHeight="1"/>
    <row r="137" ht="11.65" customHeight="1"/>
    <row r="138" ht="11.65" customHeight="1"/>
    <row r="139" ht="11.65" customHeight="1"/>
    <row r="140" ht="11.65" customHeight="1"/>
    <row r="141" ht="11.65" customHeight="1"/>
    <row r="142" ht="11.65" customHeight="1"/>
    <row r="143" ht="11.65" customHeight="1"/>
    <row r="144" ht="11.65" customHeight="1"/>
    <row r="145" ht="11.65" customHeight="1"/>
    <row r="146" ht="11.65" customHeight="1"/>
    <row r="147" ht="11.65" customHeight="1"/>
    <row r="148" ht="11.65" customHeight="1"/>
    <row r="149" ht="11.65" customHeight="1"/>
    <row r="150" ht="11.65" customHeight="1"/>
    <row r="151" ht="11.65" customHeight="1"/>
    <row r="152" ht="11.65" customHeight="1"/>
    <row r="153" ht="11.65" customHeight="1"/>
    <row r="154" ht="11.65" customHeight="1"/>
    <row r="155" ht="11.65" customHeight="1"/>
    <row r="156" ht="11.65" customHeight="1"/>
    <row r="157" ht="11.65" customHeight="1"/>
    <row r="158" ht="11.65" customHeight="1"/>
    <row r="159" ht="11.65" customHeight="1"/>
    <row r="160" ht="11.65" customHeight="1"/>
    <row r="161" ht="11.65" customHeight="1"/>
    <row r="162" ht="11.65" customHeight="1"/>
    <row r="163" ht="11.65" customHeight="1"/>
    <row r="164" ht="11.65" customHeight="1"/>
    <row r="165" ht="11.65" customHeight="1"/>
    <row r="166" ht="11.65" customHeight="1"/>
    <row r="167" ht="11.65" customHeight="1"/>
    <row r="168" ht="11.65" customHeight="1"/>
    <row r="169" ht="11.65" customHeight="1"/>
    <row r="170" ht="11.65" customHeight="1"/>
    <row r="171" ht="11.65" customHeight="1"/>
    <row r="172" ht="11.65" customHeight="1"/>
    <row r="173" ht="11.65" customHeight="1"/>
    <row r="174" ht="11.65" customHeight="1"/>
    <row r="175" ht="11.65" customHeight="1"/>
    <row r="176" ht="11.65" customHeight="1"/>
    <row r="177" ht="11.65" customHeight="1"/>
    <row r="178" ht="11.65" customHeight="1"/>
    <row r="179" ht="11.65" customHeight="1"/>
    <row r="180" ht="11.65" customHeight="1"/>
    <row r="181" ht="11.65" customHeight="1"/>
    <row r="182" ht="11.65" customHeight="1"/>
    <row r="183" ht="11.65" customHeight="1"/>
    <row r="184" ht="11.65" customHeight="1"/>
    <row r="185" ht="11.65" customHeight="1"/>
    <row r="186" ht="11.65" customHeight="1"/>
    <row r="187" ht="11.65" customHeight="1"/>
    <row r="188" ht="11.65" customHeight="1"/>
    <row r="189" ht="11.65" customHeight="1"/>
    <row r="190" ht="11.65" customHeight="1"/>
    <row r="191" ht="11.65" customHeight="1"/>
  </sheetData>
  <mergeCells count="8">
    <mergeCell ref="A8:B8"/>
    <mergeCell ref="A1:C1"/>
    <mergeCell ref="A2:B2"/>
    <mergeCell ref="A3:B3"/>
    <mergeCell ref="A4:B4"/>
    <mergeCell ref="A7:B7"/>
    <mergeCell ref="A5:B5"/>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7109375" style="24" customWidth="1"/>
    <col min="2" max="2" width="36.7109375" style="102" customWidth="1"/>
    <col min="3" max="3" width="9.28515625" style="102" customWidth="1"/>
    <col min="4" max="12" width="8.28515625" style="102" customWidth="1"/>
    <col min="13" max="14" width="8.7109375" style="102" customWidth="1"/>
    <col min="15" max="27" width="11.42578125" style="135"/>
    <col min="28" max="16384" width="11.42578125" style="102"/>
  </cols>
  <sheetData>
    <row r="1" spans="1:27" s="97" customFormat="1" ht="35.1" customHeight="1">
      <c r="A1" s="241" t="s">
        <v>113</v>
      </c>
      <c r="B1" s="242"/>
      <c r="C1" s="221" t="str">
        <f>"Auszahlungen und Einzahlungen 
der Gemeinden und Gemeindeverbände "&amp;Deckblatt!A7&amp;"  
nach Gebietskörperschaften und Produktbereichen"</f>
        <v>Auszahlungen und Einzahlungen 
der Gemeinden und Gemeindeverbände 2019  
nach Gebietskörperschaften und Produktbereichen</v>
      </c>
      <c r="D1" s="221"/>
      <c r="E1" s="221"/>
      <c r="F1" s="221"/>
      <c r="G1" s="221"/>
      <c r="H1" s="222"/>
      <c r="I1" s="223" t="str">
        <f>"Auszahlungen und Einzahlungen 
der Gemeinden und Gemeindeverbände "&amp;Deckblatt!A7&amp;" 
nach Gebietskörperschaften und Produktbereichen"</f>
        <v>Auszahlungen und Einzahlungen 
der Gemeinden und Gemeindeverbände 2019 
nach Gebietskörperschaften und Produktbereichen</v>
      </c>
      <c r="J1" s="221"/>
      <c r="K1" s="221"/>
      <c r="L1" s="221"/>
      <c r="M1" s="221"/>
      <c r="N1" s="222"/>
      <c r="O1" s="134"/>
      <c r="P1" s="134"/>
      <c r="Q1" s="134"/>
      <c r="R1" s="134"/>
      <c r="S1" s="134"/>
      <c r="T1" s="134"/>
      <c r="U1" s="134"/>
      <c r="V1" s="134"/>
      <c r="W1" s="134"/>
      <c r="X1" s="134"/>
      <c r="Y1" s="134"/>
      <c r="Z1" s="134"/>
      <c r="AA1" s="134"/>
    </row>
    <row r="2" spans="1:27" s="97" customFormat="1" ht="11.85" customHeight="1">
      <c r="A2" s="241" t="s">
        <v>104</v>
      </c>
      <c r="B2" s="242"/>
      <c r="C2" s="221" t="s">
        <v>208</v>
      </c>
      <c r="D2" s="221"/>
      <c r="E2" s="221"/>
      <c r="F2" s="221"/>
      <c r="G2" s="221"/>
      <c r="H2" s="222"/>
      <c r="I2" s="250" t="s">
        <v>208</v>
      </c>
      <c r="J2" s="251"/>
      <c r="K2" s="251"/>
      <c r="L2" s="251"/>
      <c r="M2" s="251"/>
      <c r="N2" s="252"/>
      <c r="O2" s="134"/>
      <c r="P2" s="134"/>
      <c r="Q2" s="134"/>
      <c r="R2" s="134"/>
      <c r="S2" s="134"/>
      <c r="T2" s="134"/>
      <c r="U2" s="134"/>
      <c r="V2" s="134"/>
      <c r="W2" s="134"/>
      <c r="X2" s="134"/>
      <c r="Y2" s="134"/>
      <c r="Z2" s="134"/>
      <c r="AA2" s="134"/>
    </row>
    <row r="3" spans="1:27" s="97" customFormat="1" ht="11.85" customHeight="1">
      <c r="A3" s="241"/>
      <c r="B3" s="242"/>
      <c r="C3" s="221"/>
      <c r="D3" s="221"/>
      <c r="E3" s="221"/>
      <c r="F3" s="221"/>
      <c r="G3" s="221"/>
      <c r="H3" s="222"/>
      <c r="I3" s="250"/>
      <c r="J3" s="251"/>
      <c r="K3" s="251"/>
      <c r="L3" s="251"/>
      <c r="M3" s="251"/>
      <c r="N3" s="252"/>
      <c r="O3" s="134"/>
      <c r="P3" s="134"/>
      <c r="Q3" s="134"/>
      <c r="R3" s="134"/>
      <c r="S3" s="134"/>
      <c r="T3" s="134"/>
      <c r="U3" s="134"/>
      <c r="V3" s="134"/>
      <c r="W3" s="134"/>
      <c r="X3" s="134"/>
      <c r="Y3" s="134"/>
      <c r="Z3" s="134"/>
      <c r="AA3" s="134"/>
    </row>
    <row r="4" spans="1:27" s="97" customFormat="1" ht="11.85" customHeight="1">
      <c r="A4" s="209" t="s">
        <v>80</v>
      </c>
      <c r="B4" s="210" t="s">
        <v>189</v>
      </c>
      <c r="C4" s="210" t="s">
        <v>2</v>
      </c>
      <c r="D4" s="218" t="s">
        <v>85</v>
      </c>
      <c r="E4" s="218" t="s">
        <v>86</v>
      </c>
      <c r="F4" s="226" t="s">
        <v>3</v>
      </c>
      <c r="G4" s="226"/>
      <c r="H4" s="236"/>
      <c r="I4" s="219" t="s">
        <v>3</v>
      </c>
      <c r="J4" s="226"/>
      <c r="K4" s="226"/>
      <c r="L4" s="226"/>
      <c r="M4" s="226" t="s">
        <v>93</v>
      </c>
      <c r="N4" s="236" t="s">
        <v>94</v>
      </c>
      <c r="O4" s="134"/>
      <c r="P4" s="134"/>
      <c r="Q4" s="134"/>
      <c r="R4" s="134"/>
      <c r="S4" s="134"/>
      <c r="T4" s="134"/>
      <c r="U4" s="134"/>
      <c r="V4" s="134"/>
      <c r="W4" s="134"/>
      <c r="X4" s="134"/>
      <c r="Y4" s="134"/>
      <c r="Z4" s="134"/>
      <c r="AA4" s="134"/>
    </row>
    <row r="5" spans="1:27" s="97" customFormat="1" ht="11.85" customHeight="1">
      <c r="A5" s="209"/>
      <c r="B5" s="210"/>
      <c r="C5" s="210"/>
      <c r="D5" s="218"/>
      <c r="E5" s="218"/>
      <c r="F5" s="226"/>
      <c r="G5" s="226"/>
      <c r="H5" s="236"/>
      <c r="I5" s="219"/>
      <c r="J5" s="226"/>
      <c r="K5" s="226"/>
      <c r="L5" s="226"/>
      <c r="M5" s="226"/>
      <c r="N5" s="236"/>
      <c r="O5" s="134"/>
      <c r="P5" s="134"/>
      <c r="Q5" s="134"/>
      <c r="R5" s="134"/>
      <c r="S5" s="134"/>
      <c r="T5" s="134"/>
      <c r="U5" s="134"/>
      <c r="V5" s="134"/>
      <c r="W5" s="134"/>
      <c r="X5" s="134"/>
      <c r="Y5" s="134"/>
      <c r="Z5" s="134"/>
      <c r="AA5" s="134"/>
    </row>
    <row r="6" spans="1:27" s="97" customFormat="1" ht="11.85" customHeight="1">
      <c r="A6" s="209"/>
      <c r="B6" s="210"/>
      <c r="C6" s="210"/>
      <c r="D6" s="218"/>
      <c r="E6" s="218"/>
      <c r="F6" s="218" t="s">
        <v>5</v>
      </c>
      <c r="G6" s="218" t="s">
        <v>87</v>
      </c>
      <c r="H6" s="217" t="s">
        <v>88</v>
      </c>
      <c r="I6" s="209" t="s">
        <v>89</v>
      </c>
      <c r="J6" s="218" t="s">
        <v>90</v>
      </c>
      <c r="K6" s="218" t="s">
        <v>91</v>
      </c>
      <c r="L6" s="218" t="s">
        <v>92</v>
      </c>
      <c r="M6" s="226"/>
      <c r="N6" s="236"/>
      <c r="O6" s="134"/>
      <c r="P6" s="134"/>
      <c r="Q6" s="134"/>
      <c r="R6" s="134"/>
      <c r="S6" s="134"/>
      <c r="T6" s="134"/>
      <c r="U6" s="134"/>
      <c r="V6" s="134"/>
      <c r="W6" s="134"/>
      <c r="X6" s="134"/>
      <c r="Y6" s="134"/>
      <c r="Z6" s="134"/>
      <c r="AA6" s="134"/>
    </row>
    <row r="7" spans="1:27" s="97" customFormat="1" ht="11.85" customHeight="1">
      <c r="A7" s="209"/>
      <c r="B7" s="210"/>
      <c r="C7" s="210"/>
      <c r="D7" s="218"/>
      <c r="E7" s="218"/>
      <c r="F7" s="218"/>
      <c r="G7" s="218"/>
      <c r="H7" s="217"/>
      <c r="I7" s="209"/>
      <c r="J7" s="218"/>
      <c r="K7" s="218"/>
      <c r="L7" s="218"/>
      <c r="M7" s="226"/>
      <c r="N7" s="236"/>
      <c r="O7" s="134"/>
      <c r="P7" s="134"/>
      <c r="Q7" s="134"/>
      <c r="R7" s="134"/>
      <c r="S7" s="134"/>
      <c r="T7" s="134"/>
      <c r="U7" s="134"/>
      <c r="V7" s="134"/>
      <c r="W7" s="134"/>
      <c r="X7" s="134"/>
      <c r="Y7" s="134"/>
      <c r="Z7" s="134"/>
      <c r="AA7" s="134"/>
    </row>
    <row r="8" spans="1:27" s="97" customFormat="1" ht="11.85" customHeight="1">
      <c r="A8" s="209"/>
      <c r="B8" s="210"/>
      <c r="C8" s="210"/>
      <c r="D8" s="218"/>
      <c r="E8" s="218"/>
      <c r="F8" s="218"/>
      <c r="G8" s="218"/>
      <c r="H8" s="217"/>
      <c r="I8" s="209"/>
      <c r="J8" s="218"/>
      <c r="K8" s="218"/>
      <c r="L8" s="218"/>
      <c r="M8" s="226"/>
      <c r="N8" s="236"/>
      <c r="O8" s="134"/>
      <c r="P8" s="134"/>
      <c r="Q8" s="134"/>
      <c r="R8" s="134"/>
      <c r="S8" s="134"/>
      <c r="T8" s="134"/>
      <c r="U8" s="134"/>
      <c r="V8" s="134"/>
      <c r="W8" s="134"/>
      <c r="X8" s="134"/>
      <c r="Y8" s="134"/>
      <c r="Z8" s="134"/>
      <c r="AA8" s="134"/>
    </row>
    <row r="9" spans="1:27" s="97" customFormat="1" ht="11.85" customHeight="1">
      <c r="A9" s="209"/>
      <c r="B9" s="210"/>
      <c r="C9" s="210"/>
      <c r="D9" s="218"/>
      <c r="E9" s="218"/>
      <c r="F9" s="218"/>
      <c r="G9" s="218"/>
      <c r="H9" s="217"/>
      <c r="I9" s="209"/>
      <c r="J9" s="218"/>
      <c r="K9" s="218"/>
      <c r="L9" s="218"/>
      <c r="M9" s="226"/>
      <c r="N9" s="236"/>
      <c r="O9" s="134"/>
      <c r="P9" s="134"/>
      <c r="Q9" s="134"/>
      <c r="R9" s="134"/>
      <c r="S9" s="134"/>
      <c r="T9" s="134"/>
      <c r="U9" s="134"/>
      <c r="V9" s="134"/>
      <c r="W9" s="134"/>
      <c r="X9" s="134"/>
      <c r="Y9" s="134"/>
      <c r="Z9" s="134"/>
      <c r="AA9" s="134"/>
    </row>
    <row r="10" spans="1:27" s="97" customFormat="1" ht="11.85" customHeight="1">
      <c r="A10" s="209"/>
      <c r="B10" s="210"/>
      <c r="C10" s="210"/>
      <c r="D10" s="218"/>
      <c r="E10" s="218"/>
      <c r="F10" s="218"/>
      <c r="G10" s="218"/>
      <c r="H10" s="217"/>
      <c r="I10" s="209"/>
      <c r="J10" s="218"/>
      <c r="K10" s="218"/>
      <c r="L10" s="218"/>
      <c r="M10" s="226"/>
      <c r="N10" s="236"/>
      <c r="O10" s="134"/>
      <c r="P10" s="134"/>
      <c r="Q10" s="134"/>
      <c r="R10" s="134"/>
      <c r="S10" s="134"/>
      <c r="T10" s="134"/>
      <c r="U10" s="134"/>
      <c r="V10" s="134"/>
      <c r="W10" s="134"/>
      <c r="X10" s="134"/>
      <c r="Y10" s="134"/>
      <c r="Z10" s="134"/>
      <c r="AA10" s="134"/>
    </row>
    <row r="11" spans="1:27" ht="11.85" customHeight="1">
      <c r="A11" s="209"/>
      <c r="B11" s="210"/>
      <c r="C11" s="210"/>
      <c r="D11" s="218"/>
      <c r="E11" s="218"/>
      <c r="F11" s="218"/>
      <c r="G11" s="218"/>
      <c r="H11" s="217"/>
      <c r="I11" s="209"/>
      <c r="J11" s="218"/>
      <c r="K11" s="218"/>
      <c r="L11" s="218"/>
      <c r="M11" s="226"/>
      <c r="N11" s="236"/>
    </row>
    <row r="12" spans="1:27" ht="11.85" customHeight="1">
      <c r="A12" s="209"/>
      <c r="B12" s="210"/>
      <c r="C12" s="210"/>
      <c r="D12" s="218"/>
      <c r="E12" s="218"/>
      <c r="F12" s="218"/>
      <c r="G12" s="218"/>
      <c r="H12" s="217"/>
      <c r="I12" s="209"/>
      <c r="J12" s="218"/>
      <c r="K12" s="218"/>
      <c r="L12" s="218"/>
      <c r="M12" s="226"/>
      <c r="N12" s="236"/>
    </row>
    <row r="13" spans="1:27" ht="11.85" customHeight="1">
      <c r="A13" s="209"/>
      <c r="B13" s="210"/>
      <c r="C13" s="210"/>
      <c r="D13" s="218"/>
      <c r="E13" s="218"/>
      <c r="F13" s="218"/>
      <c r="G13" s="218"/>
      <c r="H13" s="217"/>
      <c r="I13" s="209"/>
      <c r="J13" s="218"/>
      <c r="K13" s="218"/>
      <c r="L13" s="218"/>
      <c r="M13" s="226"/>
      <c r="N13" s="236"/>
    </row>
    <row r="14" spans="1:27" ht="11.85" customHeight="1">
      <c r="A14" s="209"/>
      <c r="B14" s="210"/>
      <c r="C14" s="210"/>
      <c r="D14" s="218"/>
      <c r="E14" s="218"/>
      <c r="F14" s="218" t="s">
        <v>1</v>
      </c>
      <c r="G14" s="218"/>
      <c r="H14" s="217"/>
      <c r="I14" s="209" t="s">
        <v>1</v>
      </c>
      <c r="J14" s="218"/>
      <c r="K14" s="218"/>
      <c r="L14" s="218"/>
      <c r="M14" s="226"/>
      <c r="N14" s="236"/>
    </row>
    <row r="15" spans="1:27" ht="11.85" customHeight="1">
      <c r="A15" s="209"/>
      <c r="B15" s="210"/>
      <c r="C15" s="210"/>
      <c r="D15" s="218"/>
      <c r="E15" s="218"/>
      <c r="F15" s="218"/>
      <c r="G15" s="218"/>
      <c r="H15" s="217"/>
      <c r="I15" s="209"/>
      <c r="J15" s="218"/>
      <c r="K15" s="218"/>
      <c r="L15" s="218"/>
      <c r="M15" s="226"/>
      <c r="N15" s="236"/>
    </row>
    <row r="16" spans="1:27" ht="11.85" customHeight="1">
      <c r="A16" s="209"/>
      <c r="B16" s="210"/>
      <c r="C16" s="210"/>
      <c r="D16" s="218"/>
      <c r="E16" s="218"/>
      <c r="F16" s="218"/>
      <c r="G16" s="218"/>
      <c r="H16" s="217"/>
      <c r="I16" s="209"/>
      <c r="J16" s="218"/>
      <c r="K16" s="218"/>
      <c r="L16" s="218"/>
      <c r="M16" s="226"/>
      <c r="N16" s="236"/>
    </row>
    <row r="17" spans="1:27" s="24" customFormat="1" ht="11.85" customHeight="1">
      <c r="A17" s="18">
        <v>1</v>
      </c>
      <c r="B17" s="19">
        <v>2</v>
      </c>
      <c r="C17" s="39">
        <v>3</v>
      </c>
      <c r="D17" s="39">
        <v>4</v>
      </c>
      <c r="E17" s="39">
        <v>5</v>
      </c>
      <c r="F17" s="39">
        <v>6</v>
      </c>
      <c r="G17" s="39">
        <v>7</v>
      </c>
      <c r="H17" s="23">
        <v>8</v>
      </c>
      <c r="I17" s="40">
        <v>9</v>
      </c>
      <c r="J17" s="39">
        <v>10</v>
      </c>
      <c r="K17" s="39">
        <v>11</v>
      </c>
      <c r="L17" s="39">
        <v>12</v>
      </c>
      <c r="M17" s="39">
        <v>13</v>
      </c>
      <c r="N17" s="23">
        <v>14</v>
      </c>
      <c r="O17" s="41"/>
      <c r="P17" s="41"/>
      <c r="Q17" s="41"/>
      <c r="R17" s="41"/>
      <c r="S17" s="41"/>
      <c r="T17" s="41"/>
      <c r="U17" s="41"/>
      <c r="V17" s="41"/>
      <c r="W17" s="41"/>
      <c r="X17" s="41"/>
      <c r="Y17" s="41"/>
      <c r="Z17" s="41"/>
      <c r="AA17" s="41"/>
    </row>
    <row r="18" spans="1:27" s="94" customFormat="1" ht="18" customHeight="1">
      <c r="A18" s="131"/>
      <c r="B18" s="115"/>
      <c r="C18" s="237" t="s">
        <v>111</v>
      </c>
      <c r="D18" s="238"/>
      <c r="E18" s="238"/>
      <c r="F18" s="238"/>
      <c r="G18" s="238"/>
      <c r="H18" s="238"/>
      <c r="I18" s="238" t="s">
        <v>111</v>
      </c>
      <c r="J18" s="238"/>
      <c r="K18" s="238"/>
      <c r="L18" s="238"/>
      <c r="M18" s="238"/>
      <c r="N18" s="238"/>
      <c r="O18" s="136"/>
      <c r="P18" s="136"/>
      <c r="Q18" s="136"/>
      <c r="R18" s="136"/>
      <c r="S18" s="136"/>
      <c r="T18" s="136"/>
      <c r="U18" s="136"/>
      <c r="V18" s="136"/>
      <c r="W18" s="136"/>
      <c r="X18" s="136"/>
      <c r="Y18" s="136"/>
      <c r="Z18" s="136"/>
      <c r="AA18" s="137"/>
    </row>
    <row r="19" spans="1:27" s="94" customFormat="1" ht="11.1" customHeight="1">
      <c r="A19" s="25">
        <f>IF(B19&lt;&gt;"",COUNTA($B$19:B19),"")</f>
        <v>1</v>
      </c>
      <c r="B19" s="103" t="s">
        <v>142</v>
      </c>
      <c r="C19" s="117" t="s">
        <v>10</v>
      </c>
      <c r="D19" s="117" t="s">
        <v>10</v>
      </c>
      <c r="E19" s="117" t="s">
        <v>10</v>
      </c>
      <c r="F19" s="117" t="s">
        <v>10</v>
      </c>
      <c r="G19" s="117" t="s">
        <v>10</v>
      </c>
      <c r="H19" s="117" t="s">
        <v>10</v>
      </c>
      <c r="I19" s="117" t="s">
        <v>10</v>
      </c>
      <c r="J19" s="117" t="s">
        <v>10</v>
      </c>
      <c r="K19" s="117" t="s">
        <v>10</v>
      </c>
      <c r="L19" s="117" t="s">
        <v>10</v>
      </c>
      <c r="M19" s="117" t="s">
        <v>10</v>
      </c>
      <c r="N19" s="117" t="s">
        <v>10</v>
      </c>
      <c r="O19" s="136"/>
      <c r="P19" s="136"/>
      <c r="Q19" s="136"/>
      <c r="R19" s="136"/>
      <c r="S19" s="136"/>
      <c r="T19" s="136"/>
      <c r="U19" s="136"/>
      <c r="V19" s="136"/>
      <c r="W19" s="136"/>
      <c r="X19" s="136"/>
      <c r="Y19" s="136"/>
      <c r="Z19" s="136"/>
      <c r="AA19" s="137"/>
    </row>
    <row r="20" spans="1:27" s="94" customFormat="1" ht="11.1" customHeight="1">
      <c r="A20" s="25">
        <f>IF(B20&lt;&gt;"",COUNTA($B$19:B20),"")</f>
        <v>2</v>
      </c>
      <c r="B20" s="103" t="s">
        <v>143</v>
      </c>
      <c r="C20" s="117">
        <v>330</v>
      </c>
      <c r="D20" s="117" t="s">
        <v>10</v>
      </c>
      <c r="E20" s="117">
        <v>330</v>
      </c>
      <c r="F20" s="117" t="s">
        <v>10</v>
      </c>
      <c r="G20" s="117">
        <v>323</v>
      </c>
      <c r="H20" s="117">
        <v>7</v>
      </c>
      <c r="I20" s="117" t="s">
        <v>10</v>
      </c>
      <c r="J20" s="117" t="s">
        <v>10</v>
      </c>
      <c r="K20" s="117" t="s">
        <v>10</v>
      </c>
      <c r="L20" s="117" t="s">
        <v>10</v>
      </c>
      <c r="M20" s="117" t="s">
        <v>10</v>
      </c>
      <c r="N20" s="117" t="s">
        <v>10</v>
      </c>
      <c r="O20" s="136"/>
      <c r="P20" s="136"/>
      <c r="Q20" s="136"/>
      <c r="R20" s="136"/>
      <c r="S20" s="136"/>
      <c r="T20" s="136"/>
      <c r="U20" s="136"/>
      <c r="V20" s="136"/>
      <c r="W20" s="136"/>
      <c r="X20" s="136"/>
      <c r="Y20" s="136"/>
      <c r="Z20" s="136"/>
      <c r="AA20" s="137"/>
    </row>
    <row r="21" spans="1:27" s="94" customFormat="1" ht="21.6" customHeight="1">
      <c r="A21" s="25">
        <f>IF(B21&lt;&gt;"",COUNTA($B$19:B21),"")</f>
        <v>3</v>
      </c>
      <c r="B21" s="104" t="s">
        <v>144</v>
      </c>
      <c r="C21" s="117" t="s">
        <v>10</v>
      </c>
      <c r="D21" s="117" t="s">
        <v>10</v>
      </c>
      <c r="E21" s="117" t="s">
        <v>10</v>
      </c>
      <c r="F21" s="117" t="s">
        <v>10</v>
      </c>
      <c r="G21" s="117" t="s">
        <v>10</v>
      </c>
      <c r="H21" s="117" t="s">
        <v>10</v>
      </c>
      <c r="I21" s="117" t="s">
        <v>10</v>
      </c>
      <c r="J21" s="117" t="s">
        <v>10</v>
      </c>
      <c r="K21" s="117" t="s">
        <v>10</v>
      </c>
      <c r="L21" s="117" t="s">
        <v>10</v>
      </c>
      <c r="M21" s="117" t="s">
        <v>10</v>
      </c>
      <c r="N21" s="117" t="s">
        <v>10</v>
      </c>
      <c r="O21" s="136"/>
      <c r="P21" s="136"/>
      <c r="Q21" s="136"/>
      <c r="R21" s="136"/>
      <c r="S21" s="136"/>
      <c r="T21" s="136"/>
      <c r="U21" s="136"/>
      <c r="V21" s="136"/>
      <c r="W21" s="136"/>
      <c r="X21" s="136"/>
      <c r="Y21" s="136"/>
      <c r="Z21" s="136"/>
      <c r="AA21" s="137"/>
    </row>
    <row r="22" spans="1:27" s="94" customFormat="1" ht="11.1" customHeight="1">
      <c r="A22" s="25">
        <f>IF(B22&lt;&gt;"",COUNTA($B$19:B22),"")</f>
        <v>4</v>
      </c>
      <c r="B22" s="103" t="s">
        <v>145</v>
      </c>
      <c r="C22" s="117">
        <v>20566</v>
      </c>
      <c r="D22" s="117">
        <v>2731</v>
      </c>
      <c r="E22" s="117">
        <v>10811</v>
      </c>
      <c r="F22" s="117">
        <v>650</v>
      </c>
      <c r="G22" s="117">
        <v>1187</v>
      </c>
      <c r="H22" s="117">
        <v>1411</v>
      </c>
      <c r="I22" s="117">
        <v>942</v>
      </c>
      <c r="J22" s="117">
        <v>1478</v>
      </c>
      <c r="K22" s="117">
        <v>899</v>
      </c>
      <c r="L22" s="117">
        <v>4243</v>
      </c>
      <c r="M22" s="117">
        <v>163</v>
      </c>
      <c r="N22" s="117">
        <v>6862</v>
      </c>
      <c r="O22" s="136"/>
      <c r="P22" s="136"/>
      <c r="Q22" s="136"/>
      <c r="R22" s="136"/>
      <c r="S22" s="136"/>
      <c r="T22" s="136"/>
      <c r="U22" s="136"/>
      <c r="V22" s="136"/>
      <c r="W22" s="136"/>
      <c r="X22" s="136"/>
      <c r="Y22" s="136"/>
      <c r="Z22" s="136"/>
      <c r="AA22" s="137"/>
    </row>
    <row r="23" spans="1:27" s="94" customFormat="1" ht="11.1" customHeight="1">
      <c r="A23" s="25">
        <f>IF(B23&lt;&gt;"",COUNTA($B$19:B23),"")</f>
        <v>5</v>
      </c>
      <c r="B23" s="103" t="s">
        <v>146</v>
      </c>
      <c r="C23" s="117">
        <v>722458</v>
      </c>
      <c r="D23" s="117">
        <v>780</v>
      </c>
      <c r="E23" s="117">
        <v>719259</v>
      </c>
      <c r="F23" s="117">
        <v>46991</v>
      </c>
      <c r="G23" s="117">
        <v>110454</v>
      </c>
      <c r="H23" s="117">
        <v>141339</v>
      </c>
      <c r="I23" s="117">
        <v>106813</v>
      </c>
      <c r="J23" s="117">
        <v>116308</v>
      </c>
      <c r="K23" s="117">
        <v>67269</v>
      </c>
      <c r="L23" s="117">
        <v>130085</v>
      </c>
      <c r="M23" s="117">
        <v>2029</v>
      </c>
      <c r="N23" s="117">
        <v>391</v>
      </c>
      <c r="O23" s="136"/>
      <c r="P23" s="136"/>
      <c r="Q23" s="136"/>
      <c r="R23" s="136"/>
      <c r="S23" s="136"/>
      <c r="T23" s="136"/>
      <c r="U23" s="136"/>
      <c r="V23" s="136"/>
      <c r="W23" s="136"/>
      <c r="X23" s="136"/>
      <c r="Y23" s="136"/>
      <c r="Z23" s="136"/>
      <c r="AA23" s="137"/>
    </row>
    <row r="24" spans="1:27" s="94" customFormat="1" ht="11.1" customHeight="1">
      <c r="A24" s="25">
        <f>IF(B24&lt;&gt;"",COUNTA($B$19:B24),"")</f>
        <v>6</v>
      </c>
      <c r="B24" s="103" t="s">
        <v>147</v>
      </c>
      <c r="C24" s="117">
        <v>691224</v>
      </c>
      <c r="D24" s="117" t="s">
        <v>10</v>
      </c>
      <c r="E24" s="117">
        <v>682</v>
      </c>
      <c r="F24" s="117">
        <v>41</v>
      </c>
      <c r="G24" s="117">
        <v>241</v>
      </c>
      <c r="H24" s="117">
        <v>90</v>
      </c>
      <c r="I24" s="117">
        <v>2</v>
      </c>
      <c r="J24" s="117">
        <v>167</v>
      </c>
      <c r="K24" s="117" t="s">
        <v>10</v>
      </c>
      <c r="L24" s="117">
        <v>141</v>
      </c>
      <c r="M24" s="117">
        <v>141287</v>
      </c>
      <c r="N24" s="117">
        <v>549256</v>
      </c>
      <c r="O24" s="136"/>
      <c r="P24" s="136"/>
      <c r="Q24" s="136"/>
      <c r="R24" s="136"/>
      <c r="S24" s="136"/>
      <c r="T24" s="136"/>
      <c r="U24" s="136"/>
      <c r="V24" s="136"/>
      <c r="W24" s="136"/>
      <c r="X24" s="136"/>
      <c r="Y24" s="136"/>
      <c r="Z24" s="136"/>
      <c r="AA24" s="137"/>
    </row>
    <row r="25" spans="1:27" s="94" customFormat="1" ht="20.100000000000001" customHeight="1">
      <c r="A25" s="26">
        <f>IF(B25&lt;&gt;"",COUNTA($B$19:B25),"")</f>
        <v>7</v>
      </c>
      <c r="B25" s="105" t="s">
        <v>148</v>
      </c>
      <c r="C25" s="119">
        <v>52130</v>
      </c>
      <c r="D25" s="119">
        <v>3510</v>
      </c>
      <c r="E25" s="119">
        <v>729718</v>
      </c>
      <c r="F25" s="119">
        <v>47600</v>
      </c>
      <c r="G25" s="119">
        <v>111723</v>
      </c>
      <c r="H25" s="119">
        <v>142668</v>
      </c>
      <c r="I25" s="119">
        <v>107753</v>
      </c>
      <c r="J25" s="119">
        <v>117620</v>
      </c>
      <c r="K25" s="119">
        <v>68168</v>
      </c>
      <c r="L25" s="119">
        <v>134187</v>
      </c>
      <c r="M25" s="119">
        <v>-139094</v>
      </c>
      <c r="N25" s="119">
        <v>-542003</v>
      </c>
      <c r="O25" s="136"/>
      <c r="P25" s="136"/>
      <c r="Q25" s="136"/>
      <c r="R25" s="136"/>
      <c r="S25" s="136"/>
      <c r="T25" s="136"/>
      <c r="U25" s="136"/>
      <c r="V25" s="136"/>
      <c r="W25" s="136"/>
      <c r="X25" s="136"/>
      <c r="Y25" s="136"/>
      <c r="Z25" s="136"/>
      <c r="AA25" s="137"/>
    </row>
    <row r="26" spans="1:27" s="94" customFormat="1" ht="21.6" customHeight="1">
      <c r="A26" s="25">
        <f>IF(B26&lt;&gt;"",COUNTA($B$19:B26),"")</f>
        <v>8</v>
      </c>
      <c r="B26" s="104" t="s">
        <v>149</v>
      </c>
      <c r="C26" s="117" t="s">
        <v>10</v>
      </c>
      <c r="D26" s="117" t="s">
        <v>10</v>
      </c>
      <c r="E26" s="117" t="s">
        <v>10</v>
      </c>
      <c r="F26" s="117" t="s">
        <v>10</v>
      </c>
      <c r="G26" s="117" t="s">
        <v>10</v>
      </c>
      <c r="H26" s="117" t="s">
        <v>10</v>
      </c>
      <c r="I26" s="117" t="s">
        <v>10</v>
      </c>
      <c r="J26" s="117" t="s">
        <v>10</v>
      </c>
      <c r="K26" s="117" t="s">
        <v>10</v>
      </c>
      <c r="L26" s="117" t="s">
        <v>10</v>
      </c>
      <c r="M26" s="117" t="s">
        <v>10</v>
      </c>
      <c r="N26" s="117" t="s">
        <v>10</v>
      </c>
      <c r="O26" s="136"/>
      <c r="P26" s="136"/>
      <c r="Q26" s="136"/>
      <c r="R26" s="136"/>
      <c r="S26" s="136"/>
      <c r="T26" s="136"/>
      <c r="U26" s="136"/>
      <c r="V26" s="136"/>
      <c r="W26" s="136"/>
      <c r="X26" s="136"/>
      <c r="Y26" s="136"/>
      <c r="Z26" s="136"/>
      <c r="AA26" s="137"/>
    </row>
    <row r="27" spans="1:27" s="94" customFormat="1" ht="11.1" customHeight="1">
      <c r="A27" s="25">
        <f>IF(B27&lt;&gt;"",COUNTA($B$19:B27),"")</f>
        <v>9</v>
      </c>
      <c r="B27" s="103" t="s">
        <v>150</v>
      </c>
      <c r="C27" s="117" t="s">
        <v>10</v>
      </c>
      <c r="D27" s="117" t="s">
        <v>10</v>
      </c>
      <c r="E27" s="117" t="s">
        <v>10</v>
      </c>
      <c r="F27" s="117" t="s">
        <v>10</v>
      </c>
      <c r="G27" s="117" t="s">
        <v>10</v>
      </c>
      <c r="H27" s="117" t="s">
        <v>10</v>
      </c>
      <c r="I27" s="117" t="s">
        <v>10</v>
      </c>
      <c r="J27" s="117" t="s">
        <v>10</v>
      </c>
      <c r="K27" s="117" t="s">
        <v>10</v>
      </c>
      <c r="L27" s="117" t="s">
        <v>10</v>
      </c>
      <c r="M27" s="117" t="s">
        <v>10</v>
      </c>
      <c r="N27" s="117" t="s">
        <v>10</v>
      </c>
      <c r="O27" s="136"/>
      <c r="P27" s="136"/>
      <c r="Q27" s="136"/>
      <c r="R27" s="136"/>
      <c r="S27" s="136"/>
      <c r="T27" s="136"/>
      <c r="U27" s="136"/>
      <c r="V27" s="136"/>
      <c r="W27" s="136"/>
      <c r="X27" s="136"/>
      <c r="Y27" s="136"/>
      <c r="Z27" s="136"/>
      <c r="AA27" s="137"/>
    </row>
    <row r="28" spans="1:27" s="94" customFormat="1" ht="11.1" customHeight="1">
      <c r="A28" s="25">
        <f>IF(B28&lt;&gt;"",COUNTA($B$19:B28),"")</f>
        <v>10</v>
      </c>
      <c r="B28" s="103" t="s">
        <v>151</v>
      </c>
      <c r="C28" s="117">
        <v>65</v>
      </c>
      <c r="D28" s="117" t="s">
        <v>10</v>
      </c>
      <c r="E28" s="117">
        <v>65</v>
      </c>
      <c r="F28" s="117">
        <v>6</v>
      </c>
      <c r="G28" s="117">
        <v>11</v>
      </c>
      <c r="H28" s="117" t="s">
        <v>10</v>
      </c>
      <c r="I28" s="117">
        <v>49</v>
      </c>
      <c r="J28" s="117" t="s">
        <v>10</v>
      </c>
      <c r="K28" s="117" t="s">
        <v>10</v>
      </c>
      <c r="L28" s="117" t="s">
        <v>10</v>
      </c>
      <c r="M28" s="117" t="s">
        <v>10</v>
      </c>
      <c r="N28" s="117" t="s">
        <v>10</v>
      </c>
      <c r="O28" s="136"/>
      <c r="P28" s="136"/>
      <c r="Q28" s="136"/>
      <c r="R28" s="136"/>
      <c r="S28" s="136"/>
      <c r="T28" s="136"/>
      <c r="U28" s="136"/>
      <c r="V28" s="136"/>
      <c r="W28" s="136"/>
      <c r="X28" s="136"/>
      <c r="Y28" s="136"/>
      <c r="Z28" s="136"/>
      <c r="AA28" s="137"/>
    </row>
    <row r="29" spans="1:27" s="94" customFormat="1" ht="11.1" customHeight="1">
      <c r="A29" s="25">
        <f>IF(B29&lt;&gt;"",COUNTA($B$19:B29),"")</f>
        <v>11</v>
      </c>
      <c r="B29" s="103" t="s">
        <v>152</v>
      </c>
      <c r="C29" s="117">
        <v>27040</v>
      </c>
      <c r="D29" s="117" t="s">
        <v>10</v>
      </c>
      <c r="E29" s="117">
        <v>25528</v>
      </c>
      <c r="F29" s="117">
        <v>27</v>
      </c>
      <c r="G29" s="117">
        <v>1</v>
      </c>
      <c r="H29" s="117">
        <v>89</v>
      </c>
      <c r="I29" s="117">
        <v>14</v>
      </c>
      <c r="J29" s="117">
        <v>4964</v>
      </c>
      <c r="K29" s="117">
        <v>16</v>
      </c>
      <c r="L29" s="117">
        <v>20418</v>
      </c>
      <c r="M29" s="117">
        <v>2</v>
      </c>
      <c r="N29" s="117">
        <v>1510</v>
      </c>
      <c r="O29" s="136"/>
      <c r="P29" s="136"/>
      <c r="Q29" s="136"/>
      <c r="R29" s="136"/>
      <c r="S29" s="136"/>
      <c r="T29" s="136"/>
      <c r="U29" s="136"/>
      <c r="V29" s="136"/>
      <c r="W29" s="136"/>
      <c r="X29" s="136"/>
      <c r="Y29" s="136"/>
      <c r="Z29" s="136"/>
      <c r="AA29" s="137"/>
    </row>
    <row r="30" spans="1:27" s="94" customFormat="1" ht="11.1" customHeight="1">
      <c r="A30" s="25">
        <f>IF(B30&lt;&gt;"",COUNTA($B$19:B30),"")</f>
        <v>12</v>
      </c>
      <c r="B30" s="103" t="s">
        <v>147</v>
      </c>
      <c r="C30" s="117">
        <v>139</v>
      </c>
      <c r="D30" s="117" t="s">
        <v>10</v>
      </c>
      <c r="E30" s="117">
        <v>22</v>
      </c>
      <c r="F30" s="117">
        <v>2</v>
      </c>
      <c r="G30" s="117" t="s">
        <v>10</v>
      </c>
      <c r="H30" s="117" t="s">
        <v>10</v>
      </c>
      <c r="I30" s="117" t="s">
        <v>10</v>
      </c>
      <c r="J30" s="117" t="s">
        <v>10</v>
      </c>
      <c r="K30" s="117">
        <v>20</v>
      </c>
      <c r="L30" s="117" t="s">
        <v>10</v>
      </c>
      <c r="M30" s="117">
        <v>117</v>
      </c>
      <c r="N30" s="117" t="s">
        <v>10</v>
      </c>
      <c r="O30" s="136"/>
      <c r="P30" s="136"/>
      <c r="Q30" s="136"/>
      <c r="R30" s="136"/>
      <c r="S30" s="136"/>
      <c r="T30" s="136"/>
      <c r="U30" s="136"/>
      <c r="V30" s="136"/>
      <c r="W30" s="136"/>
      <c r="X30" s="136"/>
      <c r="Y30" s="136"/>
      <c r="Z30" s="136"/>
      <c r="AA30" s="137"/>
    </row>
    <row r="31" spans="1:27" s="94" customFormat="1" ht="20.100000000000001" customHeight="1">
      <c r="A31" s="26">
        <f>IF(B31&lt;&gt;"",COUNTA($B$19:B31),"")</f>
        <v>13</v>
      </c>
      <c r="B31" s="105" t="s">
        <v>153</v>
      </c>
      <c r="C31" s="119">
        <v>26966</v>
      </c>
      <c r="D31" s="119" t="s">
        <v>10</v>
      </c>
      <c r="E31" s="119">
        <v>25571</v>
      </c>
      <c r="F31" s="119">
        <v>31</v>
      </c>
      <c r="G31" s="119">
        <v>12</v>
      </c>
      <c r="H31" s="119">
        <v>89</v>
      </c>
      <c r="I31" s="119">
        <v>62</v>
      </c>
      <c r="J31" s="119">
        <v>4964</v>
      </c>
      <c r="K31" s="119">
        <v>-4</v>
      </c>
      <c r="L31" s="119">
        <v>20418</v>
      </c>
      <c r="M31" s="119">
        <v>-115</v>
      </c>
      <c r="N31" s="119">
        <v>1510</v>
      </c>
      <c r="O31" s="136"/>
      <c r="P31" s="136"/>
      <c r="Q31" s="136"/>
      <c r="R31" s="136"/>
      <c r="S31" s="136"/>
      <c r="T31" s="136"/>
      <c r="U31" s="136"/>
      <c r="V31" s="136"/>
      <c r="W31" s="136"/>
      <c r="X31" s="136"/>
      <c r="Y31" s="136"/>
      <c r="Z31" s="136"/>
      <c r="AA31" s="137"/>
    </row>
    <row r="32" spans="1:27" s="94" customFormat="1" ht="20.100000000000001" customHeight="1">
      <c r="A32" s="26">
        <f>IF(B32&lt;&gt;"",COUNTA($B$19:B32),"")</f>
        <v>14</v>
      </c>
      <c r="B32" s="105" t="s">
        <v>154</v>
      </c>
      <c r="C32" s="119">
        <v>79096</v>
      </c>
      <c r="D32" s="119">
        <v>3510</v>
      </c>
      <c r="E32" s="119">
        <v>755289</v>
      </c>
      <c r="F32" s="119">
        <v>47631</v>
      </c>
      <c r="G32" s="119">
        <v>111735</v>
      </c>
      <c r="H32" s="119">
        <v>142756</v>
      </c>
      <c r="I32" s="119">
        <v>107815</v>
      </c>
      <c r="J32" s="119">
        <v>122584</v>
      </c>
      <c r="K32" s="119">
        <v>68164</v>
      </c>
      <c r="L32" s="119">
        <v>154605</v>
      </c>
      <c r="M32" s="119">
        <v>-139210</v>
      </c>
      <c r="N32" s="119">
        <v>-540493</v>
      </c>
      <c r="O32" s="136"/>
      <c r="P32" s="136"/>
      <c r="Q32" s="136"/>
      <c r="R32" s="136"/>
      <c r="S32" s="136"/>
      <c r="T32" s="136"/>
      <c r="U32" s="136"/>
      <c r="V32" s="136"/>
      <c r="W32" s="136"/>
      <c r="X32" s="136"/>
      <c r="Y32" s="136"/>
      <c r="Z32" s="136"/>
      <c r="AA32" s="137"/>
    </row>
    <row r="33" spans="1:27" s="94" customFormat="1" ht="11.1" customHeight="1">
      <c r="A33" s="25">
        <f>IF(B33&lt;&gt;"",COUNTA($B$19:B33),"")</f>
        <v>15</v>
      </c>
      <c r="B33" s="103" t="s">
        <v>155</v>
      </c>
      <c r="C33" s="117">
        <v>1346115</v>
      </c>
      <c r="D33" s="117">
        <v>314773</v>
      </c>
      <c r="E33" s="117">
        <v>1031342</v>
      </c>
      <c r="F33" s="117">
        <v>50724</v>
      </c>
      <c r="G33" s="117">
        <v>131156</v>
      </c>
      <c r="H33" s="117">
        <v>182089</v>
      </c>
      <c r="I33" s="117">
        <v>125711</v>
      </c>
      <c r="J33" s="117">
        <v>170870</v>
      </c>
      <c r="K33" s="117">
        <v>111912</v>
      </c>
      <c r="L33" s="117">
        <v>258880</v>
      </c>
      <c r="M33" s="117" t="s">
        <v>10</v>
      </c>
      <c r="N33" s="117" t="s">
        <v>10</v>
      </c>
      <c r="O33" s="136"/>
      <c r="P33" s="136"/>
      <c r="Q33" s="136"/>
      <c r="R33" s="136"/>
      <c r="S33" s="136"/>
      <c r="T33" s="136"/>
      <c r="U33" s="136"/>
      <c r="V33" s="136"/>
      <c r="W33" s="136"/>
      <c r="X33" s="136"/>
      <c r="Y33" s="136"/>
      <c r="Z33" s="136"/>
      <c r="AA33" s="137"/>
    </row>
    <row r="34" spans="1:27" s="94" customFormat="1" ht="11.1" customHeight="1">
      <c r="A34" s="25">
        <f>IF(B34&lt;&gt;"",COUNTA($B$19:B34),"")</f>
        <v>16</v>
      </c>
      <c r="B34" s="103" t="s">
        <v>156</v>
      </c>
      <c r="C34" s="117">
        <v>483344</v>
      </c>
      <c r="D34" s="117">
        <v>101526</v>
      </c>
      <c r="E34" s="117">
        <v>381818</v>
      </c>
      <c r="F34" s="117">
        <v>22531</v>
      </c>
      <c r="G34" s="117">
        <v>50539</v>
      </c>
      <c r="H34" s="117">
        <v>77520</v>
      </c>
      <c r="I34" s="117">
        <v>48546</v>
      </c>
      <c r="J34" s="117">
        <v>56076</v>
      </c>
      <c r="K34" s="117">
        <v>39933</v>
      </c>
      <c r="L34" s="117">
        <v>86673</v>
      </c>
      <c r="M34" s="117" t="s">
        <v>10</v>
      </c>
      <c r="N34" s="117" t="s">
        <v>10</v>
      </c>
      <c r="O34" s="136"/>
      <c r="P34" s="136"/>
      <c r="Q34" s="136"/>
      <c r="R34" s="136"/>
      <c r="S34" s="136"/>
      <c r="T34" s="136"/>
      <c r="U34" s="136"/>
      <c r="V34" s="136"/>
      <c r="W34" s="136"/>
      <c r="X34" s="136"/>
      <c r="Y34" s="136"/>
      <c r="Z34" s="136"/>
      <c r="AA34" s="137"/>
    </row>
    <row r="35" spans="1:27" s="94" customFormat="1" ht="11.1" customHeight="1">
      <c r="A35" s="25">
        <f>IF(B35&lt;&gt;"",COUNTA($B$19:B35),"")</f>
        <v>17</v>
      </c>
      <c r="B35" s="103" t="s">
        <v>172</v>
      </c>
      <c r="C35" s="117">
        <v>524962</v>
      </c>
      <c r="D35" s="117">
        <v>136475</v>
      </c>
      <c r="E35" s="117">
        <v>388487</v>
      </c>
      <c r="F35" s="117">
        <v>13721</v>
      </c>
      <c r="G35" s="117">
        <v>47353</v>
      </c>
      <c r="H35" s="117">
        <v>59423</v>
      </c>
      <c r="I35" s="117">
        <v>47095</v>
      </c>
      <c r="J35" s="117">
        <v>72863</v>
      </c>
      <c r="K35" s="117">
        <v>43360</v>
      </c>
      <c r="L35" s="117">
        <v>104673</v>
      </c>
      <c r="M35" s="117" t="s">
        <v>10</v>
      </c>
      <c r="N35" s="117" t="s">
        <v>10</v>
      </c>
      <c r="O35" s="136"/>
      <c r="P35" s="136"/>
      <c r="Q35" s="136"/>
      <c r="R35" s="136"/>
      <c r="S35" s="136"/>
      <c r="T35" s="136"/>
      <c r="U35" s="136"/>
      <c r="V35" s="136"/>
      <c r="W35" s="136"/>
      <c r="X35" s="136"/>
      <c r="Y35" s="136"/>
      <c r="Z35" s="136"/>
      <c r="AA35" s="137"/>
    </row>
    <row r="36" spans="1:27" s="94" customFormat="1" ht="11.1" customHeight="1">
      <c r="A36" s="25">
        <f>IF(B36&lt;&gt;"",COUNTA($B$19:B36),"")</f>
        <v>18</v>
      </c>
      <c r="B36" s="103" t="s">
        <v>173</v>
      </c>
      <c r="C36" s="117">
        <v>199183</v>
      </c>
      <c r="D36" s="117">
        <v>39022</v>
      </c>
      <c r="E36" s="117">
        <v>160161</v>
      </c>
      <c r="F36" s="117">
        <v>11072</v>
      </c>
      <c r="G36" s="117">
        <v>23296</v>
      </c>
      <c r="H36" s="117">
        <v>29677</v>
      </c>
      <c r="I36" s="117">
        <v>19448</v>
      </c>
      <c r="J36" s="117">
        <v>24949</v>
      </c>
      <c r="K36" s="117">
        <v>15614</v>
      </c>
      <c r="L36" s="117">
        <v>36106</v>
      </c>
      <c r="M36" s="117" t="s">
        <v>10</v>
      </c>
      <c r="N36" s="117" t="s">
        <v>10</v>
      </c>
      <c r="O36" s="136"/>
      <c r="P36" s="136"/>
      <c r="Q36" s="136"/>
      <c r="R36" s="136"/>
      <c r="S36" s="136"/>
      <c r="T36" s="136"/>
      <c r="U36" s="136"/>
      <c r="V36" s="136"/>
      <c r="W36" s="136"/>
      <c r="X36" s="136"/>
      <c r="Y36" s="136"/>
      <c r="Z36" s="136"/>
      <c r="AA36" s="137"/>
    </row>
    <row r="37" spans="1:27" s="94" customFormat="1" ht="11.1" customHeight="1">
      <c r="A37" s="25">
        <f>IF(B37&lt;&gt;"",COUNTA($B$19:B37),"")</f>
        <v>19</v>
      </c>
      <c r="B37" s="103" t="s">
        <v>61</v>
      </c>
      <c r="C37" s="117">
        <v>630626</v>
      </c>
      <c r="D37" s="117">
        <v>95052</v>
      </c>
      <c r="E37" s="117">
        <v>303703</v>
      </c>
      <c r="F37" s="117">
        <v>26229</v>
      </c>
      <c r="G37" s="117">
        <v>47700</v>
      </c>
      <c r="H37" s="117">
        <v>54645</v>
      </c>
      <c r="I37" s="117">
        <v>35961</v>
      </c>
      <c r="J37" s="117">
        <v>32890</v>
      </c>
      <c r="K37" s="117">
        <v>31062</v>
      </c>
      <c r="L37" s="117">
        <v>75217</v>
      </c>
      <c r="M37" s="117" t="s">
        <v>10</v>
      </c>
      <c r="N37" s="117">
        <v>231871</v>
      </c>
      <c r="O37" s="136"/>
      <c r="P37" s="136"/>
      <c r="Q37" s="136"/>
      <c r="R37" s="136"/>
      <c r="S37" s="136"/>
      <c r="T37" s="136"/>
      <c r="U37" s="136"/>
      <c r="V37" s="136"/>
      <c r="W37" s="136"/>
      <c r="X37" s="136"/>
      <c r="Y37" s="136"/>
      <c r="Z37" s="136"/>
      <c r="AA37" s="137"/>
    </row>
    <row r="38" spans="1:27" s="94" customFormat="1" ht="21.6" customHeight="1">
      <c r="A38" s="25">
        <f>IF(B38&lt;&gt;"",COUNTA($B$19:B38),"")</f>
        <v>20</v>
      </c>
      <c r="B38" s="104" t="s">
        <v>157</v>
      </c>
      <c r="C38" s="117">
        <v>557015</v>
      </c>
      <c r="D38" s="117">
        <v>113796</v>
      </c>
      <c r="E38" s="117">
        <v>186527</v>
      </c>
      <c r="F38" s="117">
        <v>4971</v>
      </c>
      <c r="G38" s="117">
        <v>11467</v>
      </c>
      <c r="H38" s="117">
        <v>19091</v>
      </c>
      <c r="I38" s="117">
        <v>28097</v>
      </c>
      <c r="J38" s="117">
        <v>30628</v>
      </c>
      <c r="K38" s="117">
        <v>23843</v>
      </c>
      <c r="L38" s="117">
        <v>68430</v>
      </c>
      <c r="M38" s="117">
        <v>32369</v>
      </c>
      <c r="N38" s="117">
        <v>224323</v>
      </c>
      <c r="O38" s="136"/>
      <c r="P38" s="136"/>
      <c r="Q38" s="136"/>
      <c r="R38" s="136"/>
      <c r="S38" s="136"/>
      <c r="T38" s="136"/>
      <c r="U38" s="136"/>
      <c r="V38" s="136"/>
      <c r="W38" s="136"/>
      <c r="X38" s="136"/>
      <c r="Y38" s="136"/>
      <c r="Z38" s="136"/>
      <c r="AA38" s="137"/>
    </row>
    <row r="39" spans="1:27" s="94" customFormat="1" ht="21.6" customHeight="1">
      <c r="A39" s="25">
        <f>IF(B39&lt;&gt;"",COUNTA($B$19:B39),"")</f>
        <v>21</v>
      </c>
      <c r="B39" s="104" t="s">
        <v>158</v>
      </c>
      <c r="C39" s="117" t="s">
        <v>10</v>
      </c>
      <c r="D39" s="117" t="s">
        <v>10</v>
      </c>
      <c r="E39" s="117" t="s">
        <v>10</v>
      </c>
      <c r="F39" s="117" t="s">
        <v>10</v>
      </c>
      <c r="G39" s="117" t="s">
        <v>10</v>
      </c>
      <c r="H39" s="117" t="s">
        <v>10</v>
      </c>
      <c r="I39" s="117" t="s">
        <v>10</v>
      </c>
      <c r="J39" s="117" t="s">
        <v>10</v>
      </c>
      <c r="K39" s="117" t="s">
        <v>10</v>
      </c>
      <c r="L39" s="117" t="s">
        <v>10</v>
      </c>
      <c r="M39" s="117" t="s">
        <v>10</v>
      </c>
      <c r="N39" s="117" t="s">
        <v>10</v>
      </c>
      <c r="O39" s="136"/>
      <c r="P39" s="136"/>
      <c r="Q39" s="136"/>
      <c r="R39" s="136"/>
      <c r="S39" s="136"/>
      <c r="T39" s="136"/>
      <c r="U39" s="136"/>
      <c r="V39" s="136"/>
      <c r="W39" s="136"/>
      <c r="X39" s="136"/>
      <c r="Y39" s="136"/>
      <c r="Z39" s="136"/>
      <c r="AA39" s="137"/>
    </row>
    <row r="40" spans="1:27" s="94" customFormat="1" ht="21.6" customHeight="1">
      <c r="A40" s="25">
        <f>IF(B40&lt;&gt;"",COUNTA($B$19:B40),"")</f>
        <v>22</v>
      </c>
      <c r="B40" s="104" t="s">
        <v>159</v>
      </c>
      <c r="C40" s="117" t="s">
        <v>10</v>
      </c>
      <c r="D40" s="117" t="s">
        <v>10</v>
      </c>
      <c r="E40" s="117" t="s">
        <v>10</v>
      </c>
      <c r="F40" s="117" t="s">
        <v>10</v>
      </c>
      <c r="G40" s="117" t="s">
        <v>10</v>
      </c>
      <c r="H40" s="117" t="s">
        <v>10</v>
      </c>
      <c r="I40" s="117" t="s">
        <v>10</v>
      </c>
      <c r="J40" s="117" t="s">
        <v>10</v>
      </c>
      <c r="K40" s="117" t="s">
        <v>10</v>
      </c>
      <c r="L40" s="117" t="s">
        <v>10</v>
      </c>
      <c r="M40" s="117" t="s">
        <v>10</v>
      </c>
      <c r="N40" s="117" t="s">
        <v>10</v>
      </c>
      <c r="O40" s="136"/>
      <c r="P40" s="136"/>
      <c r="Q40" s="136"/>
      <c r="R40" s="136"/>
      <c r="S40" s="136"/>
      <c r="T40" s="136"/>
      <c r="U40" s="136"/>
      <c r="V40" s="136"/>
      <c r="W40" s="136"/>
      <c r="X40" s="136"/>
      <c r="Y40" s="136"/>
      <c r="Z40" s="136"/>
      <c r="AA40" s="137"/>
    </row>
    <row r="41" spans="1:27" s="94" customFormat="1" ht="11.1" customHeight="1">
      <c r="A41" s="25">
        <f>IF(B41&lt;&gt;"",COUNTA($B$19:B41),"")</f>
        <v>23</v>
      </c>
      <c r="B41" s="103" t="s">
        <v>160</v>
      </c>
      <c r="C41" s="117" t="s">
        <v>10</v>
      </c>
      <c r="D41" s="117" t="s">
        <v>10</v>
      </c>
      <c r="E41" s="117" t="s">
        <v>10</v>
      </c>
      <c r="F41" s="117" t="s">
        <v>10</v>
      </c>
      <c r="G41" s="117" t="s">
        <v>10</v>
      </c>
      <c r="H41" s="117" t="s">
        <v>10</v>
      </c>
      <c r="I41" s="117" t="s">
        <v>10</v>
      </c>
      <c r="J41" s="117" t="s">
        <v>10</v>
      </c>
      <c r="K41" s="117" t="s">
        <v>10</v>
      </c>
      <c r="L41" s="117" t="s">
        <v>10</v>
      </c>
      <c r="M41" s="117" t="s">
        <v>10</v>
      </c>
      <c r="N41" s="117" t="s">
        <v>10</v>
      </c>
      <c r="O41" s="136"/>
      <c r="P41" s="136"/>
      <c r="Q41" s="136"/>
      <c r="R41" s="136"/>
      <c r="S41" s="136"/>
      <c r="T41" s="136"/>
      <c r="U41" s="136"/>
      <c r="V41" s="136"/>
      <c r="W41" s="136"/>
      <c r="X41" s="136"/>
      <c r="Y41" s="136"/>
      <c r="Z41" s="136"/>
      <c r="AA41" s="137"/>
    </row>
    <row r="42" spans="1:27" s="94" customFormat="1" ht="11.1" customHeight="1">
      <c r="A42" s="25">
        <f>IF(B42&lt;&gt;"",COUNTA($B$19:B42),"")</f>
        <v>24</v>
      </c>
      <c r="B42" s="103" t="s">
        <v>161</v>
      </c>
      <c r="C42" s="117">
        <v>745593</v>
      </c>
      <c r="D42" s="117">
        <v>7460</v>
      </c>
      <c r="E42" s="117">
        <v>43175</v>
      </c>
      <c r="F42" s="117">
        <v>1586</v>
      </c>
      <c r="G42" s="117">
        <v>3254</v>
      </c>
      <c r="H42" s="117">
        <v>3339</v>
      </c>
      <c r="I42" s="117">
        <v>2536</v>
      </c>
      <c r="J42" s="117">
        <v>4674</v>
      </c>
      <c r="K42" s="117">
        <v>4693</v>
      </c>
      <c r="L42" s="117">
        <v>23093</v>
      </c>
      <c r="M42" s="117">
        <v>141723</v>
      </c>
      <c r="N42" s="117">
        <v>553235</v>
      </c>
      <c r="O42" s="136"/>
      <c r="P42" s="136"/>
      <c r="Q42" s="136"/>
      <c r="R42" s="136"/>
      <c r="S42" s="136"/>
      <c r="T42" s="136"/>
      <c r="U42" s="136"/>
      <c r="V42" s="136"/>
      <c r="W42" s="136"/>
      <c r="X42" s="136"/>
      <c r="Y42" s="136"/>
      <c r="Z42" s="136"/>
      <c r="AA42" s="137"/>
    </row>
    <row r="43" spans="1:27" s="94" customFormat="1" ht="11.1" customHeight="1">
      <c r="A43" s="25">
        <f>IF(B43&lt;&gt;"",COUNTA($B$19:B43),"")</f>
        <v>25</v>
      </c>
      <c r="B43" s="103" t="s">
        <v>147</v>
      </c>
      <c r="C43" s="117">
        <v>691224</v>
      </c>
      <c r="D43" s="117" t="s">
        <v>10</v>
      </c>
      <c r="E43" s="117">
        <v>682</v>
      </c>
      <c r="F43" s="117">
        <v>41</v>
      </c>
      <c r="G43" s="117">
        <v>241</v>
      </c>
      <c r="H43" s="117">
        <v>90</v>
      </c>
      <c r="I43" s="117">
        <v>2</v>
      </c>
      <c r="J43" s="117">
        <v>167</v>
      </c>
      <c r="K43" s="117" t="s">
        <v>10</v>
      </c>
      <c r="L43" s="117">
        <v>141</v>
      </c>
      <c r="M43" s="117">
        <v>141287</v>
      </c>
      <c r="N43" s="117">
        <v>549256</v>
      </c>
      <c r="O43" s="136"/>
      <c r="P43" s="136"/>
      <c r="Q43" s="136"/>
      <c r="R43" s="136"/>
      <c r="S43" s="136"/>
      <c r="T43" s="136"/>
      <c r="U43" s="136"/>
      <c r="V43" s="136"/>
      <c r="W43" s="136"/>
      <c r="X43" s="136"/>
      <c r="Y43" s="136"/>
      <c r="Z43" s="136"/>
      <c r="AA43" s="137"/>
    </row>
    <row r="44" spans="1:27" s="94" customFormat="1" ht="20.100000000000001" customHeight="1">
      <c r="A44" s="26">
        <f>IF(B44&lt;&gt;"",COUNTA($B$19:B44),"")</f>
        <v>26</v>
      </c>
      <c r="B44" s="105" t="s">
        <v>162</v>
      </c>
      <c r="C44" s="119">
        <v>2588126</v>
      </c>
      <c r="D44" s="119">
        <v>531082</v>
      </c>
      <c r="E44" s="119">
        <v>1564065</v>
      </c>
      <c r="F44" s="119">
        <v>83469</v>
      </c>
      <c r="G44" s="119">
        <v>193335</v>
      </c>
      <c r="H44" s="119">
        <v>259075</v>
      </c>
      <c r="I44" s="119">
        <v>192303</v>
      </c>
      <c r="J44" s="119">
        <v>238896</v>
      </c>
      <c r="K44" s="119">
        <v>171510</v>
      </c>
      <c r="L44" s="119">
        <v>425478</v>
      </c>
      <c r="M44" s="119">
        <v>32805</v>
      </c>
      <c r="N44" s="119">
        <v>460173</v>
      </c>
      <c r="O44" s="136"/>
      <c r="P44" s="136"/>
      <c r="Q44" s="136"/>
      <c r="R44" s="136"/>
      <c r="S44" s="136"/>
      <c r="T44" s="136"/>
      <c r="U44" s="136"/>
      <c r="V44" s="136"/>
      <c r="W44" s="136"/>
      <c r="X44" s="136"/>
      <c r="Y44" s="136"/>
      <c r="Z44" s="136"/>
      <c r="AA44" s="137"/>
    </row>
    <row r="45" spans="1:27" s="122" customFormat="1" ht="11.1" customHeight="1">
      <c r="A45" s="25">
        <f>IF(B45&lt;&gt;"",COUNTA($B$19:B45),"")</f>
        <v>27</v>
      </c>
      <c r="B45" s="103" t="s">
        <v>163</v>
      </c>
      <c r="C45" s="117">
        <v>113565</v>
      </c>
      <c r="D45" s="117">
        <v>27526</v>
      </c>
      <c r="E45" s="117">
        <v>71718</v>
      </c>
      <c r="F45" s="117">
        <v>1781</v>
      </c>
      <c r="G45" s="117">
        <v>3673</v>
      </c>
      <c r="H45" s="117">
        <v>7533</v>
      </c>
      <c r="I45" s="117">
        <v>8596</v>
      </c>
      <c r="J45" s="117">
        <v>11894</v>
      </c>
      <c r="K45" s="117">
        <v>13206</v>
      </c>
      <c r="L45" s="117">
        <v>25034</v>
      </c>
      <c r="M45" s="117" t="s">
        <v>10</v>
      </c>
      <c r="N45" s="117">
        <v>14321</v>
      </c>
      <c r="O45" s="138"/>
      <c r="P45" s="138"/>
      <c r="Q45" s="138"/>
      <c r="R45" s="138"/>
      <c r="S45" s="138"/>
      <c r="T45" s="138"/>
      <c r="U45" s="138"/>
      <c r="V45" s="138"/>
      <c r="W45" s="138"/>
      <c r="X45" s="138"/>
      <c r="Y45" s="138"/>
      <c r="Z45" s="138"/>
      <c r="AA45" s="139"/>
    </row>
    <row r="46" spans="1:27" s="122" customFormat="1" ht="11.1" customHeight="1">
      <c r="A46" s="25">
        <f>IF(B46&lt;&gt;"",COUNTA($B$19:B46),"")</f>
        <v>28</v>
      </c>
      <c r="B46" s="103" t="s">
        <v>164</v>
      </c>
      <c r="C46" s="117" t="s">
        <v>10</v>
      </c>
      <c r="D46" s="117" t="s">
        <v>10</v>
      </c>
      <c r="E46" s="117" t="s">
        <v>10</v>
      </c>
      <c r="F46" s="117" t="s">
        <v>10</v>
      </c>
      <c r="G46" s="117" t="s">
        <v>10</v>
      </c>
      <c r="H46" s="117" t="s">
        <v>10</v>
      </c>
      <c r="I46" s="117" t="s">
        <v>10</v>
      </c>
      <c r="J46" s="117" t="s">
        <v>10</v>
      </c>
      <c r="K46" s="117" t="s">
        <v>10</v>
      </c>
      <c r="L46" s="117" t="s">
        <v>10</v>
      </c>
      <c r="M46" s="117" t="s">
        <v>10</v>
      </c>
      <c r="N46" s="117" t="s">
        <v>10</v>
      </c>
      <c r="O46" s="138"/>
      <c r="P46" s="138"/>
      <c r="Q46" s="138"/>
      <c r="R46" s="138"/>
      <c r="S46" s="138"/>
      <c r="T46" s="138"/>
      <c r="U46" s="138"/>
      <c r="V46" s="138"/>
      <c r="W46" s="138"/>
      <c r="X46" s="138"/>
      <c r="Y46" s="138"/>
      <c r="Z46" s="138"/>
      <c r="AA46" s="139"/>
    </row>
    <row r="47" spans="1:27" s="122" customFormat="1" ht="11.1" customHeight="1">
      <c r="A47" s="25">
        <f>IF(B47&lt;&gt;"",COUNTA($B$19:B47),"")</f>
        <v>29</v>
      </c>
      <c r="B47" s="103" t="s">
        <v>165</v>
      </c>
      <c r="C47" s="117">
        <v>20490</v>
      </c>
      <c r="D47" s="117">
        <v>350</v>
      </c>
      <c r="E47" s="117">
        <v>19817</v>
      </c>
      <c r="F47" s="117">
        <v>15</v>
      </c>
      <c r="G47" s="117">
        <v>2</v>
      </c>
      <c r="H47" s="117">
        <v>80</v>
      </c>
      <c r="I47" s="117">
        <v>180</v>
      </c>
      <c r="J47" s="117">
        <v>807</v>
      </c>
      <c r="K47" s="117">
        <v>1038</v>
      </c>
      <c r="L47" s="117">
        <v>17694</v>
      </c>
      <c r="M47" s="117">
        <v>117</v>
      </c>
      <c r="N47" s="117">
        <v>206</v>
      </c>
      <c r="O47" s="138"/>
      <c r="P47" s="138"/>
      <c r="Q47" s="138"/>
      <c r="R47" s="138"/>
      <c r="S47" s="138"/>
      <c r="T47" s="138"/>
      <c r="U47" s="138"/>
      <c r="V47" s="138"/>
      <c r="W47" s="138"/>
      <c r="X47" s="138"/>
      <c r="Y47" s="138"/>
      <c r="Z47" s="138"/>
      <c r="AA47" s="139"/>
    </row>
    <row r="48" spans="1:27" s="122" customFormat="1" ht="11.1" customHeight="1">
      <c r="A48" s="25">
        <f>IF(B48&lt;&gt;"",COUNTA($B$19:B48),"")</f>
        <v>30</v>
      </c>
      <c r="B48" s="103" t="s">
        <v>147</v>
      </c>
      <c r="C48" s="117">
        <v>139</v>
      </c>
      <c r="D48" s="117" t="s">
        <v>10</v>
      </c>
      <c r="E48" s="117">
        <v>22</v>
      </c>
      <c r="F48" s="117">
        <v>2</v>
      </c>
      <c r="G48" s="117" t="s">
        <v>10</v>
      </c>
      <c r="H48" s="117" t="s">
        <v>10</v>
      </c>
      <c r="I48" s="117" t="s">
        <v>10</v>
      </c>
      <c r="J48" s="117" t="s">
        <v>10</v>
      </c>
      <c r="K48" s="117">
        <v>20</v>
      </c>
      <c r="L48" s="117" t="s">
        <v>10</v>
      </c>
      <c r="M48" s="117">
        <v>117</v>
      </c>
      <c r="N48" s="117" t="s">
        <v>10</v>
      </c>
      <c r="O48" s="138"/>
      <c r="P48" s="138"/>
      <c r="Q48" s="138"/>
      <c r="R48" s="138"/>
      <c r="S48" s="138"/>
      <c r="T48" s="138"/>
      <c r="U48" s="138"/>
      <c r="V48" s="138"/>
      <c r="W48" s="138"/>
      <c r="X48" s="138"/>
      <c r="Y48" s="138"/>
      <c r="Z48" s="138"/>
      <c r="AA48" s="139"/>
    </row>
    <row r="49" spans="1:27" s="94" customFormat="1" ht="20.100000000000001" customHeight="1">
      <c r="A49" s="26">
        <f>IF(B49&lt;&gt;"",COUNTA($B$19:B49),"")</f>
        <v>31</v>
      </c>
      <c r="B49" s="105" t="s">
        <v>166</v>
      </c>
      <c r="C49" s="119">
        <v>133915</v>
      </c>
      <c r="D49" s="119">
        <v>27876</v>
      </c>
      <c r="E49" s="119">
        <v>91513</v>
      </c>
      <c r="F49" s="119">
        <v>1794</v>
      </c>
      <c r="G49" s="119">
        <v>3675</v>
      </c>
      <c r="H49" s="119">
        <v>7613</v>
      </c>
      <c r="I49" s="119">
        <v>8777</v>
      </c>
      <c r="J49" s="119">
        <v>12702</v>
      </c>
      <c r="K49" s="119">
        <v>14225</v>
      </c>
      <c r="L49" s="119">
        <v>42728</v>
      </c>
      <c r="M49" s="119" t="s">
        <v>10</v>
      </c>
      <c r="N49" s="119">
        <v>14526</v>
      </c>
      <c r="O49" s="136"/>
      <c r="P49" s="136"/>
      <c r="Q49" s="136"/>
      <c r="R49" s="136"/>
      <c r="S49" s="136"/>
      <c r="T49" s="136"/>
      <c r="U49" s="136"/>
      <c r="V49" s="136"/>
      <c r="W49" s="136"/>
      <c r="X49" s="136"/>
      <c r="Y49" s="136"/>
      <c r="Z49" s="136"/>
      <c r="AA49" s="137"/>
    </row>
    <row r="50" spans="1:27" s="94" customFormat="1" ht="20.100000000000001" customHeight="1">
      <c r="A50" s="26">
        <f>IF(B50&lt;&gt;"",COUNTA($B$19:B50),"")</f>
        <v>32</v>
      </c>
      <c r="B50" s="105" t="s">
        <v>167</v>
      </c>
      <c r="C50" s="119">
        <v>2722041</v>
      </c>
      <c r="D50" s="119">
        <v>558958</v>
      </c>
      <c r="E50" s="119">
        <v>1655578</v>
      </c>
      <c r="F50" s="119">
        <v>85263</v>
      </c>
      <c r="G50" s="119">
        <v>197010</v>
      </c>
      <c r="H50" s="119">
        <v>266688</v>
      </c>
      <c r="I50" s="119">
        <v>201079</v>
      </c>
      <c r="J50" s="119">
        <v>251598</v>
      </c>
      <c r="K50" s="119">
        <v>185735</v>
      </c>
      <c r="L50" s="119">
        <v>468206</v>
      </c>
      <c r="M50" s="119">
        <v>32805</v>
      </c>
      <c r="N50" s="119">
        <v>474700</v>
      </c>
      <c r="O50" s="136"/>
      <c r="P50" s="136"/>
      <c r="Q50" s="136"/>
      <c r="R50" s="136"/>
      <c r="S50" s="136"/>
      <c r="T50" s="136"/>
      <c r="U50" s="136"/>
      <c r="V50" s="136"/>
      <c r="W50" s="136"/>
      <c r="X50" s="136"/>
      <c r="Y50" s="136"/>
      <c r="Z50" s="136"/>
      <c r="AA50" s="137"/>
    </row>
    <row r="51" spans="1:27" s="94" customFormat="1" ht="20.100000000000001" customHeight="1">
      <c r="A51" s="26">
        <f>IF(B51&lt;&gt;"",COUNTA($B$19:B51),"")</f>
        <v>33</v>
      </c>
      <c r="B51" s="105" t="s">
        <v>168</v>
      </c>
      <c r="C51" s="119">
        <v>2642945</v>
      </c>
      <c r="D51" s="119">
        <v>555447</v>
      </c>
      <c r="E51" s="119">
        <v>900289</v>
      </c>
      <c r="F51" s="119">
        <v>37632</v>
      </c>
      <c r="G51" s="119">
        <v>85275</v>
      </c>
      <c r="H51" s="119">
        <v>123932</v>
      </c>
      <c r="I51" s="119">
        <v>93264</v>
      </c>
      <c r="J51" s="119">
        <v>129014</v>
      </c>
      <c r="K51" s="119">
        <v>117571</v>
      </c>
      <c r="L51" s="119">
        <v>313601</v>
      </c>
      <c r="M51" s="119">
        <v>172015</v>
      </c>
      <c r="N51" s="119">
        <v>1015193</v>
      </c>
      <c r="O51" s="136"/>
      <c r="P51" s="136"/>
      <c r="Q51" s="136"/>
      <c r="R51" s="136"/>
      <c r="S51" s="136"/>
      <c r="T51" s="136"/>
      <c r="U51" s="136"/>
      <c r="V51" s="136"/>
      <c r="W51" s="136"/>
      <c r="X51" s="136"/>
      <c r="Y51" s="136"/>
      <c r="Z51" s="136"/>
      <c r="AA51" s="137"/>
    </row>
    <row r="52" spans="1:27" s="122" customFormat="1" ht="25.15" customHeight="1">
      <c r="A52" s="25">
        <f>IF(B52&lt;&gt;"",COUNTA($B$19:B52),"")</f>
        <v>34</v>
      </c>
      <c r="B52" s="108" t="s">
        <v>169</v>
      </c>
      <c r="C52" s="123">
        <v>2535996</v>
      </c>
      <c r="D52" s="123">
        <v>527572</v>
      </c>
      <c r="E52" s="123">
        <v>834347</v>
      </c>
      <c r="F52" s="123">
        <v>35869</v>
      </c>
      <c r="G52" s="123">
        <v>81612</v>
      </c>
      <c r="H52" s="123">
        <v>116407</v>
      </c>
      <c r="I52" s="123">
        <v>84550</v>
      </c>
      <c r="J52" s="123">
        <v>121276</v>
      </c>
      <c r="K52" s="123">
        <v>103342</v>
      </c>
      <c r="L52" s="123">
        <v>291291</v>
      </c>
      <c r="M52" s="123">
        <v>171900</v>
      </c>
      <c r="N52" s="123">
        <v>1002177</v>
      </c>
      <c r="O52" s="138"/>
      <c r="P52" s="138"/>
      <c r="Q52" s="138"/>
      <c r="R52" s="138"/>
      <c r="S52" s="138"/>
      <c r="T52" s="138"/>
      <c r="U52" s="138"/>
      <c r="V52" s="138"/>
      <c r="W52" s="138"/>
      <c r="X52" s="138"/>
      <c r="Y52" s="138"/>
      <c r="Z52" s="138"/>
      <c r="AA52" s="139"/>
    </row>
    <row r="53" spans="1:27" s="122" customFormat="1" ht="18" customHeight="1">
      <c r="A53" s="25">
        <f>IF(B53&lt;&gt;"",COUNTA($B$19:B53),"")</f>
        <v>35</v>
      </c>
      <c r="B53" s="103" t="s">
        <v>170</v>
      </c>
      <c r="C53" s="117">
        <v>101520</v>
      </c>
      <c r="D53" s="117">
        <v>14270</v>
      </c>
      <c r="E53" s="117">
        <v>56757</v>
      </c>
      <c r="F53" s="117">
        <v>3422</v>
      </c>
      <c r="G53" s="117">
        <v>11456</v>
      </c>
      <c r="H53" s="117">
        <v>4645</v>
      </c>
      <c r="I53" s="117">
        <v>4794</v>
      </c>
      <c r="J53" s="117">
        <v>11648</v>
      </c>
      <c r="K53" s="117">
        <v>5040</v>
      </c>
      <c r="L53" s="117">
        <v>15751</v>
      </c>
      <c r="M53" s="117">
        <v>69</v>
      </c>
      <c r="N53" s="117">
        <v>30425</v>
      </c>
      <c r="O53" s="138"/>
      <c r="P53" s="138"/>
      <c r="Q53" s="138"/>
      <c r="R53" s="138"/>
      <c r="S53" s="138"/>
      <c r="T53" s="138"/>
      <c r="U53" s="138"/>
      <c r="V53" s="138"/>
      <c r="W53" s="138"/>
      <c r="X53" s="138"/>
      <c r="Y53" s="138"/>
      <c r="Z53" s="138"/>
      <c r="AA53" s="139"/>
    </row>
    <row r="54" spans="1:27" ht="11.1" customHeight="1">
      <c r="A54" s="25">
        <f>IF(B54&lt;&gt;"",COUNTA($B$19:B54),"")</f>
        <v>36</v>
      </c>
      <c r="B54" s="103" t="s">
        <v>171</v>
      </c>
      <c r="C54" s="117">
        <v>163711</v>
      </c>
      <c r="D54" s="117">
        <v>18200</v>
      </c>
      <c r="E54" s="117">
        <v>91919</v>
      </c>
      <c r="F54" s="117">
        <v>6031</v>
      </c>
      <c r="G54" s="117">
        <v>14568</v>
      </c>
      <c r="H54" s="117">
        <v>12348</v>
      </c>
      <c r="I54" s="117">
        <v>8795</v>
      </c>
      <c r="J54" s="117">
        <v>14917</v>
      </c>
      <c r="K54" s="117">
        <v>6679</v>
      </c>
      <c r="L54" s="117">
        <v>28581</v>
      </c>
      <c r="M54" s="117">
        <v>1264</v>
      </c>
      <c r="N54" s="117">
        <v>52328</v>
      </c>
    </row>
    <row r="55" spans="1:27" s="97" customFormat="1" ht="18" customHeight="1">
      <c r="A55" s="25" t="str">
        <f>IF(B55&lt;&gt;"",COUNTA($B$19:B55),"")</f>
        <v/>
      </c>
      <c r="B55" s="103"/>
      <c r="C55" s="239" t="s">
        <v>112</v>
      </c>
      <c r="D55" s="240"/>
      <c r="E55" s="240"/>
      <c r="F55" s="240"/>
      <c r="G55" s="240"/>
      <c r="H55" s="240"/>
      <c r="I55" s="240" t="s">
        <v>112</v>
      </c>
      <c r="J55" s="240"/>
      <c r="K55" s="240"/>
      <c r="L55" s="240"/>
      <c r="M55" s="240"/>
      <c r="N55" s="240"/>
      <c r="O55" s="134"/>
      <c r="P55" s="134"/>
      <c r="Q55" s="134"/>
      <c r="R55" s="134"/>
      <c r="S55" s="134"/>
      <c r="T55" s="134"/>
      <c r="U55" s="134"/>
      <c r="V55" s="134"/>
      <c r="W55" s="134"/>
      <c r="X55" s="134"/>
      <c r="Y55" s="134"/>
      <c r="Z55" s="134"/>
      <c r="AA55" s="134"/>
    </row>
    <row r="56" spans="1:27" s="94" customFormat="1" ht="11.1" customHeight="1">
      <c r="A56" s="25">
        <f>IF(B56&lt;&gt;"",COUNTA($B$19:B56),"")</f>
        <v>37</v>
      </c>
      <c r="B56" s="103" t="s">
        <v>142</v>
      </c>
      <c r="C56" s="125" t="s">
        <v>10</v>
      </c>
      <c r="D56" s="125" t="s">
        <v>10</v>
      </c>
      <c r="E56" s="125" t="s">
        <v>10</v>
      </c>
      <c r="F56" s="125" t="s">
        <v>10</v>
      </c>
      <c r="G56" s="125" t="s">
        <v>10</v>
      </c>
      <c r="H56" s="125" t="s">
        <v>10</v>
      </c>
      <c r="I56" s="125" t="s">
        <v>10</v>
      </c>
      <c r="J56" s="125" t="s">
        <v>10</v>
      </c>
      <c r="K56" s="125" t="s">
        <v>10</v>
      </c>
      <c r="L56" s="125" t="s">
        <v>10</v>
      </c>
      <c r="M56" s="125" t="s">
        <v>10</v>
      </c>
      <c r="N56" s="125" t="s">
        <v>10</v>
      </c>
      <c r="O56" s="136"/>
      <c r="P56" s="136"/>
      <c r="Q56" s="136"/>
      <c r="R56" s="136"/>
      <c r="S56" s="136"/>
      <c r="T56" s="136"/>
      <c r="U56" s="136"/>
      <c r="V56" s="136"/>
      <c r="W56" s="136"/>
      <c r="X56" s="136"/>
      <c r="Y56" s="136"/>
      <c r="Z56" s="136"/>
      <c r="AA56" s="137"/>
    </row>
    <row r="57" spans="1:27" s="94" customFormat="1" ht="11.1" customHeight="1">
      <c r="A57" s="25">
        <f>IF(B57&lt;&gt;"",COUNTA($B$19:B57),"")</f>
        <v>38</v>
      </c>
      <c r="B57" s="103" t="s">
        <v>143</v>
      </c>
      <c r="C57" s="125">
        <v>0.21</v>
      </c>
      <c r="D57" s="125" t="s">
        <v>10</v>
      </c>
      <c r="E57" s="125">
        <v>0.25</v>
      </c>
      <c r="F57" s="125" t="s">
        <v>10</v>
      </c>
      <c r="G57" s="125">
        <v>1.88</v>
      </c>
      <c r="H57" s="125">
        <v>0.03</v>
      </c>
      <c r="I57" s="125" t="s">
        <v>10</v>
      </c>
      <c r="J57" s="125" t="s">
        <v>10</v>
      </c>
      <c r="K57" s="125" t="s">
        <v>10</v>
      </c>
      <c r="L57" s="125" t="s">
        <v>10</v>
      </c>
      <c r="M57" s="125" t="s">
        <v>10</v>
      </c>
      <c r="N57" s="125" t="s">
        <v>10</v>
      </c>
      <c r="O57" s="136"/>
      <c r="P57" s="136"/>
      <c r="Q57" s="136"/>
      <c r="R57" s="136"/>
      <c r="S57" s="136"/>
      <c r="T57" s="136"/>
      <c r="U57" s="136"/>
      <c r="V57" s="136"/>
      <c r="W57" s="136"/>
      <c r="X57" s="136"/>
      <c r="Y57" s="136"/>
      <c r="Z57" s="136"/>
      <c r="AA57" s="137"/>
    </row>
    <row r="58" spans="1:27" s="94" customFormat="1" ht="21.6" customHeight="1">
      <c r="A58" s="25">
        <f>IF(B58&lt;&gt;"",COUNTA($B$19:B58),"")</f>
        <v>39</v>
      </c>
      <c r="B58" s="104" t="s">
        <v>144</v>
      </c>
      <c r="C58" s="125" t="s">
        <v>10</v>
      </c>
      <c r="D58" s="125" t="s">
        <v>10</v>
      </c>
      <c r="E58" s="125" t="s">
        <v>10</v>
      </c>
      <c r="F58" s="125" t="s">
        <v>10</v>
      </c>
      <c r="G58" s="125" t="s">
        <v>10</v>
      </c>
      <c r="H58" s="125" t="s">
        <v>10</v>
      </c>
      <c r="I58" s="125" t="s">
        <v>10</v>
      </c>
      <c r="J58" s="125" t="s">
        <v>10</v>
      </c>
      <c r="K58" s="125" t="s">
        <v>10</v>
      </c>
      <c r="L58" s="125" t="s">
        <v>10</v>
      </c>
      <c r="M58" s="125" t="s">
        <v>10</v>
      </c>
      <c r="N58" s="125" t="s">
        <v>10</v>
      </c>
      <c r="O58" s="136"/>
      <c r="P58" s="136"/>
      <c r="Q58" s="136"/>
      <c r="R58" s="136"/>
      <c r="S58" s="136"/>
      <c r="T58" s="136"/>
      <c r="U58" s="136"/>
      <c r="V58" s="136"/>
      <c r="W58" s="136"/>
      <c r="X58" s="136"/>
      <c r="Y58" s="136"/>
      <c r="Z58" s="136"/>
      <c r="AA58" s="137"/>
    </row>
    <row r="59" spans="1:27" s="94" customFormat="1" ht="11.1" customHeight="1">
      <c r="A59" s="25">
        <f>IF(B59&lt;&gt;"",COUNTA($B$19:B59),"")</f>
        <v>40</v>
      </c>
      <c r="B59" s="103" t="s">
        <v>145</v>
      </c>
      <c r="C59" s="125">
        <v>12.78</v>
      </c>
      <c r="D59" s="125">
        <v>8.9700000000000006</v>
      </c>
      <c r="E59" s="125">
        <v>8.2899999999999991</v>
      </c>
      <c r="F59" s="125">
        <v>7.97</v>
      </c>
      <c r="G59" s="125">
        <v>6.92</v>
      </c>
      <c r="H59" s="125">
        <v>5.91</v>
      </c>
      <c r="I59" s="125">
        <v>5.73</v>
      </c>
      <c r="J59" s="125">
        <v>7.27</v>
      </c>
      <c r="K59" s="125">
        <v>6.01</v>
      </c>
      <c r="L59" s="125">
        <v>14.37</v>
      </c>
      <c r="M59" s="125">
        <v>0.21</v>
      </c>
      <c r="N59" s="125">
        <v>5.26</v>
      </c>
      <c r="O59" s="136"/>
      <c r="P59" s="136"/>
      <c r="Q59" s="136"/>
      <c r="R59" s="136"/>
      <c r="S59" s="136"/>
      <c r="T59" s="136"/>
      <c r="U59" s="136"/>
      <c r="V59" s="136"/>
      <c r="W59" s="136"/>
      <c r="X59" s="136"/>
      <c r="Y59" s="136"/>
      <c r="Z59" s="136"/>
      <c r="AA59" s="137"/>
    </row>
    <row r="60" spans="1:27" s="94" customFormat="1" ht="11.1" customHeight="1">
      <c r="A60" s="25">
        <f>IF(B60&lt;&gt;"",COUNTA($B$19:B60),"")</f>
        <v>41</v>
      </c>
      <c r="B60" s="103" t="s">
        <v>146</v>
      </c>
      <c r="C60" s="125">
        <v>448.99</v>
      </c>
      <c r="D60" s="125">
        <v>2.56</v>
      </c>
      <c r="E60" s="125">
        <v>551.36</v>
      </c>
      <c r="F60" s="125">
        <v>576.61</v>
      </c>
      <c r="G60" s="125">
        <v>644.02</v>
      </c>
      <c r="H60" s="125">
        <v>591.72</v>
      </c>
      <c r="I60" s="125">
        <v>649.54999999999995</v>
      </c>
      <c r="J60" s="125">
        <v>572.05999999999995</v>
      </c>
      <c r="K60" s="125">
        <v>449.59</v>
      </c>
      <c r="L60" s="125">
        <v>440.57</v>
      </c>
      <c r="M60" s="125">
        <v>2.62</v>
      </c>
      <c r="N60" s="125">
        <v>0.3</v>
      </c>
      <c r="O60" s="136"/>
      <c r="P60" s="136"/>
      <c r="Q60" s="136"/>
      <c r="R60" s="136"/>
      <c r="S60" s="136"/>
      <c r="T60" s="136"/>
      <c r="U60" s="136"/>
      <c r="V60" s="136"/>
      <c r="W60" s="136"/>
      <c r="X60" s="136"/>
      <c r="Y60" s="136"/>
      <c r="Z60" s="136"/>
      <c r="AA60" s="137"/>
    </row>
    <row r="61" spans="1:27" s="94" customFormat="1" ht="11.1" customHeight="1">
      <c r="A61" s="25">
        <f>IF(B61&lt;&gt;"",COUNTA($B$19:B61),"")</f>
        <v>42</v>
      </c>
      <c r="B61" s="103" t="s">
        <v>147</v>
      </c>
      <c r="C61" s="125">
        <v>429.58</v>
      </c>
      <c r="D61" s="125" t="s">
        <v>10</v>
      </c>
      <c r="E61" s="125">
        <v>0.52</v>
      </c>
      <c r="F61" s="125">
        <v>0.5</v>
      </c>
      <c r="G61" s="125">
        <v>1.41</v>
      </c>
      <c r="H61" s="125">
        <v>0.38</v>
      </c>
      <c r="I61" s="125">
        <v>0.01</v>
      </c>
      <c r="J61" s="125">
        <v>0.82</v>
      </c>
      <c r="K61" s="125" t="s">
        <v>10</v>
      </c>
      <c r="L61" s="125">
        <v>0.48</v>
      </c>
      <c r="M61" s="125">
        <v>182.6</v>
      </c>
      <c r="N61" s="125">
        <v>421.04</v>
      </c>
      <c r="O61" s="136"/>
      <c r="P61" s="136"/>
      <c r="Q61" s="136"/>
      <c r="R61" s="136"/>
      <c r="S61" s="136"/>
      <c r="T61" s="136"/>
      <c r="U61" s="136"/>
      <c r="V61" s="136"/>
      <c r="W61" s="136"/>
      <c r="X61" s="136"/>
      <c r="Y61" s="136"/>
      <c r="Z61" s="136"/>
      <c r="AA61" s="137"/>
    </row>
    <row r="62" spans="1:27" s="94" customFormat="1" ht="20.100000000000001" customHeight="1">
      <c r="A62" s="26">
        <f>IF(B62&lt;&gt;"",COUNTA($B$19:B62),"")</f>
        <v>43</v>
      </c>
      <c r="B62" s="105" t="s">
        <v>148</v>
      </c>
      <c r="C62" s="127">
        <v>32.4</v>
      </c>
      <c r="D62" s="127">
        <v>11.53</v>
      </c>
      <c r="E62" s="127">
        <v>559.38</v>
      </c>
      <c r="F62" s="127">
        <v>584.08000000000004</v>
      </c>
      <c r="G62" s="127">
        <v>651.41999999999996</v>
      </c>
      <c r="H62" s="127">
        <v>597.28</v>
      </c>
      <c r="I62" s="127">
        <v>655.26</v>
      </c>
      <c r="J62" s="127">
        <v>578.51</v>
      </c>
      <c r="K62" s="127">
        <v>455.6</v>
      </c>
      <c r="L62" s="127">
        <v>454.46</v>
      </c>
      <c r="M62" s="127">
        <v>-179.77</v>
      </c>
      <c r="N62" s="127">
        <v>-415.49</v>
      </c>
      <c r="O62" s="136"/>
      <c r="P62" s="136"/>
      <c r="Q62" s="136"/>
      <c r="R62" s="136"/>
      <c r="S62" s="136"/>
      <c r="T62" s="136"/>
      <c r="U62" s="136"/>
      <c r="V62" s="136"/>
      <c r="W62" s="136"/>
      <c r="X62" s="136"/>
      <c r="Y62" s="136"/>
      <c r="Z62" s="136"/>
      <c r="AA62" s="137"/>
    </row>
    <row r="63" spans="1:27" s="94" customFormat="1" ht="21.6" customHeight="1">
      <c r="A63" s="25">
        <f>IF(B63&lt;&gt;"",COUNTA($B$19:B63),"")</f>
        <v>44</v>
      </c>
      <c r="B63" s="104" t="s">
        <v>149</v>
      </c>
      <c r="C63" s="125" t="s">
        <v>10</v>
      </c>
      <c r="D63" s="125" t="s">
        <v>10</v>
      </c>
      <c r="E63" s="125" t="s">
        <v>10</v>
      </c>
      <c r="F63" s="125" t="s">
        <v>10</v>
      </c>
      <c r="G63" s="125" t="s">
        <v>10</v>
      </c>
      <c r="H63" s="125" t="s">
        <v>10</v>
      </c>
      <c r="I63" s="125" t="s">
        <v>10</v>
      </c>
      <c r="J63" s="125" t="s">
        <v>10</v>
      </c>
      <c r="K63" s="125" t="s">
        <v>10</v>
      </c>
      <c r="L63" s="125" t="s">
        <v>10</v>
      </c>
      <c r="M63" s="125" t="s">
        <v>10</v>
      </c>
      <c r="N63" s="125" t="s">
        <v>10</v>
      </c>
      <c r="O63" s="136"/>
      <c r="P63" s="136"/>
      <c r="Q63" s="136"/>
      <c r="R63" s="136"/>
      <c r="S63" s="136"/>
      <c r="T63" s="136"/>
      <c r="U63" s="136"/>
      <c r="V63" s="136"/>
      <c r="W63" s="136"/>
      <c r="X63" s="136"/>
      <c r="Y63" s="136"/>
      <c r="Z63" s="136"/>
      <c r="AA63" s="137"/>
    </row>
    <row r="64" spans="1:27" s="94" customFormat="1" ht="11.1" customHeight="1">
      <c r="A64" s="25">
        <f>IF(B64&lt;&gt;"",COUNTA($B$19:B64),"")</f>
        <v>45</v>
      </c>
      <c r="B64" s="103" t="s">
        <v>150</v>
      </c>
      <c r="C64" s="125" t="s">
        <v>10</v>
      </c>
      <c r="D64" s="125" t="s">
        <v>10</v>
      </c>
      <c r="E64" s="125" t="s">
        <v>10</v>
      </c>
      <c r="F64" s="125" t="s">
        <v>10</v>
      </c>
      <c r="G64" s="125" t="s">
        <v>10</v>
      </c>
      <c r="H64" s="125" t="s">
        <v>10</v>
      </c>
      <c r="I64" s="125" t="s">
        <v>10</v>
      </c>
      <c r="J64" s="125" t="s">
        <v>10</v>
      </c>
      <c r="K64" s="125" t="s">
        <v>10</v>
      </c>
      <c r="L64" s="125" t="s">
        <v>10</v>
      </c>
      <c r="M64" s="125" t="s">
        <v>10</v>
      </c>
      <c r="N64" s="125" t="s">
        <v>10</v>
      </c>
      <c r="O64" s="136"/>
      <c r="P64" s="136"/>
      <c r="Q64" s="136"/>
      <c r="R64" s="136"/>
      <c r="S64" s="136"/>
      <c r="T64" s="136"/>
      <c r="U64" s="136"/>
      <c r="V64" s="136"/>
      <c r="W64" s="136"/>
      <c r="X64" s="136"/>
      <c r="Y64" s="136"/>
      <c r="Z64" s="136"/>
      <c r="AA64" s="137"/>
    </row>
    <row r="65" spans="1:27" s="94" customFormat="1" ht="11.1" customHeight="1">
      <c r="A65" s="25">
        <f>IF(B65&lt;&gt;"",COUNTA($B$19:B65),"")</f>
        <v>46</v>
      </c>
      <c r="B65" s="103" t="s">
        <v>151</v>
      </c>
      <c r="C65" s="125">
        <v>0.04</v>
      </c>
      <c r="D65" s="125" t="s">
        <v>10</v>
      </c>
      <c r="E65" s="125">
        <v>0.05</v>
      </c>
      <c r="F65" s="125">
        <v>7.0000000000000007E-2</v>
      </c>
      <c r="G65" s="125">
        <v>0.06</v>
      </c>
      <c r="H65" s="125" t="s">
        <v>10</v>
      </c>
      <c r="I65" s="125">
        <v>0.28999999999999998</v>
      </c>
      <c r="J65" s="125" t="s">
        <v>10</v>
      </c>
      <c r="K65" s="125" t="s">
        <v>10</v>
      </c>
      <c r="L65" s="125" t="s">
        <v>10</v>
      </c>
      <c r="M65" s="125" t="s">
        <v>10</v>
      </c>
      <c r="N65" s="125" t="s">
        <v>10</v>
      </c>
      <c r="O65" s="136"/>
      <c r="P65" s="136"/>
      <c r="Q65" s="136"/>
      <c r="R65" s="136"/>
      <c r="S65" s="136"/>
      <c r="T65" s="136"/>
      <c r="U65" s="136"/>
      <c r="V65" s="136"/>
      <c r="W65" s="136"/>
      <c r="X65" s="136"/>
      <c r="Y65" s="136"/>
      <c r="Z65" s="136"/>
      <c r="AA65" s="137"/>
    </row>
    <row r="66" spans="1:27" s="94" customFormat="1" ht="11.1" customHeight="1">
      <c r="A66" s="25">
        <f>IF(B66&lt;&gt;"",COUNTA($B$19:B66),"")</f>
        <v>47</v>
      </c>
      <c r="B66" s="103" t="s">
        <v>152</v>
      </c>
      <c r="C66" s="125">
        <v>16.8</v>
      </c>
      <c r="D66" s="125" t="s">
        <v>10</v>
      </c>
      <c r="E66" s="125">
        <v>19.57</v>
      </c>
      <c r="F66" s="125">
        <v>0.33</v>
      </c>
      <c r="G66" s="125">
        <v>0.01</v>
      </c>
      <c r="H66" s="125">
        <v>0.37</v>
      </c>
      <c r="I66" s="125">
        <v>0.08</v>
      </c>
      <c r="J66" s="125">
        <v>24.42</v>
      </c>
      <c r="K66" s="125">
        <v>0.11</v>
      </c>
      <c r="L66" s="125">
        <v>69.150000000000006</v>
      </c>
      <c r="M66" s="125" t="s">
        <v>10</v>
      </c>
      <c r="N66" s="125">
        <v>1.1599999999999999</v>
      </c>
      <c r="O66" s="136"/>
      <c r="P66" s="136"/>
      <c r="Q66" s="136"/>
      <c r="R66" s="136"/>
      <c r="S66" s="136"/>
      <c r="T66" s="136"/>
      <c r="U66" s="136"/>
      <c r="V66" s="136"/>
      <c r="W66" s="136"/>
      <c r="X66" s="136"/>
      <c r="Y66" s="136"/>
      <c r="Z66" s="136"/>
      <c r="AA66" s="137"/>
    </row>
    <row r="67" spans="1:27" s="94" customFormat="1" ht="11.1" customHeight="1">
      <c r="A67" s="25">
        <f>IF(B67&lt;&gt;"",COUNTA($B$19:B67),"")</f>
        <v>48</v>
      </c>
      <c r="B67" s="103" t="s">
        <v>147</v>
      </c>
      <c r="C67" s="125">
        <v>0.09</v>
      </c>
      <c r="D67" s="125" t="s">
        <v>10</v>
      </c>
      <c r="E67" s="125">
        <v>0.02</v>
      </c>
      <c r="F67" s="125">
        <v>0.02</v>
      </c>
      <c r="G67" s="125" t="s">
        <v>10</v>
      </c>
      <c r="H67" s="125" t="s">
        <v>10</v>
      </c>
      <c r="I67" s="125" t="s">
        <v>10</v>
      </c>
      <c r="J67" s="125" t="s">
        <v>10</v>
      </c>
      <c r="K67" s="125">
        <v>0.13</v>
      </c>
      <c r="L67" s="125" t="s">
        <v>10</v>
      </c>
      <c r="M67" s="125">
        <v>0.15</v>
      </c>
      <c r="N67" s="125" t="s">
        <v>10</v>
      </c>
      <c r="O67" s="136"/>
      <c r="P67" s="136"/>
      <c r="Q67" s="136"/>
      <c r="R67" s="136"/>
      <c r="S67" s="136"/>
      <c r="T67" s="136"/>
      <c r="U67" s="136"/>
      <c r="V67" s="136"/>
      <c r="W67" s="136"/>
      <c r="X67" s="136"/>
      <c r="Y67" s="136"/>
      <c r="Z67" s="136"/>
      <c r="AA67" s="137"/>
    </row>
    <row r="68" spans="1:27" s="94" customFormat="1" ht="20.100000000000001" customHeight="1">
      <c r="A68" s="26">
        <f>IF(B68&lt;&gt;"",COUNTA($B$19:B68),"")</f>
        <v>49</v>
      </c>
      <c r="B68" s="105" t="s">
        <v>153</v>
      </c>
      <c r="C68" s="127">
        <v>16.760000000000002</v>
      </c>
      <c r="D68" s="127" t="s">
        <v>10</v>
      </c>
      <c r="E68" s="127">
        <v>19.600000000000001</v>
      </c>
      <c r="F68" s="127">
        <v>0.38</v>
      </c>
      <c r="G68" s="127">
        <v>7.0000000000000007E-2</v>
      </c>
      <c r="H68" s="127">
        <v>0.37</v>
      </c>
      <c r="I68" s="127">
        <v>0.38</v>
      </c>
      <c r="J68" s="127">
        <v>24.42</v>
      </c>
      <c r="K68" s="127">
        <v>-0.03</v>
      </c>
      <c r="L68" s="127">
        <v>69.150000000000006</v>
      </c>
      <c r="M68" s="127">
        <v>-0.15</v>
      </c>
      <c r="N68" s="127">
        <v>1.1599999999999999</v>
      </c>
      <c r="O68" s="136"/>
      <c r="P68" s="136"/>
      <c r="Q68" s="136"/>
      <c r="R68" s="136"/>
      <c r="S68" s="136"/>
      <c r="T68" s="136"/>
      <c r="U68" s="136"/>
      <c r="V68" s="136"/>
      <c r="W68" s="136"/>
      <c r="X68" s="136"/>
      <c r="Y68" s="136"/>
      <c r="Z68" s="136"/>
      <c r="AA68" s="137"/>
    </row>
    <row r="69" spans="1:27" s="94" customFormat="1" ht="20.100000000000001" customHeight="1">
      <c r="A69" s="26">
        <f>IF(B69&lt;&gt;"",COUNTA($B$19:B69),"")</f>
        <v>50</v>
      </c>
      <c r="B69" s="105" t="s">
        <v>154</v>
      </c>
      <c r="C69" s="127">
        <v>49.16</v>
      </c>
      <c r="D69" s="127">
        <v>11.53</v>
      </c>
      <c r="E69" s="127">
        <v>578.98</v>
      </c>
      <c r="F69" s="127">
        <v>584.46</v>
      </c>
      <c r="G69" s="127">
        <v>651.49</v>
      </c>
      <c r="H69" s="127">
        <v>597.65</v>
      </c>
      <c r="I69" s="127">
        <v>655.64</v>
      </c>
      <c r="J69" s="127">
        <v>602.91999999999996</v>
      </c>
      <c r="K69" s="127">
        <v>455.58</v>
      </c>
      <c r="L69" s="127">
        <v>523.61</v>
      </c>
      <c r="M69" s="127">
        <v>-179.92</v>
      </c>
      <c r="N69" s="127">
        <v>-414.33</v>
      </c>
      <c r="O69" s="136"/>
      <c r="P69" s="136"/>
      <c r="Q69" s="136"/>
      <c r="R69" s="136"/>
      <c r="S69" s="136"/>
      <c r="T69" s="136"/>
      <c r="U69" s="136"/>
      <c r="V69" s="136"/>
      <c r="W69" s="136"/>
      <c r="X69" s="136"/>
      <c r="Y69" s="136"/>
      <c r="Z69" s="136"/>
      <c r="AA69" s="137"/>
    </row>
    <row r="70" spans="1:27" s="94" customFormat="1" ht="11.1" customHeight="1">
      <c r="A70" s="25">
        <f>IF(B70&lt;&gt;"",COUNTA($B$19:B70),"")</f>
        <v>51</v>
      </c>
      <c r="B70" s="103" t="s">
        <v>155</v>
      </c>
      <c r="C70" s="125">
        <v>836.58</v>
      </c>
      <c r="D70" s="125">
        <v>1033.55</v>
      </c>
      <c r="E70" s="125">
        <v>790.6</v>
      </c>
      <c r="F70" s="125">
        <v>622.41999999999996</v>
      </c>
      <c r="G70" s="125">
        <v>764.73</v>
      </c>
      <c r="H70" s="125">
        <v>762.32</v>
      </c>
      <c r="I70" s="125">
        <v>764.47</v>
      </c>
      <c r="J70" s="125">
        <v>840.42</v>
      </c>
      <c r="K70" s="125">
        <v>747.97</v>
      </c>
      <c r="L70" s="125">
        <v>876.77</v>
      </c>
      <c r="M70" s="125" t="s">
        <v>10</v>
      </c>
      <c r="N70" s="125" t="s">
        <v>10</v>
      </c>
      <c r="O70" s="136"/>
      <c r="P70" s="136"/>
      <c r="Q70" s="136"/>
      <c r="R70" s="136"/>
      <c r="S70" s="136"/>
      <c r="T70" s="136"/>
      <c r="U70" s="136"/>
      <c r="V70" s="136"/>
      <c r="W70" s="136"/>
      <c r="X70" s="136"/>
      <c r="Y70" s="136"/>
      <c r="Z70" s="136"/>
      <c r="AA70" s="137"/>
    </row>
    <row r="71" spans="1:27" s="94" customFormat="1" ht="11.1" customHeight="1">
      <c r="A71" s="25">
        <f>IF(B71&lt;&gt;"",COUNTA($B$19:B71),"")</f>
        <v>52</v>
      </c>
      <c r="B71" s="103" t="s">
        <v>156</v>
      </c>
      <c r="C71" s="125">
        <v>300.39</v>
      </c>
      <c r="D71" s="125">
        <v>333.36</v>
      </c>
      <c r="E71" s="125">
        <v>292.69</v>
      </c>
      <c r="F71" s="125">
        <v>276.47000000000003</v>
      </c>
      <c r="G71" s="125">
        <v>294.68</v>
      </c>
      <c r="H71" s="125">
        <v>324.54000000000002</v>
      </c>
      <c r="I71" s="125">
        <v>295.22000000000003</v>
      </c>
      <c r="J71" s="125">
        <v>275.81</v>
      </c>
      <c r="K71" s="125">
        <v>266.89999999999998</v>
      </c>
      <c r="L71" s="125">
        <v>293.54000000000002</v>
      </c>
      <c r="M71" s="125" t="s">
        <v>10</v>
      </c>
      <c r="N71" s="125" t="s">
        <v>10</v>
      </c>
      <c r="O71" s="136"/>
      <c r="P71" s="136"/>
      <c r="Q71" s="136"/>
      <c r="R71" s="136"/>
      <c r="S71" s="136"/>
      <c r="T71" s="136"/>
      <c r="U71" s="136"/>
      <c r="V71" s="136"/>
      <c r="W71" s="136"/>
      <c r="X71" s="136"/>
      <c r="Y71" s="136"/>
      <c r="Z71" s="136"/>
      <c r="AA71" s="137"/>
    </row>
    <row r="72" spans="1:27" s="94" customFormat="1" ht="11.1" customHeight="1">
      <c r="A72" s="25">
        <f>IF(B72&lt;&gt;"",COUNTA($B$19:B72),"")</f>
        <v>53</v>
      </c>
      <c r="B72" s="103" t="s">
        <v>172</v>
      </c>
      <c r="C72" s="125">
        <v>326.25</v>
      </c>
      <c r="D72" s="125">
        <v>448.11</v>
      </c>
      <c r="E72" s="125">
        <v>297.8</v>
      </c>
      <c r="F72" s="125">
        <v>168.37</v>
      </c>
      <c r="G72" s="125">
        <v>276.10000000000002</v>
      </c>
      <c r="H72" s="125">
        <v>248.78</v>
      </c>
      <c r="I72" s="125">
        <v>286.39</v>
      </c>
      <c r="J72" s="125">
        <v>358.37</v>
      </c>
      <c r="K72" s="125">
        <v>289.8</v>
      </c>
      <c r="L72" s="125">
        <v>354.5</v>
      </c>
      <c r="M72" s="125" t="s">
        <v>10</v>
      </c>
      <c r="N72" s="125" t="s">
        <v>10</v>
      </c>
      <c r="O72" s="136"/>
      <c r="P72" s="136"/>
      <c r="Q72" s="136"/>
      <c r="R72" s="136"/>
      <c r="S72" s="136"/>
      <c r="T72" s="136"/>
      <c r="U72" s="136"/>
      <c r="V72" s="136"/>
      <c r="W72" s="136"/>
      <c r="X72" s="136"/>
      <c r="Y72" s="136"/>
      <c r="Z72" s="136"/>
      <c r="AA72" s="137"/>
    </row>
    <row r="73" spans="1:27" s="94" customFormat="1" ht="11.1" customHeight="1">
      <c r="A73" s="25">
        <f>IF(B73&lt;&gt;"",COUNTA($B$19:B73),"")</f>
        <v>54</v>
      </c>
      <c r="B73" s="103" t="s">
        <v>173</v>
      </c>
      <c r="C73" s="125">
        <v>123.79</v>
      </c>
      <c r="D73" s="125">
        <v>128.13</v>
      </c>
      <c r="E73" s="125">
        <v>122.77</v>
      </c>
      <c r="F73" s="125">
        <v>135.86000000000001</v>
      </c>
      <c r="G73" s="125">
        <v>135.83000000000001</v>
      </c>
      <c r="H73" s="125">
        <v>124.24</v>
      </c>
      <c r="I73" s="125">
        <v>118.27</v>
      </c>
      <c r="J73" s="125">
        <v>122.71</v>
      </c>
      <c r="K73" s="125">
        <v>104.35</v>
      </c>
      <c r="L73" s="125">
        <v>122.28</v>
      </c>
      <c r="M73" s="125" t="s">
        <v>10</v>
      </c>
      <c r="N73" s="125" t="s">
        <v>10</v>
      </c>
      <c r="O73" s="136"/>
      <c r="P73" s="136"/>
      <c r="Q73" s="136"/>
      <c r="R73" s="136"/>
      <c r="S73" s="136"/>
      <c r="T73" s="136"/>
      <c r="U73" s="136"/>
      <c r="V73" s="136"/>
      <c r="W73" s="136"/>
      <c r="X73" s="136"/>
      <c r="Y73" s="136"/>
      <c r="Z73" s="136"/>
      <c r="AA73" s="137"/>
    </row>
    <row r="74" spans="1:27" s="94" customFormat="1" ht="11.1" customHeight="1">
      <c r="A74" s="25">
        <f>IF(B74&lt;&gt;"",COUNTA($B$19:B74),"")</f>
        <v>55</v>
      </c>
      <c r="B74" s="103" t="s">
        <v>61</v>
      </c>
      <c r="C74" s="125">
        <v>391.92</v>
      </c>
      <c r="D74" s="125">
        <v>312.10000000000002</v>
      </c>
      <c r="E74" s="125">
        <v>232.81</v>
      </c>
      <c r="F74" s="125">
        <v>321.83999999999997</v>
      </c>
      <c r="G74" s="125">
        <v>278.12</v>
      </c>
      <c r="H74" s="125">
        <v>228.77</v>
      </c>
      <c r="I74" s="125">
        <v>218.68</v>
      </c>
      <c r="J74" s="125">
        <v>161.77000000000001</v>
      </c>
      <c r="K74" s="125">
        <v>207.6</v>
      </c>
      <c r="L74" s="125">
        <v>254.74</v>
      </c>
      <c r="M74" s="125" t="s">
        <v>10</v>
      </c>
      <c r="N74" s="125">
        <v>177.75</v>
      </c>
      <c r="O74" s="136"/>
      <c r="P74" s="136"/>
      <c r="Q74" s="136"/>
      <c r="R74" s="136"/>
      <c r="S74" s="136"/>
      <c r="T74" s="136"/>
      <c r="U74" s="136"/>
      <c r="V74" s="136"/>
      <c r="W74" s="136"/>
      <c r="X74" s="136"/>
      <c r="Y74" s="136"/>
      <c r="Z74" s="136"/>
      <c r="AA74" s="137"/>
    </row>
    <row r="75" spans="1:27" s="94" customFormat="1" ht="21.6" customHeight="1">
      <c r="A75" s="25">
        <f>IF(B75&lt;&gt;"",COUNTA($B$19:B75),"")</f>
        <v>56</v>
      </c>
      <c r="B75" s="104" t="s">
        <v>157</v>
      </c>
      <c r="C75" s="125">
        <v>346.17</v>
      </c>
      <c r="D75" s="125">
        <v>373.65</v>
      </c>
      <c r="E75" s="125">
        <v>142.99</v>
      </c>
      <c r="F75" s="125">
        <v>61</v>
      </c>
      <c r="G75" s="125">
        <v>66.86</v>
      </c>
      <c r="H75" s="125">
        <v>79.930000000000007</v>
      </c>
      <c r="I75" s="125">
        <v>170.86</v>
      </c>
      <c r="J75" s="125">
        <v>150.63999999999999</v>
      </c>
      <c r="K75" s="125">
        <v>159.35</v>
      </c>
      <c r="L75" s="125">
        <v>231.76</v>
      </c>
      <c r="M75" s="125">
        <v>41.83</v>
      </c>
      <c r="N75" s="125">
        <v>171.96</v>
      </c>
      <c r="O75" s="136"/>
      <c r="P75" s="136"/>
      <c r="Q75" s="136"/>
      <c r="R75" s="136"/>
      <c r="S75" s="136"/>
      <c r="T75" s="136"/>
      <c r="U75" s="136"/>
      <c r="V75" s="136"/>
      <c r="W75" s="136"/>
      <c r="X75" s="136"/>
      <c r="Y75" s="136"/>
      <c r="Z75" s="136"/>
      <c r="AA75" s="137"/>
    </row>
    <row r="76" spans="1:27" s="94" customFormat="1" ht="21.6" customHeight="1">
      <c r="A76" s="25">
        <f>IF(B76&lt;&gt;"",COUNTA($B$19:B76),"")</f>
        <v>57</v>
      </c>
      <c r="B76" s="104" t="s">
        <v>158</v>
      </c>
      <c r="C76" s="125" t="s">
        <v>10</v>
      </c>
      <c r="D76" s="125" t="s">
        <v>10</v>
      </c>
      <c r="E76" s="125" t="s">
        <v>10</v>
      </c>
      <c r="F76" s="125" t="s">
        <v>10</v>
      </c>
      <c r="G76" s="125" t="s">
        <v>10</v>
      </c>
      <c r="H76" s="125" t="s">
        <v>10</v>
      </c>
      <c r="I76" s="125" t="s">
        <v>10</v>
      </c>
      <c r="J76" s="125" t="s">
        <v>10</v>
      </c>
      <c r="K76" s="125" t="s">
        <v>10</v>
      </c>
      <c r="L76" s="125" t="s">
        <v>10</v>
      </c>
      <c r="M76" s="125" t="s">
        <v>10</v>
      </c>
      <c r="N76" s="125" t="s">
        <v>10</v>
      </c>
      <c r="O76" s="136"/>
      <c r="P76" s="136"/>
      <c r="Q76" s="136"/>
      <c r="R76" s="136"/>
      <c r="S76" s="136"/>
      <c r="T76" s="136"/>
      <c r="U76" s="136"/>
      <c r="V76" s="136"/>
      <c r="W76" s="136"/>
      <c r="X76" s="136"/>
      <c r="Y76" s="136"/>
      <c r="Z76" s="136"/>
      <c r="AA76" s="137"/>
    </row>
    <row r="77" spans="1:27" s="94" customFormat="1" ht="21.6" customHeight="1">
      <c r="A77" s="25">
        <f>IF(B77&lt;&gt;"",COUNTA($B$19:B77),"")</f>
        <v>58</v>
      </c>
      <c r="B77" s="104" t="s">
        <v>159</v>
      </c>
      <c r="C77" s="125" t="s">
        <v>10</v>
      </c>
      <c r="D77" s="125" t="s">
        <v>10</v>
      </c>
      <c r="E77" s="125" t="s">
        <v>10</v>
      </c>
      <c r="F77" s="125" t="s">
        <v>10</v>
      </c>
      <c r="G77" s="125" t="s">
        <v>10</v>
      </c>
      <c r="H77" s="125" t="s">
        <v>10</v>
      </c>
      <c r="I77" s="125" t="s">
        <v>10</v>
      </c>
      <c r="J77" s="125" t="s">
        <v>10</v>
      </c>
      <c r="K77" s="125" t="s">
        <v>10</v>
      </c>
      <c r="L77" s="125" t="s">
        <v>10</v>
      </c>
      <c r="M77" s="125" t="s">
        <v>10</v>
      </c>
      <c r="N77" s="125" t="s">
        <v>10</v>
      </c>
      <c r="O77" s="136"/>
      <c r="P77" s="136"/>
      <c r="Q77" s="136"/>
      <c r="R77" s="136"/>
      <c r="S77" s="136"/>
      <c r="T77" s="136"/>
      <c r="U77" s="136"/>
      <c r="V77" s="136"/>
      <c r="W77" s="136"/>
      <c r="X77" s="136"/>
      <c r="Y77" s="136"/>
      <c r="Z77" s="136"/>
      <c r="AA77" s="137"/>
    </row>
    <row r="78" spans="1:27" s="94" customFormat="1" ht="11.1" customHeight="1">
      <c r="A78" s="25">
        <f>IF(B78&lt;&gt;"",COUNTA($B$19:B78),"")</f>
        <v>59</v>
      </c>
      <c r="B78" s="103" t="s">
        <v>160</v>
      </c>
      <c r="C78" s="125" t="s">
        <v>10</v>
      </c>
      <c r="D78" s="125" t="s">
        <v>10</v>
      </c>
      <c r="E78" s="125" t="s">
        <v>10</v>
      </c>
      <c r="F78" s="125" t="s">
        <v>10</v>
      </c>
      <c r="G78" s="125" t="s">
        <v>10</v>
      </c>
      <c r="H78" s="125" t="s">
        <v>10</v>
      </c>
      <c r="I78" s="125" t="s">
        <v>10</v>
      </c>
      <c r="J78" s="125" t="s">
        <v>10</v>
      </c>
      <c r="K78" s="125" t="s">
        <v>10</v>
      </c>
      <c r="L78" s="125" t="s">
        <v>10</v>
      </c>
      <c r="M78" s="125" t="s">
        <v>10</v>
      </c>
      <c r="N78" s="125" t="s">
        <v>10</v>
      </c>
      <c r="O78" s="136"/>
      <c r="P78" s="136"/>
      <c r="Q78" s="136"/>
      <c r="R78" s="136"/>
      <c r="S78" s="136"/>
      <c r="T78" s="136"/>
      <c r="U78" s="136"/>
      <c r="V78" s="136"/>
      <c r="W78" s="136"/>
      <c r="X78" s="136"/>
      <c r="Y78" s="136"/>
      <c r="Z78" s="136"/>
      <c r="AA78" s="137"/>
    </row>
    <row r="79" spans="1:27" s="94" customFormat="1" ht="11.1" customHeight="1">
      <c r="A79" s="25">
        <f>IF(B79&lt;&gt;"",COUNTA($B$19:B79),"")</f>
        <v>60</v>
      </c>
      <c r="B79" s="103" t="s">
        <v>161</v>
      </c>
      <c r="C79" s="125">
        <v>463.37</v>
      </c>
      <c r="D79" s="125">
        <v>24.49</v>
      </c>
      <c r="E79" s="125">
        <v>33.1</v>
      </c>
      <c r="F79" s="125">
        <v>19.46</v>
      </c>
      <c r="G79" s="125">
        <v>18.97</v>
      </c>
      <c r="H79" s="125">
        <v>13.98</v>
      </c>
      <c r="I79" s="125">
        <v>15.42</v>
      </c>
      <c r="J79" s="125">
        <v>22.99</v>
      </c>
      <c r="K79" s="125">
        <v>31.37</v>
      </c>
      <c r="L79" s="125">
        <v>78.209999999999994</v>
      </c>
      <c r="M79" s="125">
        <v>183.17</v>
      </c>
      <c r="N79" s="125">
        <v>424.1</v>
      </c>
      <c r="O79" s="136"/>
      <c r="P79" s="136"/>
      <c r="Q79" s="136"/>
      <c r="R79" s="136"/>
      <c r="S79" s="136"/>
      <c r="T79" s="136"/>
      <c r="U79" s="136"/>
      <c r="V79" s="136"/>
      <c r="W79" s="136"/>
      <c r="X79" s="136"/>
      <c r="Y79" s="136"/>
      <c r="Z79" s="136"/>
      <c r="AA79" s="137"/>
    </row>
    <row r="80" spans="1:27" s="94" customFormat="1" ht="11.1" customHeight="1">
      <c r="A80" s="25">
        <f>IF(B80&lt;&gt;"",COUNTA($B$19:B80),"")</f>
        <v>61</v>
      </c>
      <c r="B80" s="103" t="s">
        <v>147</v>
      </c>
      <c r="C80" s="125">
        <v>429.58</v>
      </c>
      <c r="D80" s="125" t="s">
        <v>10</v>
      </c>
      <c r="E80" s="125">
        <v>0.52</v>
      </c>
      <c r="F80" s="125">
        <v>0.5</v>
      </c>
      <c r="G80" s="125">
        <v>1.41</v>
      </c>
      <c r="H80" s="125">
        <v>0.38</v>
      </c>
      <c r="I80" s="125">
        <v>0.01</v>
      </c>
      <c r="J80" s="125">
        <v>0.82</v>
      </c>
      <c r="K80" s="125" t="s">
        <v>10</v>
      </c>
      <c r="L80" s="125">
        <v>0.48</v>
      </c>
      <c r="M80" s="125">
        <v>182.6</v>
      </c>
      <c r="N80" s="125">
        <v>421.04</v>
      </c>
      <c r="O80" s="136"/>
      <c r="P80" s="136"/>
      <c r="Q80" s="136"/>
      <c r="R80" s="136"/>
      <c r="S80" s="136"/>
      <c r="T80" s="136"/>
      <c r="U80" s="136"/>
      <c r="V80" s="136"/>
      <c r="W80" s="136"/>
      <c r="X80" s="136"/>
      <c r="Y80" s="136"/>
      <c r="Z80" s="136"/>
      <c r="AA80" s="137"/>
    </row>
    <row r="81" spans="1:27" s="94" customFormat="1" ht="20.100000000000001" customHeight="1">
      <c r="A81" s="26">
        <f>IF(B81&lt;&gt;"",COUNTA($B$19:B81),"")</f>
        <v>62</v>
      </c>
      <c r="B81" s="105" t="s">
        <v>162</v>
      </c>
      <c r="C81" s="127">
        <v>1608.47</v>
      </c>
      <c r="D81" s="127">
        <v>1743.8</v>
      </c>
      <c r="E81" s="127">
        <v>1198.97</v>
      </c>
      <c r="F81" s="127">
        <v>1024.22</v>
      </c>
      <c r="G81" s="127">
        <v>1127.27</v>
      </c>
      <c r="H81" s="127">
        <v>1084.6199999999999</v>
      </c>
      <c r="I81" s="127">
        <v>1169.42</v>
      </c>
      <c r="J81" s="127">
        <v>1175</v>
      </c>
      <c r="K81" s="127">
        <v>1146.3</v>
      </c>
      <c r="L81" s="127">
        <v>1441</v>
      </c>
      <c r="M81" s="127">
        <v>42.4</v>
      </c>
      <c r="N81" s="127">
        <v>352.76</v>
      </c>
      <c r="O81" s="136"/>
      <c r="P81" s="136"/>
      <c r="Q81" s="136"/>
      <c r="R81" s="136"/>
      <c r="S81" s="136"/>
      <c r="T81" s="136"/>
      <c r="U81" s="136"/>
      <c r="V81" s="136"/>
      <c r="W81" s="136"/>
      <c r="X81" s="136"/>
      <c r="Y81" s="136"/>
      <c r="Z81" s="136"/>
      <c r="AA81" s="137"/>
    </row>
    <row r="82" spans="1:27" s="122" customFormat="1" ht="11.1" customHeight="1">
      <c r="A82" s="25">
        <f>IF(B82&lt;&gt;"",COUNTA($B$19:B82),"")</f>
        <v>63</v>
      </c>
      <c r="B82" s="103" t="s">
        <v>163</v>
      </c>
      <c r="C82" s="125">
        <v>70.58</v>
      </c>
      <c r="D82" s="125">
        <v>90.38</v>
      </c>
      <c r="E82" s="125">
        <v>54.98</v>
      </c>
      <c r="F82" s="125">
        <v>21.86</v>
      </c>
      <c r="G82" s="125">
        <v>21.42</v>
      </c>
      <c r="H82" s="125">
        <v>31.54</v>
      </c>
      <c r="I82" s="125">
        <v>52.28</v>
      </c>
      <c r="J82" s="125">
        <v>58.5</v>
      </c>
      <c r="K82" s="125">
        <v>88.26</v>
      </c>
      <c r="L82" s="125">
        <v>84.78</v>
      </c>
      <c r="M82" s="125" t="s">
        <v>10</v>
      </c>
      <c r="N82" s="125">
        <v>10.98</v>
      </c>
      <c r="O82" s="138"/>
      <c r="P82" s="138"/>
      <c r="Q82" s="138"/>
      <c r="R82" s="138"/>
      <c r="S82" s="138"/>
      <c r="T82" s="138"/>
      <c r="U82" s="138"/>
      <c r="V82" s="138"/>
      <c r="W82" s="138"/>
      <c r="X82" s="138"/>
      <c r="Y82" s="138"/>
      <c r="Z82" s="138"/>
      <c r="AA82" s="139"/>
    </row>
    <row r="83" spans="1:27" s="122" customFormat="1" ht="11.1" customHeight="1">
      <c r="A83" s="25">
        <f>IF(B83&lt;&gt;"",COUNTA($B$19:B83),"")</f>
        <v>64</v>
      </c>
      <c r="B83" s="103" t="s">
        <v>164</v>
      </c>
      <c r="C83" s="125" t="s">
        <v>10</v>
      </c>
      <c r="D83" s="125" t="s">
        <v>10</v>
      </c>
      <c r="E83" s="125" t="s">
        <v>10</v>
      </c>
      <c r="F83" s="125" t="s">
        <v>10</v>
      </c>
      <c r="G83" s="125" t="s">
        <v>10</v>
      </c>
      <c r="H83" s="125" t="s">
        <v>10</v>
      </c>
      <c r="I83" s="125" t="s">
        <v>10</v>
      </c>
      <c r="J83" s="125" t="s">
        <v>10</v>
      </c>
      <c r="K83" s="125" t="s">
        <v>10</v>
      </c>
      <c r="L83" s="125" t="s">
        <v>10</v>
      </c>
      <c r="M83" s="125" t="s">
        <v>10</v>
      </c>
      <c r="N83" s="125" t="s">
        <v>10</v>
      </c>
      <c r="O83" s="138"/>
      <c r="P83" s="138"/>
      <c r="Q83" s="138"/>
      <c r="R83" s="138"/>
      <c r="S83" s="138"/>
      <c r="T83" s="138"/>
      <c r="U83" s="138"/>
      <c r="V83" s="138"/>
      <c r="W83" s="138"/>
      <c r="X83" s="138"/>
      <c r="Y83" s="138"/>
      <c r="Z83" s="138"/>
      <c r="AA83" s="139"/>
    </row>
    <row r="84" spans="1:27" s="122" customFormat="1" ht="11.1" customHeight="1">
      <c r="A84" s="25">
        <f>IF(B84&lt;&gt;"",COUNTA($B$19:B84),"")</f>
        <v>65</v>
      </c>
      <c r="B84" s="103" t="s">
        <v>165</v>
      </c>
      <c r="C84" s="125">
        <v>12.73</v>
      </c>
      <c r="D84" s="125">
        <v>1.1499999999999999</v>
      </c>
      <c r="E84" s="125">
        <v>15.19</v>
      </c>
      <c r="F84" s="125">
        <v>0.18</v>
      </c>
      <c r="G84" s="125">
        <v>0.01</v>
      </c>
      <c r="H84" s="125">
        <v>0.34</v>
      </c>
      <c r="I84" s="125">
        <v>1.1000000000000001</v>
      </c>
      <c r="J84" s="125">
        <v>3.97</v>
      </c>
      <c r="K84" s="125">
        <v>6.94</v>
      </c>
      <c r="L84" s="125">
        <v>59.93</v>
      </c>
      <c r="M84" s="125">
        <v>0.15</v>
      </c>
      <c r="N84" s="125">
        <v>0.16</v>
      </c>
      <c r="O84" s="138"/>
      <c r="P84" s="138"/>
      <c r="Q84" s="138"/>
      <c r="R84" s="138"/>
      <c r="S84" s="138"/>
      <c r="T84" s="138"/>
      <c r="U84" s="138"/>
      <c r="V84" s="138"/>
      <c r="W84" s="138"/>
      <c r="X84" s="138"/>
      <c r="Y84" s="138"/>
      <c r="Z84" s="138"/>
      <c r="AA84" s="139"/>
    </row>
    <row r="85" spans="1:27" s="122" customFormat="1" ht="11.1" customHeight="1">
      <c r="A85" s="25">
        <f>IF(B85&lt;&gt;"",COUNTA($B$19:B85),"")</f>
        <v>66</v>
      </c>
      <c r="B85" s="103" t="s">
        <v>147</v>
      </c>
      <c r="C85" s="125">
        <v>0.09</v>
      </c>
      <c r="D85" s="125" t="s">
        <v>10</v>
      </c>
      <c r="E85" s="125">
        <v>0.02</v>
      </c>
      <c r="F85" s="125">
        <v>0.02</v>
      </c>
      <c r="G85" s="125" t="s">
        <v>10</v>
      </c>
      <c r="H85" s="125" t="s">
        <v>10</v>
      </c>
      <c r="I85" s="125" t="s">
        <v>10</v>
      </c>
      <c r="J85" s="125" t="s">
        <v>10</v>
      </c>
      <c r="K85" s="125">
        <v>0.13</v>
      </c>
      <c r="L85" s="125" t="s">
        <v>10</v>
      </c>
      <c r="M85" s="125">
        <v>0.15</v>
      </c>
      <c r="N85" s="125" t="s">
        <v>10</v>
      </c>
      <c r="O85" s="138"/>
      <c r="P85" s="138"/>
      <c r="Q85" s="138"/>
      <c r="R85" s="138"/>
      <c r="S85" s="138"/>
      <c r="T85" s="138"/>
      <c r="U85" s="138"/>
      <c r="V85" s="138"/>
      <c r="W85" s="138"/>
      <c r="X85" s="138"/>
      <c r="Y85" s="138"/>
      <c r="Z85" s="138"/>
      <c r="AA85" s="139"/>
    </row>
    <row r="86" spans="1:27" s="94" customFormat="1" ht="20.100000000000001" customHeight="1">
      <c r="A86" s="26">
        <f>IF(B86&lt;&gt;"",COUNTA($B$19:B86),"")</f>
        <v>67</v>
      </c>
      <c r="B86" s="105" t="s">
        <v>166</v>
      </c>
      <c r="C86" s="127">
        <v>83.23</v>
      </c>
      <c r="D86" s="127">
        <v>91.53</v>
      </c>
      <c r="E86" s="127">
        <v>70.150000000000006</v>
      </c>
      <c r="F86" s="127">
        <v>22.02</v>
      </c>
      <c r="G86" s="127">
        <v>21.43</v>
      </c>
      <c r="H86" s="127">
        <v>31.87</v>
      </c>
      <c r="I86" s="127">
        <v>53.37</v>
      </c>
      <c r="J86" s="127">
        <v>62.47</v>
      </c>
      <c r="K86" s="127">
        <v>95.07</v>
      </c>
      <c r="L86" s="127">
        <v>144.71</v>
      </c>
      <c r="M86" s="127" t="s">
        <v>10</v>
      </c>
      <c r="N86" s="127">
        <v>11.14</v>
      </c>
      <c r="O86" s="136"/>
      <c r="P86" s="136"/>
      <c r="Q86" s="136"/>
      <c r="R86" s="136"/>
      <c r="S86" s="136"/>
      <c r="T86" s="136"/>
      <c r="U86" s="136"/>
      <c r="V86" s="136"/>
      <c r="W86" s="136"/>
      <c r="X86" s="136"/>
      <c r="Y86" s="136"/>
      <c r="Z86" s="136"/>
      <c r="AA86" s="137"/>
    </row>
    <row r="87" spans="1:27" s="94" customFormat="1" ht="20.100000000000001" customHeight="1">
      <c r="A87" s="26">
        <f>IF(B87&lt;&gt;"",COUNTA($B$19:B87),"")</f>
        <v>68</v>
      </c>
      <c r="B87" s="105" t="s">
        <v>167</v>
      </c>
      <c r="C87" s="127">
        <v>1691.69</v>
      </c>
      <c r="D87" s="127">
        <v>1835.33</v>
      </c>
      <c r="E87" s="127">
        <v>1269.1199999999999</v>
      </c>
      <c r="F87" s="127">
        <v>1046.24</v>
      </c>
      <c r="G87" s="127">
        <v>1148.7</v>
      </c>
      <c r="H87" s="127">
        <v>1116.5</v>
      </c>
      <c r="I87" s="127">
        <v>1222.8</v>
      </c>
      <c r="J87" s="127">
        <v>1237.47</v>
      </c>
      <c r="K87" s="127">
        <v>1241.3699999999999</v>
      </c>
      <c r="L87" s="127">
        <v>1585.71</v>
      </c>
      <c r="M87" s="127">
        <v>42.4</v>
      </c>
      <c r="N87" s="127">
        <v>363.89</v>
      </c>
      <c r="O87" s="136"/>
      <c r="P87" s="136"/>
      <c r="Q87" s="136"/>
      <c r="R87" s="136"/>
      <c r="S87" s="136"/>
      <c r="T87" s="136"/>
      <c r="U87" s="136"/>
      <c r="V87" s="136"/>
      <c r="W87" s="136"/>
      <c r="X87" s="136"/>
      <c r="Y87" s="136"/>
      <c r="Z87" s="136"/>
      <c r="AA87" s="137"/>
    </row>
    <row r="88" spans="1:27" s="94" customFormat="1" ht="20.100000000000001" customHeight="1">
      <c r="A88" s="26">
        <f>IF(B88&lt;&gt;"",COUNTA($B$19:B88),"")</f>
        <v>69</v>
      </c>
      <c r="B88" s="105" t="s">
        <v>168</v>
      </c>
      <c r="C88" s="127">
        <v>1642.54</v>
      </c>
      <c r="D88" s="127">
        <v>1823.8</v>
      </c>
      <c r="E88" s="127">
        <v>690.14</v>
      </c>
      <c r="F88" s="127">
        <v>461.78</v>
      </c>
      <c r="G88" s="127">
        <v>497.21</v>
      </c>
      <c r="H88" s="127">
        <v>518.84</v>
      </c>
      <c r="I88" s="127">
        <v>567.15</v>
      </c>
      <c r="J88" s="127">
        <v>634.54999999999995</v>
      </c>
      <c r="K88" s="127">
        <v>785.79</v>
      </c>
      <c r="L88" s="127">
        <v>1062.0999999999999</v>
      </c>
      <c r="M88" s="127">
        <v>222.32</v>
      </c>
      <c r="N88" s="127">
        <v>778.22</v>
      </c>
      <c r="O88" s="136"/>
      <c r="P88" s="136"/>
      <c r="Q88" s="136"/>
      <c r="R88" s="136"/>
      <c r="S88" s="136"/>
      <c r="T88" s="136"/>
      <c r="U88" s="136"/>
      <c r="V88" s="136"/>
      <c r="W88" s="136"/>
      <c r="X88" s="136"/>
      <c r="Y88" s="136"/>
      <c r="Z88" s="136"/>
      <c r="AA88" s="137"/>
    </row>
    <row r="89" spans="1:27" s="122" customFormat="1" ht="25.15" customHeight="1">
      <c r="A89" s="25">
        <f>IF(B89&lt;&gt;"",COUNTA($B$19:B89),"")</f>
        <v>70</v>
      </c>
      <c r="B89" s="108" t="s">
        <v>169</v>
      </c>
      <c r="C89" s="129">
        <v>1576.07</v>
      </c>
      <c r="D89" s="129">
        <v>1732.27</v>
      </c>
      <c r="E89" s="129">
        <v>639.59</v>
      </c>
      <c r="F89" s="129">
        <v>440.14</v>
      </c>
      <c r="G89" s="129">
        <v>475.85</v>
      </c>
      <c r="H89" s="129">
        <v>487.34</v>
      </c>
      <c r="I89" s="129">
        <v>514.16</v>
      </c>
      <c r="J89" s="129">
        <v>596.49</v>
      </c>
      <c r="K89" s="129">
        <v>690.69</v>
      </c>
      <c r="L89" s="129">
        <v>986.54</v>
      </c>
      <c r="M89" s="129">
        <v>222.17</v>
      </c>
      <c r="N89" s="129">
        <v>768.24</v>
      </c>
      <c r="O89" s="138"/>
      <c r="P89" s="138"/>
      <c r="Q89" s="138"/>
      <c r="R89" s="138"/>
      <c r="S89" s="138"/>
      <c r="T89" s="138"/>
      <c r="U89" s="138"/>
      <c r="V89" s="138"/>
      <c r="W89" s="138"/>
      <c r="X89" s="138"/>
      <c r="Y89" s="138"/>
      <c r="Z89" s="138"/>
      <c r="AA89" s="139"/>
    </row>
    <row r="90" spans="1:27" s="122" customFormat="1" ht="18" customHeight="1">
      <c r="A90" s="25">
        <f>IF(B90&lt;&gt;"",COUNTA($B$19:B90),"")</f>
        <v>71</v>
      </c>
      <c r="B90" s="103" t="s">
        <v>170</v>
      </c>
      <c r="C90" s="125">
        <v>63.09</v>
      </c>
      <c r="D90" s="125">
        <v>46.86</v>
      </c>
      <c r="E90" s="125">
        <v>43.51</v>
      </c>
      <c r="F90" s="125">
        <v>41.99</v>
      </c>
      <c r="G90" s="125">
        <v>66.8</v>
      </c>
      <c r="H90" s="125">
        <v>19.45</v>
      </c>
      <c r="I90" s="125">
        <v>29.15</v>
      </c>
      <c r="J90" s="125">
        <v>57.29</v>
      </c>
      <c r="K90" s="125">
        <v>33.69</v>
      </c>
      <c r="L90" s="125">
        <v>53.34</v>
      </c>
      <c r="M90" s="125">
        <v>0.09</v>
      </c>
      <c r="N90" s="125">
        <v>23.32</v>
      </c>
      <c r="O90" s="138"/>
      <c r="P90" s="138"/>
      <c r="Q90" s="138"/>
      <c r="R90" s="138"/>
      <c r="S90" s="138"/>
      <c r="T90" s="138"/>
      <c r="U90" s="138"/>
      <c r="V90" s="138"/>
      <c r="W90" s="138"/>
      <c r="X90" s="138"/>
      <c r="Y90" s="138"/>
      <c r="Z90" s="138"/>
      <c r="AA90" s="139"/>
    </row>
    <row r="91" spans="1:27" ht="11.1" customHeight="1">
      <c r="A91" s="25">
        <f>IF(B91&lt;&gt;"",COUNTA($B$19:B91),"")</f>
        <v>72</v>
      </c>
      <c r="B91" s="103" t="s">
        <v>171</v>
      </c>
      <c r="C91" s="125">
        <v>101.74</v>
      </c>
      <c r="D91" s="125">
        <v>59.76</v>
      </c>
      <c r="E91" s="125">
        <v>70.459999999999994</v>
      </c>
      <c r="F91" s="125">
        <v>74</v>
      </c>
      <c r="G91" s="125">
        <v>84.94</v>
      </c>
      <c r="H91" s="125">
        <v>51.7</v>
      </c>
      <c r="I91" s="125">
        <v>53.49</v>
      </c>
      <c r="J91" s="125">
        <v>73.37</v>
      </c>
      <c r="K91" s="125">
        <v>44.64</v>
      </c>
      <c r="L91" s="125">
        <v>96.8</v>
      </c>
      <c r="M91" s="125">
        <v>1.63</v>
      </c>
      <c r="N91" s="125">
        <v>40.11</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4"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196"/>
  <sheetViews>
    <sheetView zoomScale="140" zoomScaleNormal="140" workbookViewId="0">
      <pane xSplit="2" ySplit="9" topLeftCell="C10" activePane="bottomRight" state="frozen"/>
      <selection sqref="A1:B1"/>
      <selection pane="topRight" sqref="A1:B1"/>
      <selection pane="bottomLeft" sqref="A1:B1"/>
      <selection pane="bottomRight" activeCell="C10" sqref="C10:H10"/>
    </sheetView>
  </sheetViews>
  <sheetFormatPr baseColWidth="10" defaultColWidth="11.42578125" defaultRowHeight="15.75" customHeight="1"/>
  <cols>
    <col min="1" max="1" width="3.7109375" style="160" customWidth="1"/>
    <col min="2" max="2" width="36.7109375" style="141" customWidth="1"/>
    <col min="3" max="4" width="8.7109375" style="141" customWidth="1"/>
    <col min="5" max="5" width="8.28515625" style="156" customWidth="1"/>
    <col min="6" max="6" width="8.7109375" style="157" customWidth="1"/>
    <col min="7" max="7" width="8.7109375" style="141" customWidth="1"/>
    <col min="8" max="8" width="8.28515625" style="141" customWidth="1"/>
    <col min="9" max="9" width="10.7109375" style="141" customWidth="1"/>
    <col min="10" max="10" width="9.7109375" style="141" customWidth="1"/>
    <col min="11" max="11" width="10.7109375" style="141" customWidth="1"/>
    <col min="12" max="12" width="9.7109375" style="141" customWidth="1"/>
    <col min="13" max="13" width="10.7109375" style="141" customWidth="1"/>
    <col min="14" max="16384" width="11.42578125" style="141"/>
  </cols>
  <sheetData>
    <row r="1" spans="1:13" s="140" customFormat="1" ht="35.1" customHeight="1">
      <c r="A1" s="266" t="s">
        <v>116</v>
      </c>
      <c r="B1" s="267"/>
      <c r="C1" s="260" t="str">
        <f>"Auszahlungen und Einzahlungen der Kreisverwaltungen, Amtsverwaltungen und kreisangehörigen Gemeinden "&amp;Deckblatt!A7&amp;"
nach Arten und Kreisen"</f>
        <v>Auszahlungen und Einzahlungen der Kreisverwaltungen, Amtsverwaltungen und kreisangehörigen Gemeinden 2019
nach Arten und Kreisen</v>
      </c>
      <c r="D1" s="260"/>
      <c r="E1" s="260"/>
      <c r="F1" s="260"/>
      <c r="G1" s="260"/>
      <c r="H1" s="261"/>
      <c r="I1" s="257" t="str">
        <f>"Auszahlungen und Einzahlungen der Kreisverwaltungen, Amtsverwaltungen und kreisangehörigen Gemeinden "&amp;Deckblatt!A7&amp;"
 nach Arten und Kreisen"</f>
        <v>Auszahlungen und Einzahlungen der Kreisverwaltungen, Amtsverwaltungen und kreisangehörigen Gemeinden 2019
 nach Arten und Kreisen</v>
      </c>
      <c r="J1" s="257"/>
      <c r="K1" s="257"/>
      <c r="L1" s="257"/>
      <c r="M1" s="257"/>
    </row>
    <row r="2" spans="1:13" s="140" customFormat="1" ht="12" customHeight="1">
      <c r="A2" s="268"/>
      <c r="B2" s="269"/>
      <c r="C2" s="262"/>
      <c r="D2" s="262"/>
      <c r="E2" s="262"/>
      <c r="F2" s="262"/>
      <c r="G2" s="262"/>
      <c r="H2" s="263"/>
      <c r="I2" s="258"/>
      <c r="J2" s="258"/>
      <c r="K2" s="258"/>
      <c r="L2" s="258"/>
      <c r="M2" s="258"/>
    </row>
    <row r="3" spans="1:13" s="140" customFormat="1" ht="12" customHeight="1">
      <c r="A3" s="270"/>
      <c r="B3" s="271"/>
      <c r="C3" s="264"/>
      <c r="D3" s="264"/>
      <c r="E3" s="264"/>
      <c r="F3" s="264"/>
      <c r="G3" s="264"/>
      <c r="H3" s="265"/>
      <c r="I3" s="259"/>
      <c r="J3" s="259"/>
      <c r="K3" s="259"/>
      <c r="L3" s="259"/>
      <c r="M3" s="259"/>
    </row>
    <row r="4" spans="1:13" ht="11.85" customHeight="1">
      <c r="A4" s="256" t="s">
        <v>80</v>
      </c>
      <c r="B4" s="255" t="s">
        <v>189</v>
      </c>
      <c r="C4" s="277" t="s">
        <v>916</v>
      </c>
      <c r="D4" s="253" t="s">
        <v>3</v>
      </c>
      <c r="E4" s="253"/>
      <c r="F4" s="253"/>
      <c r="G4" s="253"/>
      <c r="H4" s="254"/>
      <c r="I4" s="276" t="s">
        <v>3</v>
      </c>
      <c r="J4" s="253"/>
      <c r="K4" s="253"/>
      <c r="L4" s="253"/>
      <c r="M4" s="254"/>
    </row>
    <row r="5" spans="1:13" ht="11.85" customHeight="1">
      <c r="A5" s="256"/>
      <c r="B5" s="255"/>
      <c r="C5" s="277"/>
      <c r="D5" s="277" t="s">
        <v>917</v>
      </c>
      <c r="E5" s="142" t="s">
        <v>918</v>
      </c>
      <c r="F5" s="278" t="s">
        <v>919</v>
      </c>
      <c r="G5" s="253" t="s">
        <v>920</v>
      </c>
      <c r="H5" s="143" t="s">
        <v>921</v>
      </c>
      <c r="I5" s="276" t="s">
        <v>922</v>
      </c>
      <c r="J5" s="144" t="s">
        <v>921</v>
      </c>
      <c r="K5" s="253" t="s">
        <v>923</v>
      </c>
      <c r="L5" s="144" t="s">
        <v>921</v>
      </c>
      <c r="M5" s="254" t="s">
        <v>924</v>
      </c>
    </row>
    <row r="6" spans="1:13" ht="11.85" customHeight="1">
      <c r="A6" s="256"/>
      <c r="B6" s="255"/>
      <c r="C6" s="277"/>
      <c r="D6" s="277"/>
      <c r="E6" s="277" t="s">
        <v>925</v>
      </c>
      <c r="F6" s="278"/>
      <c r="G6" s="253"/>
      <c r="H6" s="254" t="s">
        <v>119</v>
      </c>
      <c r="I6" s="276"/>
      <c r="J6" s="253" t="s">
        <v>120</v>
      </c>
      <c r="K6" s="253"/>
      <c r="L6" s="253" t="s">
        <v>121</v>
      </c>
      <c r="M6" s="254"/>
    </row>
    <row r="7" spans="1:13" s="145" customFormat="1" ht="11.85" customHeight="1">
      <c r="A7" s="256"/>
      <c r="B7" s="255"/>
      <c r="C7" s="277"/>
      <c r="D7" s="277"/>
      <c r="E7" s="277"/>
      <c r="F7" s="278"/>
      <c r="G7" s="253"/>
      <c r="H7" s="254"/>
      <c r="I7" s="276"/>
      <c r="J7" s="253"/>
      <c r="K7" s="253"/>
      <c r="L7" s="253"/>
      <c r="M7" s="254"/>
    </row>
    <row r="8" spans="1:13" s="145" customFormat="1" ht="11.85" customHeight="1">
      <c r="A8" s="256"/>
      <c r="B8" s="255"/>
      <c r="C8" s="277"/>
      <c r="D8" s="277"/>
      <c r="E8" s="277"/>
      <c r="F8" s="278"/>
      <c r="G8" s="253"/>
      <c r="H8" s="254"/>
      <c r="I8" s="276"/>
      <c r="J8" s="253"/>
      <c r="K8" s="253"/>
      <c r="L8" s="253"/>
      <c r="M8" s="254"/>
    </row>
    <row r="9" spans="1:13" s="161" customFormat="1" ht="11.85" customHeight="1">
      <c r="A9" s="28">
        <v>1</v>
      </c>
      <c r="B9" s="29">
        <v>2</v>
      </c>
      <c r="C9" s="30">
        <v>3</v>
      </c>
      <c r="D9" s="30">
        <v>4</v>
      </c>
      <c r="E9" s="31">
        <v>5</v>
      </c>
      <c r="F9" s="30">
        <v>6</v>
      </c>
      <c r="G9" s="32">
        <v>7</v>
      </c>
      <c r="H9" s="33">
        <v>8</v>
      </c>
      <c r="I9" s="34">
        <v>9</v>
      </c>
      <c r="J9" s="32">
        <v>10</v>
      </c>
      <c r="K9" s="32">
        <v>11</v>
      </c>
      <c r="L9" s="35">
        <v>12</v>
      </c>
      <c r="M9" s="36">
        <v>13</v>
      </c>
    </row>
    <row r="10" spans="1:13" ht="21.75" customHeight="1">
      <c r="A10" s="158"/>
      <c r="B10" s="146"/>
      <c r="C10" s="274" t="s">
        <v>111</v>
      </c>
      <c r="D10" s="275"/>
      <c r="E10" s="275"/>
      <c r="F10" s="275"/>
      <c r="G10" s="275"/>
      <c r="H10" s="275"/>
      <c r="I10" s="275" t="s">
        <v>111</v>
      </c>
      <c r="J10" s="275"/>
      <c r="K10" s="275"/>
      <c r="L10" s="275"/>
      <c r="M10" s="275"/>
    </row>
    <row r="11" spans="1:13" ht="11.65" customHeight="1">
      <c r="A11" s="25">
        <f>IF(B11&lt;&gt;"",COUNTA($B11:B$11),"")</f>
        <v>1</v>
      </c>
      <c r="B11" s="147" t="s">
        <v>142</v>
      </c>
      <c r="C11" s="117">
        <v>916467</v>
      </c>
      <c r="D11" s="117">
        <v>173524</v>
      </c>
      <c r="E11" s="117">
        <v>25788</v>
      </c>
      <c r="F11" s="117">
        <v>139913</v>
      </c>
      <c r="G11" s="117">
        <v>154630</v>
      </c>
      <c r="H11" s="117">
        <v>32486</v>
      </c>
      <c r="I11" s="117">
        <v>111919</v>
      </c>
      <c r="J11" s="117">
        <v>22783</v>
      </c>
      <c r="K11" s="117">
        <v>168511</v>
      </c>
      <c r="L11" s="117">
        <v>32758</v>
      </c>
      <c r="M11" s="117">
        <v>167971</v>
      </c>
    </row>
    <row r="12" spans="1:13" ht="11.65" customHeight="1">
      <c r="A12" s="25">
        <f>IF(B12&lt;&gt;"",COUNTA($B$11:B12),"")</f>
        <v>2</v>
      </c>
      <c r="B12" s="147" t="s">
        <v>143</v>
      </c>
      <c r="C12" s="117">
        <v>566572</v>
      </c>
      <c r="D12" s="117">
        <v>119780</v>
      </c>
      <c r="E12" s="117">
        <v>11170</v>
      </c>
      <c r="F12" s="117">
        <v>87238</v>
      </c>
      <c r="G12" s="117">
        <v>99596</v>
      </c>
      <c r="H12" s="117">
        <v>18369</v>
      </c>
      <c r="I12" s="117">
        <v>72597</v>
      </c>
      <c r="J12" s="117">
        <v>8973</v>
      </c>
      <c r="K12" s="117">
        <v>104427</v>
      </c>
      <c r="L12" s="117">
        <v>12174</v>
      </c>
      <c r="M12" s="117">
        <v>82934</v>
      </c>
    </row>
    <row r="13" spans="1:13" ht="23.1" customHeight="1">
      <c r="A13" s="25">
        <f>IF(B13&lt;&gt;"",COUNTA($B$11:B13),"")</f>
        <v>3</v>
      </c>
      <c r="B13" s="148" t="s">
        <v>144</v>
      </c>
      <c r="C13" s="117">
        <v>1000670</v>
      </c>
      <c r="D13" s="117">
        <v>196332</v>
      </c>
      <c r="E13" s="117" t="s">
        <v>10</v>
      </c>
      <c r="F13" s="117">
        <v>123510</v>
      </c>
      <c r="G13" s="117">
        <v>263327</v>
      </c>
      <c r="H13" s="117" t="s">
        <v>10</v>
      </c>
      <c r="I13" s="117">
        <v>101017</v>
      </c>
      <c r="J13" s="117" t="s">
        <v>10</v>
      </c>
      <c r="K13" s="117">
        <v>180396</v>
      </c>
      <c r="L13" s="117" t="s">
        <v>10</v>
      </c>
      <c r="M13" s="117">
        <v>136089</v>
      </c>
    </row>
    <row r="14" spans="1:13" ht="11.65" customHeight="1">
      <c r="A14" s="25">
        <f>IF(B14&lt;&gt;"",COUNTA($B$11:B14),"")</f>
        <v>4</v>
      </c>
      <c r="B14" s="147" t="s">
        <v>145</v>
      </c>
      <c r="C14" s="117">
        <v>19663</v>
      </c>
      <c r="D14" s="117">
        <v>3558</v>
      </c>
      <c r="E14" s="117">
        <v>86</v>
      </c>
      <c r="F14" s="117">
        <v>2191</v>
      </c>
      <c r="G14" s="117">
        <v>3621</v>
      </c>
      <c r="H14" s="117">
        <v>1432</v>
      </c>
      <c r="I14" s="117">
        <v>3901</v>
      </c>
      <c r="J14" s="117">
        <v>2467</v>
      </c>
      <c r="K14" s="117">
        <v>3127</v>
      </c>
      <c r="L14" s="117">
        <v>150</v>
      </c>
      <c r="M14" s="117">
        <v>3265</v>
      </c>
    </row>
    <row r="15" spans="1:13" ht="11.65" customHeight="1">
      <c r="A15" s="25">
        <f>IF(B15&lt;&gt;"",COUNTA($B$11:B15),"")</f>
        <v>5</v>
      </c>
      <c r="B15" s="147" t="s">
        <v>146</v>
      </c>
      <c r="C15" s="117">
        <v>1718479</v>
      </c>
      <c r="D15" s="117">
        <v>390743</v>
      </c>
      <c r="E15" s="117">
        <v>85124</v>
      </c>
      <c r="F15" s="117">
        <v>262896</v>
      </c>
      <c r="G15" s="117">
        <v>285416</v>
      </c>
      <c r="H15" s="117">
        <v>53258</v>
      </c>
      <c r="I15" s="117">
        <v>188892</v>
      </c>
      <c r="J15" s="117">
        <v>33170</v>
      </c>
      <c r="K15" s="117">
        <v>319718</v>
      </c>
      <c r="L15" s="117">
        <v>48374</v>
      </c>
      <c r="M15" s="117">
        <v>270815</v>
      </c>
    </row>
    <row r="16" spans="1:13" ht="11.65" customHeight="1">
      <c r="A16" s="25">
        <f>IF(B16&lt;&gt;"",COUNTA($B$11:B16),"")</f>
        <v>6</v>
      </c>
      <c r="B16" s="147" t="s">
        <v>147</v>
      </c>
      <c r="C16" s="117">
        <v>868952</v>
      </c>
      <c r="D16" s="117">
        <v>183439</v>
      </c>
      <c r="E16" s="117">
        <v>3526</v>
      </c>
      <c r="F16" s="117">
        <v>126720</v>
      </c>
      <c r="G16" s="117">
        <v>144302</v>
      </c>
      <c r="H16" s="117">
        <v>3523</v>
      </c>
      <c r="I16" s="117">
        <v>101197</v>
      </c>
      <c r="J16" s="117">
        <v>252</v>
      </c>
      <c r="K16" s="117">
        <v>156636</v>
      </c>
      <c r="L16" s="117">
        <v>2798</v>
      </c>
      <c r="M16" s="117">
        <v>156658</v>
      </c>
    </row>
    <row r="17" spans="1:13" s="150" customFormat="1" ht="30" customHeight="1">
      <c r="A17" s="26">
        <f>IF(B17&lt;&gt;"",COUNTA($B$11:B17),"")</f>
        <v>7</v>
      </c>
      <c r="B17" s="149" t="s">
        <v>148</v>
      </c>
      <c r="C17" s="119">
        <v>3352899</v>
      </c>
      <c r="D17" s="119">
        <v>700497</v>
      </c>
      <c r="E17" s="119">
        <v>118642</v>
      </c>
      <c r="F17" s="119">
        <v>489027</v>
      </c>
      <c r="G17" s="119">
        <v>662288</v>
      </c>
      <c r="H17" s="119">
        <v>102022</v>
      </c>
      <c r="I17" s="119">
        <v>377128</v>
      </c>
      <c r="J17" s="119">
        <v>67141</v>
      </c>
      <c r="K17" s="119">
        <v>619543</v>
      </c>
      <c r="L17" s="119">
        <v>90659</v>
      </c>
      <c r="M17" s="119">
        <v>504415</v>
      </c>
    </row>
    <row r="18" spans="1:13" ht="23.1" customHeight="1">
      <c r="A18" s="25">
        <f>IF(B18&lt;&gt;"",COUNTA($B$11:B18),"")</f>
        <v>8</v>
      </c>
      <c r="B18" s="148" t="s">
        <v>149</v>
      </c>
      <c r="C18" s="117">
        <v>480814</v>
      </c>
      <c r="D18" s="117">
        <v>68316</v>
      </c>
      <c r="E18" s="117">
        <v>1528</v>
      </c>
      <c r="F18" s="117">
        <v>62565</v>
      </c>
      <c r="G18" s="117">
        <v>81228</v>
      </c>
      <c r="H18" s="117">
        <v>13285</v>
      </c>
      <c r="I18" s="117">
        <v>76245</v>
      </c>
      <c r="J18" s="117">
        <v>15644</v>
      </c>
      <c r="K18" s="117">
        <v>90105</v>
      </c>
      <c r="L18" s="117">
        <v>20378</v>
      </c>
      <c r="M18" s="117">
        <v>102354</v>
      </c>
    </row>
    <row r="19" spans="1:13" ht="11.65" customHeight="1">
      <c r="A19" s="25">
        <f>IF(B19&lt;&gt;"",COUNTA($B$11:B19),"")</f>
        <v>9</v>
      </c>
      <c r="B19" s="147" t="s">
        <v>150</v>
      </c>
      <c r="C19" s="117">
        <v>328368</v>
      </c>
      <c r="D19" s="117">
        <v>44671</v>
      </c>
      <c r="E19" s="117">
        <v>1004</v>
      </c>
      <c r="F19" s="117">
        <v>49702</v>
      </c>
      <c r="G19" s="117">
        <v>64962</v>
      </c>
      <c r="H19" s="117">
        <v>7660</v>
      </c>
      <c r="I19" s="117">
        <v>47535</v>
      </c>
      <c r="J19" s="117">
        <v>9086</v>
      </c>
      <c r="K19" s="117">
        <v>67036</v>
      </c>
      <c r="L19" s="117">
        <v>11304</v>
      </c>
      <c r="M19" s="117">
        <v>54462</v>
      </c>
    </row>
    <row r="20" spans="1:13" ht="11.65" customHeight="1">
      <c r="A20" s="25">
        <f>IF(B20&lt;&gt;"",COUNTA($B$11:B20),"")</f>
        <v>10</v>
      </c>
      <c r="B20" s="147" t="s">
        <v>151</v>
      </c>
      <c r="C20" s="117">
        <v>100</v>
      </c>
      <c r="D20" s="117">
        <v>65</v>
      </c>
      <c r="E20" s="117" t="s">
        <v>10</v>
      </c>
      <c r="F20" s="117" t="s">
        <v>10</v>
      </c>
      <c r="G20" s="117">
        <v>32</v>
      </c>
      <c r="H20" s="117" t="s">
        <v>10</v>
      </c>
      <c r="I20" s="117" t="s">
        <v>10</v>
      </c>
      <c r="J20" s="117" t="s">
        <v>10</v>
      </c>
      <c r="K20" s="117" t="s">
        <v>10</v>
      </c>
      <c r="L20" s="117" t="s">
        <v>10</v>
      </c>
      <c r="M20" s="117">
        <v>2</v>
      </c>
    </row>
    <row r="21" spans="1:13" ht="11.65" customHeight="1">
      <c r="A21" s="25">
        <f>IF(B21&lt;&gt;"",COUNTA($B$11:B21),"")</f>
        <v>11</v>
      </c>
      <c r="B21" s="147" t="s">
        <v>152</v>
      </c>
      <c r="C21" s="117">
        <v>84164</v>
      </c>
      <c r="D21" s="117">
        <v>24931</v>
      </c>
      <c r="E21" s="117">
        <v>4275</v>
      </c>
      <c r="F21" s="117">
        <v>9117</v>
      </c>
      <c r="G21" s="117">
        <v>40151</v>
      </c>
      <c r="H21" s="117">
        <v>1161</v>
      </c>
      <c r="I21" s="117">
        <v>1047</v>
      </c>
      <c r="J21" s="117">
        <v>218</v>
      </c>
      <c r="K21" s="117">
        <v>6440</v>
      </c>
      <c r="L21" s="117">
        <v>524</v>
      </c>
      <c r="M21" s="117">
        <v>2478</v>
      </c>
    </row>
    <row r="22" spans="1:13" ht="11.65" customHeight="1">
      <c r="A22" s="25">
        <f>IF(B22&lt;&gt;"",COUNTA($B$11:B22),"")</f>
        <v>12</v>
      </c>
      <c r="B22" s="147" t="s">
        <v>147</v>
      </c>
      <c r="C22" s="117">
        <v>6772</v>
      </c>
      <c r="D22" s="117">
        <v>1746</v>
      </c>
      <c r="E22" s="117" t="s">
        <v>10</v>
      </c>
      <c r="F22" s="117">
        <v>1060</v>
      </c>
      <c r="G22" s="117">
        <v>999</v>
      </c>
      <c r="H22" s="117" t="s">
        <v>10</v>
      </c>
      <c r="I22" s="117">
        <v>1535</v>
      </c>
      <c r="J22" s="117">
        <v>300</v>
      </c>
      <c r="K22" s="117">
        <v>167</v>
      </c>
      <c r="L22" s="117" t="s">
        <v>10</v>
      </c>
      <c r="M22" s="117">
        <v>1266</v>
      </c>
    </row>
    <row r="23" spans="1:13" s="150" customFormat="1" ht="30" customHeight="1">
      <c r="A23" s="26">
        <f>IF(B23&lt;&gt;"",COUNTA($B$11:B23),"")</f>
        <v>13</v>
      </c>
      <c r="B23" s="149" t="s">
        <v>153</v>
      </c>
      <c r="C23" s="119">
        <v>558305</v>
      </c>
      <c r="D23" s="119">
        <v>91566</v>
      </c>
      <c r="E23" s="119">
        <v>5803</v>
      </c>
      <c r="F23" s="119">
        <v>70623</v>
      </c>
      <c r="G23" s="119">
        <v>120413</v>
      </c>
      <c r="H23" s="119">
        <v>14446</v>
      </c>
      <c r="I23" s="119">
        <v>75757</v>
      </c>
      <c r="J23" s="119">
        <v>15561</v>
      </c>
      <c r="K23" s="119">
        <v>96379</v>
      </c>
      <c r="L23" s="119">
        <v>20902</v>
      </c>
      <c r="M23" s="119">
        <v>103567</v>
      </c>
    </row>
    <row r="24" spans="1:13" s="150" customFormat="1" ht="30" customHeight="1">
      <c r="A24" s="26">
        <f>IF(B24&lt;&gt;"",COUNTA($B$11:B24),"")</f>
        <v>14</v>
      </c>
      <c r="B24" s="149" t="s">
        <v>154</v>
      </c>
      <c r="C24" s="119">
        <v>3911204</v>
      </c>
      <c r="D24" s="119">
        <v>792063</v>
      </c>
      <c r="E24" s="119">
        <v>124444</v>
      </c>
      <c r="F24" s="119">
        <v>559650</v>
      </c>
      <c r="G24" s="119">
        <v>782701</v>
      </c>
      <c r="H24" s="119">
        <v>116468</v>
      </c>
      <c r="I24" s="119">
        <v>452886</v>
      </c>
      <c r="J24" s="119">
        <v>82702</v>
      </c>
      <c r="K24" s="119">
        <v>715922</v>
      </c>
      <c r="L24" s="119">
        <v>111561</v>
      </c>
      <c r="M24" s="119">
        <v>607982</v>
      </c>
    </row>
    <row r="25" spans="1:13" ht="11.65" customHeight="1">
      <c r="A25" s="25">
        <f>IF(B25&lt;&gt;"",COUNTA($B$11:B25),"")</f>
        <v>15</v>
      </c>
      <c r="B25" s="147" t="s">
        <v>155</v>
      </c>
      <c r="C25" s="117">
        <v>1031342</v>
      </c>
      <c r="D25" s="117">
        <v>204438</v>
      </c>
      <c r="E25" s="117">
        <v>66938</v>
      </c>
      <c r="F25" s="117">
        <v>171011</v>
      </c>
      <c r="G25" s="117">
        <v>178027</v>
      </c>
      <c r="H25" s="117">
        <v>46201</v>
      </c>
      <c r="I25" s="117">
        <v>129138</v>
      </c>
      <c r="J25" s="117">
        <v>40028</v>
      </c>
      <c r="K25" s="117">
        <v>181220</v>
      </c>
      <c r="L25" s="117">
        <v>54816</v>
      </c>
      <c r="M25" s="117">
        <v>167507</v>
      </c>
    </row>
    <row r="26" spans="1:13" ht="11.65" customHeight="1">
      <c r="A26" s="25">
        <f>IF(B26&lt;&gt;"",COUNTA($B$11:B26),"")</f>
        <v>16</v>
      </c>
      <c r="B26" s="147" t="s">
        <v>156</v>
      </c>
      <c r="C26" s="117">
        <v>381818</v>
      </c>
      <c r="D26" s="117">
        <v>73479</v>
      </c>
      <c r="E26" s="117">
        <v>20665</v>
      </c>
      <c r="F26" s="117">
        <v>68695</v>
      </c>
      <c r="G26" s="117">
        <v>60818</v>
      </c>
      <c r="H26" s="117">
        <v>16371</v>
      </c>
      <c r="I26" s="117">
        <v>49119</v>
      </c>
      <c r="J26" s="117">
        <v>11700</v>
      </c>
      <c r="K26" s="117">
        <v>62769</v>
      </c>
      <c r="L26" s="117">
        <v>18501</v>
      </c>
      <c r="M26" s="117">
        <v>66939</v>
      </c>
    </row>
    <row r="27" spans="1:13" ht="11.65" customHeight="1">
      <c r="A27" s="25">
        <f>IF(B27&lt;&gt;"",COUNTA($B$11:B27),"")</f>
        <v>17</v>
      </c>
      <c r="B27" s="147" t="s">
        <v>172</v>
      </c>
      <c r="C27" s="117">
        <v>388487</v>
      </c>
      <c r="D27" s="117">
        <v>75843</v>
      </c>
      <c r="E27" s="117">
        <v>27925</v>
      </c>
      <c r="F27" s="117">
        <v>63521</v>
      </c>
      <c r="G27" s="117">
        <v>68182</v>
      </c>
      <c r="H27" s="117">
        <v>17224</v>
      </c>
      <c r="I27" s="117">
        <v>49106</v>
      </c>
      <c r="J27" s="117">
        <v>17082</v>
      </c>
      <c r="K27" s="117">
        <v>71035</v>
      </c>
      <c r="L27" s="117">
        <v>24873</v>
      </c>
      <c r="M27" s="117">
        <v>60800</v>
      </c>
    </row>
    <row r="28" spans="1:13" ht="11.65" customHeight="1">
      <c r="A28" s="25">
        <f>IF(B28&lt;&gt;"",COUNTA($B$11:B28),"")</f>
        <v>18</v>
      </c>
      <c r="B28" s="147" t="s">
        <v>173</v>
      </c>
      <c r="C28" s="117">
        <v>160161</v>
      </c>
      <c r="D28" s="117">
        <v>34454</v>
      </c>
      <c r="E28" s="117">
        <v>10047</v>
      </c>
      <c r="F28" s="117">
        <v>23891</v>
      </c>
      <c r="G28" s="117">
        <v>29420</v>
      </c>
      <c r="H28" s="117">
        <v>7103</v>
      </c>
      <c r="I28" s="117">
        <v>18790</v>
      </c>
      <c r="J28" s="117">
        <v>5996</v>
      </c>
      <c r="K28" s="117">
        <v>27546</v>
      </c>
      <c r="L28" s="117">
        <v>5203</v>
      </c>
      <c r="M28" s="117">
        <v>26060</v>
      </c>
    </row>
    <row r="29" spans="1:13" ht="11.65" customHeight="1">
      <c r="A29" s="25">
        <f>IF(B29&lt;&gt;"",COUNTA($B$11:B29),"")</f>
        <v>19</v>
      </c>
      <c r="B29" s="147" t="s">
        <v>61</v>
      </c>
      <c r="C29" s="117">
        <v>535574</v>
      </c>
      <c r="D29" s="117">
        <v>112295</v>
      </c>
      <c r="E29" s="117">
        <v>12745</v>
      </c>
      <c r="F29" s="117">
        <v>78648</v>
      </c>
      <c r="G29" s="117">
        <v>92833</v>
      </c>
      <c r="H29" s="117">
        <v>19714</v>
      </c>
      <c r="I29" s="117">
        <v>56896</v>
      </c>
      <c r="J29" s="117">
        <v>10479</v>
      </c>
      <c r="K29" s="117">
        <v>113429</v>
      </c>
      <c r="L29" s="117">
        <v>17302</v>
      </c>
      <c r="M29" s="117">
        <v>81473</v>
      </c>
    </row>
    <row r="30" spans="1:13" ht="23.1" customHeight="1">
      <c r="A30" s="25">
        <f>IF(B30&lt;&gt;"",COUNTA($B$11:B30),"")</f>
        <v>20</v>
      </c>
      <c r="B30" s="148" t="s">
        <v>926</v>
      </c>
      <c r="C30" s="117">
        <v>443218</v>
      </c>
      <c r="D30" s="117">
        <v>96150</v>
      </c>
      <c r="E30" s="117">
        <v>16289</v>
      </c>
      <c r="F30" s="117">
        <v>60959</v>
      </c>
      <c r="G30" s="117">
        <v>75707</v>
      </c>
      <c r="H30" s="117">
        <v>17718</v>
      </c>
      <c r="I30" s="117">
        <v>49907</v>
      </c>
      <c r="J30" s="117">
        <v>12925</v>
      </c>
      <c r="K30" s="117">
        <v>93267</v>
      </c>
      <c r="L30" s="117">
        <v>11369</v>
      </c>
      <c r="M30" s="117">
        <v>67229</v>
      </c>
    </row>
    <row r="31" spans="1:13" ht="23.1" customHeight="1">
      <c r="A31" s="25">
        <f>IF(B31&lt;&gt;"",COUNTA($B$11:B31),"")</f>
        <v>21</v>
      </c>
      <c r="B31" s="148" t="s">
        <v>927</v>
      </c>
      <c r="C31" s="117">
        <v>588211</v>
      </c>
      <c r="D31" s="117">
        <v>115293</v>
      </c>
      <c r="E31" s="117">
        <v>10127</v>
      </c>
      <c r="F31" s="117">
        <v>99492</v>
      </c>
      <c r="G31" s="117">
        <v>110203</v>
      </c>
      <c r="H31" s="117">
        <v>7808</v>
      </c>
      <c r="I31" s="117">
        <v>67699</v>
      </c>
      <c r="J31" s="117">
        <v>252</v>
      </c>
      <c r="K31" s="117">
        <v>104124</v>
      </c>
      <c r="L31" s="117">
        <v>399</v>
      </c>
      <c r="M31" s="117">
        <v>91400</v>
      </c>
    </row>
    <row r="32" spans="1:13" ht="23.1" customHeight="1">
      <c r="A32" s="25">
        <f>IF(B32&lt;&gt;"",COUNTA($B$11:B32),"")</f>
        <v>22</v>
      </c>
      <c r="B32" s="148" t="s">
        <v>928</v>
      </c>
      <c r="C32" s="117">
        <v>175642</v>
      </c>
      <c r="D32" s="117">
        <v>20637</v>
      </c>
      <c r="E32" s="117">
        <v>565</v>
      </c>
      <c r="F32" s="117">
        <v>12178</v>
      </c>
      <c r="G32" s="117">
        <v>100861</v>
      </c>
      <c r="H32" s="117" t="s">
        <v>10</v>
      </c>
      <c r="I32" s="117">
        <v>10764</v>
      </c>
      <c r="J32" s="117">
        <v>160</v>
      </c>
      <c r="K32" s="117">
        <v>20247</v>
      </c>
      <c r="L32" s="117">
        <v>81</v>
      </c>
      <c r="M32" s="117">
        <v>10956</v>
      </c>
    </row>
    <row r="33" spans="1:13" ht="11.65" customHeight="1">
      <c r="A33" s="25">
        <f>IF(B33&lt;&gt;"",COUNTA($B$11:B33),"")</f>
        <v>23</v>
      </c>
      <c r="B33" s="147" t="s">
        <v>160</v>
      </c>
      <c r="C33" s="117">
        <v>221433</v>
      </c>
      <c r="D33" s="117">
        <v>68853</v>
      </c>
      <c r="E33" s="117">
        <v>14863</v>
      </c>
      <c r="F33" s="117">
        <v>27601</v>
      </c>
      <c r="G33" s="117">
        <v>29395</v>
      </c>
      <c r="H33" s="117">
        <v>3867</v>
      </c>
      <c r="I33" s="117">
        <v>17889</v>
      </c>
      <c r="J33" s="117">
        <v>2333</v>
      </c>
      <c r="K33" s="117">
        <v>45903</v>
      </c>
      <c r="L33" s="117">
        <v>5172</v>
      </c>
      <c r="M33" s="117">
        <v>31793</v>
      </c>
    </row>
    <row r="34" spans="1:13" ht="11.65" customHeight="1">
      <c r="A34" s="25">
        <f>IF(B34&lt;&gt;"",COUNTA($B$11:B34),"")</f>
        <v>24</v>
      </c>
      <c r="B34" s="147" t="s">
        <v>161</v>
      </c>
      <c r="C34" s="117">
        <v>1467471</v>
      </c>
      <c r="D34" s="117">
        <v>316487</v>
      </c>
      <c r="E34" s="117">
        <v>19261</v>
      </c>
      <c r="F34" s="117">
        <v>221101</v>
      </c>
      <c r="G34" s="117">
        <v>259893</v>
      </c>
      <c r="H34" s="117">
        <v>24487</v>
      </c>
      <c r="I34" s="117">
        <v>165428</v>
      </c>
      <c r="J34" s="117">
        <v>11173</v>
      </c>
      <c r="K34" s="117">
        <v>263308</v>
      </c>
      <c r="L34" s="117">
        <v>17529</v>
      </c>
      <c r="M34" s="117">
        <v>241254</v>
      </c>
    </row>
    <row r="35" spans="1:13" ht="11.65" customHeight="1">
      <c r="A35" s="25">
        <f>IF(B35&lt;&gt;"",COUNTA($B$11:B35),"")</f>
        <v>25</v>
      </c>
      <c r="B35" s="147" t="s">
        <v>147</v>
      </c>
      <c r="C35" s="117">
        <v>868952</v>
      </c>
      <c r="D35" s="117">
        <v>183439</v>
      </c>
      <c r="E35" s="117">
        <v>3526</v>
      </c>
      <c r="F35" s="117">
        <v>126720</v>
      </c>
      <c r="G35" s="117">
        <v>144302</v>
      </c>
      <c r="H35" s="117">
        <v>3523</v>
      </c>
      <c r="I35" s="117">
        <v>101197</v>
      </c>
      <c r="J35" s="117">
        <v>252</v>
      </c>
      <c r="K35" s="117">
        <v>156636</v>
      </c>
      <c r="L35" s="117">
        <v>2798</v>
      </c>
      <c r="M35" s="117">
        <v>156658</v>
      </c>
    </row>
    <row r="36" spans="1:13" s="150" customFormat="1" ht="30" customHeight="1">
      <c r="A36" s="26">
        <f>IF(B36&lt;&gt;"",COUNTA($B$11:B36),"")</f>
        <v>26</v>
      </c>
      <c r="B36" s="149" t="s">
        <v>162</v>
      </c>
      <c r="C36" s="119">
        <v>3593940</v>
      </c>
      <c r="D36" s="119">
        <v>750715</v>
      </c>
      <c r="E36" s="119">
        <v>137263</v>
      </c>
      <c r="F36" s="119">
        <v>544269</v>
      </c>
      <c r="G36" s="119">
        <v>702616</v>
      </c>
      <c r="H36" s="119">
        <v>116273</v>
      </c>
      <c r="I36" s="119">
        <v>396524</v>
      </c>
      <c r="J36" s="119">
        <v>77099</v>
      </c>
      <c r="K36" s="119">
        <v>664861</v>
      </c>
      <c r="L36" s="119">
        <v>103870</v>
      </c>
      <c r="M36" s="119">
        <v>534955</v>
      </c>
    </row>
    <row r="37" spans="1:13" ht="11.65" customHeight="1">
      <c r="A37" s="25">
        <f>IF(B37&lt;&gt;"",COUNTA($B$11:B37),"")</f>
        <v>27</v>
      </c>
      <c r="B37" s="147" t="s">
        <v>163</v>
      </c>
      <c r="C37" s="117">
        <v>261841</v>
      </c>
      <c r="D37" s="117">
        <v>44275</v>
      </c>
      <c r="E37" s="117">
        <v>5966</v>
      </c>
      <c r="F37" s="117">
        <v>27350</v>
      </c>
      <c r="G37" s="117">
        <v>56484</v>
      </c>
      <c r="H37" s="117">
        <v>11086</v>
      </c>
      <c r="I37" s="117">
        <v>38637</v>
      </c>
      <c r="J37" s="117">
        <v>12620</v>
      </c>
      <c r="K37" s="117">
        <v>40732</v>
      </c>
      <c r="L37" s="117">
        <v>7768</v>
      </c>
      <c r="M37" s="117">
        <v>54364</v>
      </c>
    </row>
    <row r="38" spans="1:13" ht="11.65" customHeight="1">
      <c r="A38" s="25">
        <f>IF(B38&lt;&gt;"",COUNTA($B$11:B38),"")</f>
        <v>28</v>
      </c>
      <c r="B38" s="147" t="s">
        <v>164</v>
      </c>
      <c r="C38" s="117" t="s">
        <v>10</v>
      </c>
      <c r="D38" s="117" t="s">
        <v>10</v>
      </c>
      <c r="E38" s="117" t="s">
        <v>10</v>
      </c>
      <c r="F38" s="117" t="s">
        <v>10</v>
      </c>
      <c r="G38" s="117" t="s">
        <v>10</v>
      </c>
      <c r="H38" s="117" t="s">
        <v>10</v>
      </c>
      <c r="I38" s="117" t="s">
        <v>10</v>
      </c>
      <c r="J38" s="117" t="s">
        <v>10</v>
      </c>
      <c r="K38" s="117" t="s">
        <v>10</v>
      </c>
      <c r="L38" s="117" t="s">
        <v>10</v>
      </c>
      <c r="M38" s="117" t="s">
        <v>10</v>
      </c>
    </row>
    <row r="39" spans="1:13" ht="11.65" customHeight="1">
      <c r="A39" s="25">
        <f>IF(B39&lt;&gt;"",COUNTA($B$11:B39),"")</f>
        <v>29</v>
      </c>
      <c r="B39" s="147" t="s">
        <v>165</v>
      </c>
      <c r="C39" s="117">
        <v>168603</v>
      </c>
      <c r="D39" s="117">
        <v>39849</v>
      </c>
      <c r="E39" s="117">
        <v>1051</v>
      </c>
      <c r="F39" s="117">
        <v>16862</v>
      </c>
      <c r="G39" s="117">
        <v>40292</v>
      </c>
      <c r="H39" s="117">
        <v>920</v>
      </c>
      <c r="I39" s="117">
        <v>18445</v>
      </c>
      <c r="J39" s="117">
        <v>1424</v>
      </c>
      <c r="K39" s="117">
        <v>17277</v>
      </c>
      <c r="L39" s="117">
        <v>5765</v>
      </c>
      <c r="M39" s="117">
        <v>35877</v>
      </c>
    </row>
    <row r="40" spans="1:13" ht="11.65" customHeight="1">
      <c r="A40" s="25">
        <f>IF(B40&lt;&gt;"",COUNTA($B$11:B40),"")</f>
        <v>30</v>
      </c>
      <c r="B40" s="147" t="s">
        <v>147</v>
      </c>
      <c r="C40" s="117">
        <v>6772</v>
      </c>
      <c r="D40" s="117">
        <v>1746</v>
      </c>
      <c r="E40" s="117" t="s">
        <v>10</v>
      </c>
      <c r="F40" s="117">
        <v>1060</v>
      </c>
      <c r="G40" s="117">
        <v>999</v>
      </c>
      <c r="H40" s="117" t="s">
        <v>10</v>
      </c>
      <c r="I40" s="117">
        <v>1535</v>
      </c>
      <c r="J40" s="117">
        <v>300</v>
      </c>
      <c r="K40" s="117">
        <v>167</v>
      </c>
      <c r="L40" s="117" t="s">
        <v>10</v>
      </c>
      <c r="M40" s="117">
        <v>1266</v>
      </c>
    </row>
    <row r="41" spans="1:13" s="150" customFormat="1" ht="24.75" customHeight="1">
      <c r="A41" s="26">
        <f>IF(B41&lt;&gt;"",COUNTA($B$11:B41),"")</f>
        <v>31</v>
      </c>
      <c r="B41" s="149" t="s">
        <v>166</v>
      </c>
      <c r="C41" s="119">
        <v>423672</v>
      </c>
      <c r="D41" s="119">
        <v>82377</v>
      </c>
      <c r="E41" s="119">
        <v>7018</v>
      </c>
      <c r="F41" s="119">
        <v>43153</v>
      </c>
      <c r="G41" s="119">
        <v>95778</v>
      </c>
      <c r="H41" s="119">
        <v>12006</v>
      </c>
      <c r="I41" s="119">
        <v>55547</v>
      </c>
      <c r="J41" s="119">
        <v>13744</v>
      </c>
      <c r="K41" s="119">
        <v>57842</v>
      </c>
      <c r="L41" s="119">
        <v>13534</v>
      </c>
      <c r="M41" s="119">
        <v>88975</v>
      </c>
    </row>
    <row r="42" spans="1:13" s="150" customFormat="1" ht="24.75" customHeight="1">
      <c r="A42" s="26">
        <f>IF(B42&lt;&gt;"",COUNTA($B$11:B42),"")</f>
        <v>32</v>
      </c>
      <c r="B42" s="149" t="s">
        <v>167</v>
      </c>
      <c r="C42" s="119">
        <v>4017612</v>
      </c>
      <c r="D42" s="119">
        <v>833092</v>
      </c>
      <c r="E42" s="119">
        <v>144280</v>
      </c>
      <c r="F42" s="119">
        <v>587422</v>
      </c>
      <c r="G42" s="119">
        <v>798394</v>
      </c>
      <c r="H42" s="119">
        <v>128279</v>
      </c>
      <c r="I42" s="119">
        <v>452071</v>
      </c>
      <c r="J42" s="119">
        <v>90843</v>
      </c>
      <c r="K42" s="119">
        <v>722703</v>
      </c>
      <c r="L42" s="119">
        <v>117404</v>
      </c>
      <c r="M42" s="119">
        <v>623930</v>
      </c>
    </row>
    <row r="43" spans="1:13" s="150" customFormat="1" ht="24.75" customHeight="1">
      <c r="A43" s="26">
        <f>IF(B43&lt;&gt;"",COUNTA($B$11:B43),"")</f>
        <v>33</v>
      </c>
      <c r="B43" s="149" t="s">
        <v>168</v>
      </c>
      <c r="C43" s="119">
        <v>106408</v>
      </c>
      <c r="D43" s="119">
        <v>41029</v>
      </c>
      <c r="E43" s="119">
        <v>19836</v>
      </c>
      <c r="F43" s="119">
        <v>27772</v>
      </c>
      <c r="G43" s="119">
        <v>15693</v>
      </c>
      <c r="H43" s="119">
        <v>11811</v>
      </c>
      <c r="I43" s="119">
        <v>-815</v>
      </c>
      <c r="J43" s="119">
        <v>8141</v>
      </c>
      <c r="K43" s="119">
        <v>6782</v>
      </c>
      <c r="L43" s="119">
        <v>5843</v>
      </c>
      <c r="M43" s="119">
        <v>15947</v>
      </c>
    </row>
    <row r="44" spans="1:13" s="152" customFormat="1" ht="30" customHeight="1">
      <c r="A44" s="25">
        <f>IF(B44&lt;&gt;"",COUNTA($B$11:B44),"")</f>
        <v>34</v>
      </c>
      <c r="B44" s="151" t="s">
        <v>929</v>
      </c>
      <c r="C44" s="123">
        <v>241041</v>
      </c>
      <c r="D44" s="123">
        <v>50218</v>
      </c>
      <c r="E44" s="123">
        <v>18621</v>
      </c>
      <c r="F44" s="123">
        <v>55242</v>
      </c>
      <c r="G44" s="123">
        <v>40328</v>
      </c>
      <c r="H44" s="123">
        <v>14251</v>
      </c>
      <c r="I44" s="123">
        <v>19395</v>
      </c>
      <c r="J44" s="123">
        <v>9958</v>
      </c>
      <c r="K44" s="123">
        <v>45318</v>
      </c>
      <c r="L44" s="123">
        <v>13212</v>
      </c>
      <c r="M44" s="123">
        <v>30540</v>
      </c>
    </row>
    <row r="45" spans="1:13" ht="22.5">
      <c r="A45" s="25">
        <f>IF(B45&lt;&gt;"",COUNTA($B$11:B45),"")</f>
        <v>35</v>
      </c>
      <c r="B45" s="153" t="s">
        <v>960</v>
      </c>
      <c r="C45" s="117">
        <v>95325</v>
      </c>
      <c r="D45" s="117">
        <v>20300</v>
      </c>
      <c r="E45" s="117" t="s">
        <v>10</v>
      </c>
      <c r="F45" s="117">
        <v>5292</v>
      </c>
      <c r="G45" s="117">
        <v>15019</v>
      </c>
      <c r="H45" s="117">
        <v>11572</v>
      </c>
      <c r="I45" s="117">
        <v>18491</v>
      </c>
      <c r="J45" s="117">
        <v>4179</v>
      </c>
      <c r="K45" s="117">
        <v>9428</v>
      </c>
      <c r="L45" s="117" t="s">
        <v>10</v>
      </c>
      <c r="M45" s="117">
        <v>26794</v>
      </c>
    </row>
    <row r="46" spans="1:13" ht="22.5" customHeight="1">
      <c r="A46" s="25">
        <f>IF(B46&lt;&gt;"",COUNTA($B$11:B46),"")</f>
        <v>36</v>
      </c>
      <c r="B46" s="153" t="s">
        <v>959</v>
      </c>
      <c r="C46" s="117">
        <v>161819</v>
      </c>
      <c r="D46" s="117">
        <v>28773</v>
      </c>
      <c r="E46" s="117">
        <v>2171</v>
      </c>
      <c r="F46" s="117">
        <v>21812</v>
      </c>
      <c r="G46" s="117">
        <v>33400</v>
      </c>
      <c r="H46" s="117">
        <v>15122</v>
      </c>
      <c r="I46" s="117">
        <v>19170</v>
      </c>
      <c r="J46" s="117">
        <v>7380</v>
      </c>
      <c r="K46" s="117">
        <v>23717</v>
      </c>
      <c r="L46" s="117">
        <v>2496</v>
      </c>
      <c r="M46" s="117">
        <v>34947</v>
      </c>
    </row>
    <row r="47" spans="1:13" s="97" customFormat="1" ht="20.100000000000001" customHeight="1">
      <c r="A47" s="25" t="str">
        <f>IF(B47&lt;&gt;"",COUNTA($B$11:B47),"")</f>
        <v/>
      </c>
      <c r="B47" s="103"/>
      <c r="C47" s="272" t="s">
        <v>112</v>
      </c>
      <c r="D47" s="273"/>
      <c r="E47" s="273"/>
      <c r="F47" s="273"/>
      <c r="G47" s="273"/>
      <c r="H47" s="273"/>
      <c r="I47" s="273" t="s">
        <v>112</v>
      </c>
      <c r="J47" s="273"/>
      <c r="K47" s="273"/>
      <c r="L47" s="273"/>
      <c r="M47" s="273"/>
    </row>
    <row r="48" spans="1:13" ht="11.65" customHeight="1">
      <c r="A48" s="25">
        <f>IF(B48&lt;&gt;"",COUNTA($B$11:B48),"")</f>
        <v>37</v>
      </c>
      <c r="B48" s="147" t="s">
        <v>142</v>
      </c>
      <c r="C48" s="125">
        <v>702.54</v>
      </c>
      <c r="D48" s="125">
        <v>670.54</v>
      </c>
      <c r="E48" s="125">
        <v>403.33</v>
      </c>
      <c r="F48" s="125">
        <v>648.80999999999995</v>
      </c>
      <c r="G48" s="125">
        <v>687.24</v>
      </c>
      <c r="H48" s="125">
        <v>547.83000000000004</v>
      </c>
      <c r="I48" s="125">
        <v>713.03</v>
      </c>
      <c r="J48" s="125">
        <v>533.95000000000005</v>
      </c>
      <c r="K48" s="125">
        <v>714.09</v>
      </c>
      <c r="L48" s="125">
        <v>555.37</v>
      </c>
      <c r="M48" s="125">
        <v>791.81</v>
      </c>
    </row>
    <row r="49" spans="1:13" ht="11.65" customHeight="1">
      <c r="A49" s="25">
        <f>IF(B49&lt;&gt;"",COUNTA($B$11:B49),"")</f>
        <v>38</v>
      </c>
      <c r="B49" s="147" t="s">
        <v>143</v>
      </c>
      <c r="C49" s="125">
        <v>434.32</v>
      </c>
      <c r="D49" s="125">
        <v>462.86</v>
      </c>
      <c r="E49" s="125">
        <v>174.7</v>
      </c>
      <c r="F49" s="125">
        <v>404.54</v>
      </c>
      <c r="G49" s="125">
        <v>442.65</v>
      </c>
      <c r="H49" s="125">
        <v>309.76</v>
      </c>
      <c r="I49" s="125">
        <v>462.52</v>
      </c>
      <c r="J49" s="125">
        <v>210.3</v>
      </c>
      <c r="K49" s="125">
        <v>442.53</v>
      </c>
      <c r="L49" s="125">
        <v>206.4</v>
      </c>
      <c r="M49" s="125">
        <v>390.95</v>
      </c>
    </row>
    <row r="50" spans="1:13" ht="23.1" customHeight="1">
      <c r="A50" s="25">
        <f>IF(B50&lt;&gt;"",COUNTA($B$11:B50),"")</f>
        <v>39</v>
      </c>
      <c r="B50" s="148" t="s">
        <v>144</v>
      </c>
      <c r="C50" s="125">
        <v>767.09</v>
      </c>
      <c r="D50" s="125">
        <v>758.67</v>
      </c>
      <c r="E50" s="125" t="s">
        <v>10</v>
      </c>
      <c r="F50" s="125">
        <v>572.74</v>
      </c>
      <c r="G50" s="125">
        <v>1170.3399999999999</v>
      </c>
      <c r="H50" s="125" t="s">
        <v>10</v>
      </c>
      <c r="I50" s="125">
        <v>643.57000000000005</v>
      </c>
      <c r="J50" s="125" t="s">
        <v>10</v>
      </c>
      <c r="K50" s="125">
        <v>764.46</v>
      </c>
      <c r="L50" s="125" t="s">
        <v>10</v>
      </c>
      <c r="M50" s="125">
        <v>641.52</v>
      </c>
    </row>
    <row r="51" spans="1:13" ht="11.65" customHeight="1">
      <c r="A51" s="25">
        <f>IF(B51&lt;&gt;"",COUNTA($B$11:B51),"")</f>
        <v>40</v>
      </c>
      <c r="B51" s="147" t="s">
        <v>145</v>
      </c>
      <c r="C51" s="125">
        <v>15.07</v>
      </c>
      <c r="D51" s="125">
        <v>13.75</v>
      </c>
      <c r="E51" s="125">
        <v>1.34</v>
      </c>
      <c r="F51" s="125">
        <v>10.16</v>
      </c>
      <c r="G51" s="125">
        <v>16.09</v>
      </c>
      <c r="H51" s="125">
        <v>24.15</v>
      </c>
      <c r="I51" s="125">
        <v>24.85</v>
      </c>
      <c r="J51" s="125">
        <v>57.82</v>
      </c>
      <c r="K51" s="125">
        <v>13.25</v>
      </c>
      <c r="L51" s="125">
        <v>2.54</v>
      </c>
      <c r="M51" s="125">
        <v>15.39</v>
      </c>
    </row>
    <row r="52" spans="1:13" ht="11.65" customHeight="1">
      <c r="A52" s="25">
        <f>IF(B52&lt;&gt;"",COUNTA($B$11:B52),"")</f>
        <v>41</v>
      </c>
      <c r="B52" s="147" t="s">
        <v>146</v>
      </c>
      <c r="C52" s="125">
        <v>1317.34</v>
      </c>
      <c r="D52" s="125">
        <v>1509.92</v>
      </c>
      <c r="E52" s="125">
        <v>1331.4</v>
      </c>
      <c r="F52" s="125">
        <v>1219.1099999999999</v>
      </c>
      <c r="G52" s="125">
        <v>1268.51</v>
      </c>
      <c r="H52" s="125">
        <v>898.13</v>
      </c>
      <c r="I52" s="125">
        <v>1203.42</v>
      </c>
      <c r="J52" s="125">
        <v>777.39</v>
      </c>
      <c r="K52" s="125">
        <v>1354.86</v>
      </c>
      <c r="L52" s="125">
        <v>820.12</v>
      </c>
      <c r="M52" s="125">
        <v>1276.6099999999999</v>
      </c>
    </row>
    <row r="53" spans="1:13" ht="11.65" customHeight="1">
      <c r="A53" s="25">
        <f>IF(B53&lt;&gt;"",COUNTA($B$11:B53),"")</f>
        <v>42</v>
      </c>
      <c r="B53" s="147" t="s">
        <v>147</v>
      </c>
      <c r="C53" s="125">
        <v>666.12</v>
      </c>
      <c r="D53" s="125">
        <v>708.85</v>
      </c>
      <c r="E53" s="125">
        <v>55.15</v>
      </c>
      <c r="F53" s="125">
        <v>587.63</v>
      </c>
      <c r="G53" s="125">
        <v>641.34</v>
      </c>
      <c r="H53" s="125">
        <v>59.4</v>
      </c>
      <c r="I53" s="125">
        <v>644.72</v>
      </c>
      <c r="J53" s="125">
        <v>5.91</v>
      </c>
      <c r="K53" s="125">
        <v>663.77</v>
      </c>
      <c r="L53" s="125">
        <v>47.43</v>
      </c>
      <c r="M53" s="125">
        <v>738.48</v>
      </c>
    </row>
    <row r="54" spans="1:13" s="150" customFormat="1" ht="26.25" customHeight="1">
      <c r="A54" s="26">
        <f>IF(B54&lt;&gt;"",COUNTA($B$11:B54),"")</f>
        <v>43</v>
      </c>
      <c r="B54" s="149" t="s">
        <v>148</v>
      </c>
      <c r="C54" s="127">
        <v>2570.2399999999998</v>
      </c>
      <c r="D54" s="127">
        <v>2706.89</v>
      </c>
      <c r="E54" s="127">
        <v>1855.63</v>
      </c>
      <c r="F54" s="127">
        <v>2267.73</v>
      </c>
      <c r="G54" s="127">
        <v>2943.49</v>
      </c>
      <c r="H54" s="127">
        <v>1720.47</v>
      </c>
      <c r="I54" s="127">
        <v>2402.67</v>
      </c>
      <c r="J54" s="127">
        <v>1573.56</v>
      </c>
      <c r="K54" s="127">
        <v>2625.42</v>
      </c>
      <c r="L54" s="127">
        <v>1537</v>
      </c>
      <c r="M54" s="127">
        <v>2377.79</v>
      </c>
    </row>
    <row r="55" spans="1:13" ht="23.1" customHeight="1">
      <c r="A55" s="25">
        <f>IF(B55&lt;&gt;"",COUNTA($B$11:B55),"")</f>
        <v>44</v>
      </c>
      <c r="B55" s="148" t="s">
        <v>149</v>
      </c>
      <c r="C55" s="125">
        <v>368.58</v>
      </c>
      <c r="D55" s="125">
        <v>263.99</v>
      </c>
      <c r="E55" s="125">
        <v>23.9</v>
      </c>
      <c r="F55" s="125">
        <v>290.13</v>
      </c>
      <c r="G55" s="125">
        <v>361.01</v>
      </c>
      <c r="H55" s="125">
        <v>224.03</v>
      </c>
      <c r="I55" s="125">
        <v>485.76</v>
      </c>
      <c r="J55" s="125">
        <v>366.64</v>
      </c>
      <c r="K55" s="125">
        <v>381.84</v>
      </c>
      <c r="L55" s="125">
        <v>345.48</v>
      </c>
      <c r="M55" s="125">
        <v>482.49</v>
      </c>
    </row>
    <row r="56" spans="1:13" ht="11.65" customHeight="1">
      <c r="A56" s="25">
        <f>IF(B56&lt;&gt;"",COUNTA($B$11:B56),"")</f>
        <v>45</v>
      </c>
      <c r="B56" s="147" t="s">
        <v>150</v>
      </c>
      <c r="C56" s="125">
        <v>251.72</v>
      </c>
      <c r="D56" s="125">
        <v>172.62</v>
      </c>
      <c r="E56" s="125">
        <v>15.71</v>
      </c>
      <c r="F56" s="125">
        <v>230.48</v>
      </c>
      <c r="G56" s="125">
        <v>288.72000000000003</v>
      </c>
      <c r="H56" s="125">
        <v>129.18</v>
      </c>
      <c r="I56" s="125">
        <v>302.83999999999997</v>
      </c>
      <c r="J56" s="125">
        <v>212.94</v>
      </c>
      <c r="K56" s="125">
        <v>284.08</v>
      </c>
      <c r="L56" s="125">
        <v>191.65</v>
      </c>
      <c r="M56" s="125">
        <v>256.73</v>
      </c>
    </row>
    <row r="57" spans="1:13" ht="11.65" customHeight="1">
      <c r="A57" s="25">
        <f>IF(B57&lt;&gt;"",COUNTA($B$11:B57),"")</f>
        <v>46</v>
      </c>
      <c r="B57" s="147" t="s">
        <v>151</v>
      </c>
      <c r="C57" s="125">
        <v>0.08</v>
      </c>
      <c r="D57" s="125">
        <v>0.25</v>
      </c>
      <c r="E57" s="125" t="s">
        <v>10</v>
      </c>
      <c r="F57" s="125" t="s">
        <v>10</v>
      </c>
      <c r="G57" s="125">
        <v>0.14000000000000001</v>
      </c>
      <c r="H57" s="125" t="s">
        <v>10</v>
      </c>
      <c r="I57" s="125" t="s">
        <v>10</v>
      </c>
      <c r="J57" s="125" t="s">
        <v>10</v>
      </c>
      <c r="K57" s="125" t="s">
        <v>10</v>
      </c>
      <c r="L57" s="125" t="s">
        <v>10</v>
      </c>
      <c r="M57" s="125">
        <v>0.01</v>
      </c>
    </row>
    <row r="58" spans="1:13" ht="11.65" customHeight="1">
      <c r="A58" s="25">
        <f>IF(B58&lt;&gt;"",COUNTA($B$11:B58),"")</f>
        <v>47</v>
      </c>
      <c r="B58" s="147" t="s">
        <v>152</v>
      </c>
      <c r="C58" s="125">
        <v>64.52</v>
      </c>
      <c r="D58" s="125">
        <v>96.34</v>
      </c>
      <c r="E58" s="125">
        <v>66.86</v>
      </c>
      <c r="F58" s="125">
        <v>42.28</v>
      </c>
      <c r="G58" s="125">
        <v>178.45</v>
      </c>
      <c r="H58" s="125">
        <v>19.579999999999998</v>
      </c>
      <c r="I58" s="125">
        <v>6.67</v>
      </c>
      <c r="J58" s="125">
        <v>5.0999999999999996</v>
      </c>
      <c r="K58" s="125">
        <v>27.29</v>
      </c>
      <c r="L58" s="125">
        <v>8.89</v>
      </c>
      <c r="M58" s="125">
        <v>11.68</v>
      </c>
    </row>
    <row r="59" spans="1:13" ht="11.65" customHeight="1">
      <c r="A59" s="25">
        <f>IF(B59&lt;&gt;"",COUNTA($B$11:B59),"")</f>
        <v>48</v>
      </c>
      <c r="B59" s="147" t="s">
        <v>147</v>
      </c>
      <c r="C59" s="125">
        <v>5.19</v>
      </c>
      <c r="D59" s="125">
        <v>6.75</v>
      </c>
      <c r="E59" s="125" t="s">
        <v>10</v>
      </c>
      <c r="F59" s="125">
        <v>4.91</v>
      </c>
      <c r="G59" s="125">
        <v>4.4400000000000004</v>
      </c>
      <c r="H59" s="125" t="s">
        <v>10</v>
      </c>
      <c r="I59" s="125">
        <v>9.7799999999999994</v>
      </c>
      <c r="J59" s="125">
        <v>7.03</v>
      </c>
      <c r="K59" s="125">
        <v>0.71</v>
      </c>
      <c r="L59" s="125" t="s">
        <v>10</v>
      </c>
      <c r="M59" s="125">
        <v>5.97</v>
      </c>
    </row>
    <row r="60" spans="1:13" s="150" customFormat="1" ht="27" customHeight="1">
      <c r="A60" s="26">
        <f>IF(B60&lt;&gt;"",COUNTA($B$11:B60),"")</f>
        <v>49</v>
      </c>
      <c r="B60" s="149" t="s">
        <v>153</v>
      </c>
      <c r="C60" s="127">
        <v>427.98</v>
      </c>
      <c r="D60" s="127">
        <v>353.83</v>
      </c>
      <c r="E60" s="127">
        <v>90.76</v>
      </c>
      <c r="F60" s="127">
        <v>327.49</v>
      </c>
      <c r="G60" s="127">
        <v>535.16999999999996</v>
      </c>
      <c r="H60" s="127">
        <v>243.61</v>
      </c>
      <c r="I60" s="127">
        <v>482.65</v>
      </c>
      <c r="J60" s="127">
        <v>364.71</v>
      </c>
      <c r="K60" s="127">
        <v>408.42</v>
      </c>
      <c r="L60" s="127">
        <v>354.37</v>
      </c>
      <c r="M60" s="127">
        <v>488.21</v>
      </c>
    </row>
    <row r="61" spans="1:13" s="150" customFormat="1" ht="27" customHeight="1">
      <c r="A61" s="26">
        <f>IF(B61&lt;&gt;"",COUNTA($B$11:B61),"")</f>
        <v>50</v>
      </c>
      <c r="B61" s="149" t="s">
        <v>154</v>
      </c>
      <c r="C61" s="127">
        <v>2998.22</v>
      </c>
      <c r="D61" s="127">
        <v>3060.72</v>
      </c>
      <c r="E61" s="127">
        <v>1946.39</v>
      </c>
      <c r="F61" s="127">
        <v>2595.23</v>
      </c>
      <c r="G61" s="127">
        <v>3478.66</v>
      </c>
      <c r="H61" s="127">
        <v>1964.08</v>
      </c>
      <c r="I61" s="127">
        <v>2885.32</v>
      </c>
      <c r="J61" s="127">
        <v>1938.27</v>
      </c>
      <c r="K61" s="127">
        <v>3033.84</v>
      </c>
      <c r="L61" s="127">
        <v>1891.38</v>
      </c>
      <c r="M61" s="127">
        <v>2866</v>
      </c>
    </row>
    <row r="62" spans="1:13" ht="11.65" customHeight="1">
      <c r="A62" s="25">
        <f>IF(B62&lt;&gt;"",COUNTA($B$11:B62),"")</f>
        <v>51</v>
      </c>
      <c r="B62" s="147" t="s">
        <v>155</v>
      </c>
      <c r="C62" s="125">
        <v>790.6</v>
      </c>
      <c r="D62" s="125">
        <v>790</v>
      </c>
      <c r="E62" s="125">
        <v>1046.96</v>
      </c>
      <c r="F62" s="125">
        <v>793.02</v>
      </c>
      <c r="G62" s="125">
        <v>791.23</v>
      </c>
      <c r="H62" s="125">
        <v>779.12</v>
      </c>
      <c r="I62" s="125">
        <v>822.73</v>
      </c>
      <c r="J62" s="125">
        <v>938.12</v>
      </c>
      <c r="K62" s="125">
        <v>767.95</v>
      </c>
      <c r="L62" s="125">
        <v>929.34</v>
      </c>
      <c r="M62" s="125">
        <v>789.62</v>
      </c>
    </row>
    <row r="63" spans="1:13" ht="11.65" customHeight="1">
      <c r="A63" s="25">
        <f>IF(B63&lt;&gt;"",COUNTA($B$11:B63),"")</f>
        <v>52</v>
      </c>
      <c r="B63" s="147" t="s">
        <v>156</v>
      </c>
      <c r="C63" s="125">
        <v>292.69</v>
      </c>
      <c r="D63" s="125">
        <v>283.94</v>
      </c>
      <c r="E63" s="125">
        <v>323.22000000000003</v>
      </c>
      <c r="F63" s="125">
        <v>318.55</v>
      </c>
      <c r="G63" s="125">
        <v>270.3</v>
      </c>
      <c r="H63" s="125">
        <v>276.08</v>
      </c>
      <c r="I63" s="125">
        <v>312.94</v>
      </c>
      <c r="J63" s="125">
        <v>274.22000000000003</v>
      </c>
      <c r="K63" s="125">
        <v>265.99</v>
      </c>
      <c r="L63" s="125">
        <v>313.66000000000003</v>
      </c>
      <c r="M63" s="125">
        <v>315.55</v>
      </c>
    </row>
    <row r="64" spans="1:13" ht="11.65" customHeight="1">
      <c r="A64" s="25">
        <f>IF(B64&lt;&gt;"",COUNTA($B$11:B64),"")</f>
        <v>53</v>
      </c>
      <c r="B64" s="147" t="s">
        <v>172</v>
      </c>
      <c r="C64" s="125">
        <v>297.8</v>
      </c>
      <c r="D64" s="125">
        <v>293.08</v>
      </c>
      <c r="E64" s="125">
        <v>436.77</v>
      </c>
      <c r="F64" s="125">
        <v>294.56</v>
      </c>
      <c r="G64" s="125">
        <v>303.02999999999997</v>
      </c>
      <c r="H64" s="125">
        <v>290.47000000000003</v>
      </c>
      <c r="I64" s="125">
        <v>312.85000000000002</v>
      </c>
      <c r="J64" s="125">
        <v>400.34</v>
      </c>
      <c r="K64" s="125">
        <v>301.02</v>
      </c>
      <c r="L64" s="125">
        <v>421.69</v>
      </c>
      <c r="M64" s="125">
        <v>286.61</v>
      </c>
    </row>
    <row r="65" spans="1:13" ht="11.65" customHeight="1">
      <c r="A65" s="25">
        <f>IF(B65&lt;&gt;"",COUNTA($B$11:B65),"")</f>
        <v>54</v>
      </c>
      <c r="B65" s="147" t="s">
        <v>173</v>
      </c>
      <c r="C65" s="125">
        <v>122.77</v>
      </c>
      <c r="D65" s="125">
        <v>133.13999999999999</v>
      </c>
      <c r="E65" s="125">
        <v>157.13999999999999</v>
      </c>
      <c r="F65" s="125">
        <v>110.79</v>
      </c>
      <c r="G65" s="125">
        <v>130.75</v>
      </c>
      <c r="H65" s="125">
        <v>119.78</v>
      </c>
      <c r="I65" s="125">
        <v>119.71</v>
      </c>
      <c r="J65" s="125">
        <v>140.53</v>
      </c>
      <c r="K65" s="125">
        <v>116.73</v>
      </c>
      <c r="L65" s="125">
        <v>88.21</v>
      </c>
      <c r="M65" s="125">
        <v>122.85</v>
      </c>
    </row>
    <row r="66" spans="1:13" ht="11.65" customHeight="1">
      <c r="A66" s="25">
        <f>IF(B66&lt;&gt;"",COUNTA($B$11:B66),"")</f>
        <v>55</v>
      </c>
      <c r="B66" s="147" t="s">
        <v>61</v>
      </c>
      <c r="C66" s="125">
        <v>410.56</v>
      </c>
      <c r="D66" s="125">
        <v>433.94</v>
      </c>
      <c r="E66" s="125">
        <v>199.34</v>
      </c>
      <c r="F66" s="125">
        <v>364.71</v>
      </c>
      <c r="G66" s="125">
        <v>412.59</v>
      </c>
      <c r="H66" s="125">
        <v>332.45</v>
      </c>
      <c r="I66" s="125">
        <v>362.48</v>
      </c>
      <c r="J66" s="125">
        <v>245.59</v>
      </c>
      <c r="K66" s="125">
        <v>480.67</v>
      </c>
      <c r="L66" s="125">
        <v>293.33</v>
      </c>
      <c r="M66" s="125">
        <v>384.06</v>
      </c>
    </row>
    <row r="67" spans="1:13" ht="23.1" customHeight="1">
      <c r="A67" s="25">
        <f>IF(B67&lt;&gt;"",COUNTA($B$11:B67),"")</f>
        <v>56</v>
      </c>
      <c r="B67" s="148" t="s">
        <v>926</v>
      </c>
      <c r="C67" s="125">
        <v>339.76</v>
      </c>
      <c r="D67" s="125">
        <v>371.55</v>
      </c>
      <c r="E67" s="125">
        <v>254.77</v>
      </c>
      <c r="F67" s="125">
        <v>282.68</v>
      </c>
      <c r="G67" s="125">
        <v>336.47</v>
      </c>
      <c r="H67" s="125">
        <v>298.8</v>
      </c>
      <c r="I67" s="125">
        <v>317.95</v>
      </c>
      <c r="J67" s="125">
        <v>302.93</v>
      </c>
      <c r="K67" s="125">
        <v>395.23</v>
      </c>
      <c r="L67" s="125">
        <v>192.75</v>
      </c>
      <c r="M67" s="125">
        <v>316.92</v>
      </c>
    </row>
    <row r="68" spans="1:13" ht="23.1" customHeight="1">
      <c r="A68" s="25">
        <f>IF(B68&lt;&gt;"",COUNTA($B$11:B68),"")</f>
        <v>57</v>
      </c>
      <c r="B68" s="148" t="s">
        <v>927</v>
      </c>
      <c r="C68" s="125">
        <v>450.91</v>
      </c>
      <c r="D68" s="125">
        <v>445.52</v>
      </c>
      <c r="E68" s="125">
        <v>158.38999999999999</v>
      </c>
      <c r="F68" s="125">
        <v>461.37</v>
      </c>
      <c r="G68" s="125">
        <v>489.79</v>
      </c>
      <c r="H68" s="125">
        <v>131.66999999999999</v>
      </c>
      <c r="I68" s="125">
        <v>431.31</v>
      </c>
      <c r="J68" s="125">
        <v>5.92</v>
      </c>
      <c r="K68" s="125">
        <v>441.24</v>
      </c>
      <c r="L68" s="125">
        <v>6.77</v>
      </c>
      <c r="M68" s="125">
        <v>430.86</v>
      </c>
    </row>
    <row r="69" spans="1:13" ht="23.1" customHeight="1">
      <c r="A69" s="25">
        <f>IF(B69&lt;&gt;"",COUNTA($B$11:B69),"")</f>
        <v>58</v>
      </c>
      <c r="B69" s="148" t="s">
        <v>928</v>
      </c>
      <c r="C69" s="125">
        <v>134.63999999999999</v>
      </c>
      <c r="D69" s="125">
        <v>79.75</v>
      </c>
      <c r="E69" s="125">
        <v>8.84</v>
      </c>
      <c r="F69" s="125">
        <v>56.47</v>
      </c>
      <c r="G69" s="125">
        <v>448.27</v>
      </c>
      <c r="H69" s="125" t="s">
        <v>10</v>
      </c>
      <c r="I69" s="125">
        <v>68.58</v>
      </c>
      <c r="J69" s="125">
        <v>3.75</v>
      </c>
      <c r="K69" s="125">
        <v>85.8</v>
      </c>
      <c r="L69" s="125">
        <v>1.37</v>
      </c>
      <c r="M69" s="125">
        <v>51.65</v>
      </c>
    </row>
    <row r="70" spans="1:13" ht="11.65" customHeight="1">
      <c r="A70" s="25">
        <f>IF(B70&lt;&gt;"",COUNTA($B$11:B70),"")</f>
        <v>59</v>
      </c>
      <c r="B70" s="147" t="s">
        <v>160</v>
      </c>
      <c r="C70" s="125">
        <v>169.74</v>
      </c>
      <c r="D70" s="125">
        <v>266.06</v>
      </c>
      <c r="E70" s="125">
        <v>232.47</v>
      </c>
      <c r="F70" s="125">
        <v>127.99</v>
      </c>
      <c r="G70" s="125">
        <v>130.63999999999999</v>
      </c>
      <c r="H70" s="125">
        <v>65.209999999999994</v>
      </c>
      <c r="I70" s="125">
        <v>113.97</v>
      </c>
      <c r="J70" s="125">
        <v>54.69</v>
      </c>
      <c r="K70" s="125">
        <v>194.52</v>
      </c>
      <c r="L70" s="125">
        <v>87.68</v>
      </c>
      <c r="M70" s="125">
        <v>149.87</v>
      </c>
    </row>
    <row r="71" spans="1:13" ht="11.65" customHeight="1">
      <c r="A71" s="25">
        <f>IF(B71&lt;&gt;"",COUNTA($B$11:B71),"")</f>
        <v>60</v>
      </c>
      <c r="B71" s="147" t="s">
        <v>161</v>
      </c>
      <c r="C71" s="125">
        <v>1124.92</v>
      </c>
      <c r="D71" s="125">
        <v>1222.98</v>
      </c>
      <c r="E71" s="125">
        <v>301.26</v>
      </c>
      <c r="F71" s="125">
        <v>1025.29</v>
      </c>
      <c r="G71" s="125">
        <v>1155.07</v>
      </c>
      <c r="H71" s="125">
        <v>412.94</v>
      </c>
      <c r="I71" s="125">
        <v>1053.94</v>
      </c>
      <c r="J71" s="125">
        <v>261.87</v>
      </c>
      <c r="K71" s="125">
        <v>1115.81</v>
      </c>
      <c r="L71" s="125">
        <v>297.19</v>
      </c>
      <c r="M71" s="125">
        <v>1137.26</v>
      </c>
    </row>
    <row r="72" spans="1:13" ht="11.65" customHeight="1">
      <c r="A72" s="25">
        <f>IF(B72&lt;&gt;"",COUNTA($B$11:B72),"")</f>
        <v>61</v>
      </c>
      <c r="B72" s="147" t="s">
        <v>147</v>
      </c>
      <c r="C72" s="125">
        <v>666.12</v>
      </c>
      <c r="D72" s="125">
        <v>708.85</v>
      </c>
      <c r="E72" s="125">
        <v>55.15</v>
      </c>
      <c r="F72" s="125">
        <v>587.63</v>
      </c>
      <c r="G72" s="125">
        <v>641.34</v>
      </c>
      <c r="H72" s="125">
        <v>59.4</v>
      </c>
      <c r="I72" s="125">
        <v>644.72</v>
      </c>
      <c r="J72" s="125">
        <v>5.91</v>
      </c>
      <c r="K72" s="125">
        <v>663.77</v>
      </c>
      <c r="L72" s="125">
        <v>47.43</v>
      </c>
      <c r="M72" s="125">
        <v>738.48</v>
      </c>
    </row>
    <row r="73" spans="1:13" s="150" customFormat="1" ht="27" customHeight="1">
      <c r="A73" s="26">
        <f>IF(B73&lt;&gt;"",COUNTA($B$11:B73),"")</f>
        <v>62</v>
      </c>
      <c r="B73" s="149" t="s">
        <v>162</v>
      </c>
      <c r="C73" s="127">
        <v>2755.02</v>
      </c>
      <c r="D73" s="127">
        <v>2900.94</v>
      </c>
      <c r="E73" s="127">
        <v>2146.88</v>
      </c>
      <c r="F73" s="127">
        <v>2523.9</v>
      </c>
      <c r="G73" s="127">
        <v>3122.72</v>
      </c>
      <c r="H73" s="127">
        <v>1960.79</v>
      </c>
      <c r="I73" s="127">
        <v>2526.2399999999998</v>
      </c>
      <c r="J73" s="127">
        <v>1806.95</v>
      </c>
      <c r="K73" s="127">
        <v>2817.46</v>
      </c>
      <c r="L73" s="127">
        <v>1760.99</v>
      </c>
      <c r="M73" s="127">
        <v>2521.7600000000002</v>
      </c>
    </row>
    <row r="74" spans="1:13" ht="11.65" customHeight="1">
      <c r="A74" s="25">
        <f>IF(B74&lt;&gt;"",COUNTA($B$11:B74),"")</f>
        <v>63</v>
      </c>
      <c r="B74" s="147" t="s">
        <v>163</v>
      </c>
      <c r="C74" s="125">
        <v>200.72</v>
      </c>
      <c r="D74" s="125">
        <v>171.09</v>
      </c>
      <c r="E74" s="125">
        <v>93.32</v>
      </c>
      <c r="F74" s="125">
        <v>126.83</v>
      </c>
      <c r="G74" s="125">
        <v>251.04</v>
      </c>
      <c r="H74" s="125">
        <v>186.96</v>
      </c>
      <c r="I74" s="125">
        <v>246.15</v>
      </c>
      <c r="J74" s="125">
        <v>295.76</v>
      </c>
      <c r="K74" s="125">
        <v>172.61</v>
      </c>
      <c r="L74" s="125">
        <v>131.69999999999999</v>
      </c>
      <c r="M74" s="125">
        <v>256.27</v>
      </c>
    </row>
    <row r="75" spans="1:13" ht="11.65" customHeight="1">
      <c r="A75" s="25">
        <f>IF(B75&lt;&gt;"",COUNTA($B$11:B75),"")</f>
        <v>64</v>
      </c>
      <c r="B75" s="147" t="s">
        <v>164</v>
      </c>
      <c r="C75" s="125" t="s">
        <v>10</v>
      </c>
      <c r="D75" s="125" t="s">
        <v>10</v>
      </c>
      <c r="E75" s="125" t="s">
        <v>10</v>
      </c>
      <c r="F75" s="125" t="s">
        <v>10</v>
      </c>
      <c r="G75" s="125" t="s">
        <v>10</v>
      </c>
      <c r="H75" s="125" t="s">
        <v>10</v>
      </c>
      <c r="I75" s="125" t="s">
        <v>10</v>
      </c>
      <c r="J75" s="125" t="s">
        <v>10</v>
      </c>
      <c r="K75" s="125" t="s">
        <v>10</v>
      </c>
      <c r="L75" s="125" t="s">
        <v>10</v>
      </c>
      <c r="M75" s="125" t="s">
        <v>10</v>
      </c>
    </row>
    <row r="76" spans="1:13" ht="11.65" customHeight="1">
      <c r="A76" s="25">
        <f>IF(B76&lt;&gt;"",COUNTA($B$11:B76),"")</f>
        <v>65</v>
      </c>
      <c r="B76" s="147" t="s">
        <v>165</v>
      </c>
      <c r="C76" s="125">
        <v>129.25</v>
      </c>
      <c r="D76" s="125">
        <v>153.97999999999999</v>
      </c>
      <c r="E76" s="125">
        <v>16.440000000000001</v>
      </c>
      <c r="F76" s="125">
        <v>78.19</v>
      </c>
      <c r="G76" s="125">
        <v>179.08</v>
      </c>
      <c r="H76" s="125">
        <v>15.51</v>
      </c>
      <c r="I76" s="125">
        <v>117.51</v>
      </c>
      <c r="J76" s="125">
        <v>33.380000000000003</v>
      </c>
      <c r="K76" s="125">
        <v>73.22</v>
      </c>
      <c r="L76" s="125">
        <v>97.74</v>
      </c>
      <c r="M76" s="125">
        <v>169.12</v>
      </c>
    </row>
    <row r="77" spans="1:13" ht="11.65" customHeight="1">
      <c r="A77" s="25">
        <f>IF(B77&lt;&gt;"",COUNTA($B$11:B77),"")</f>
        <v>66</v>
      </c>
      <c r="B77" s="147" t="s">
        <v>147</v>
      </c>
      <c r="C77" s="125">
        <v>5.19</v>
      </c>
      <c r="D77" s="125">
        <v>6.75</v>
      </c>
      <c r="E77" s="125" t="s">
        <v>10</v>
      </c>
      <c r="F77" s="125">
        <v>4.91</v>
      </c>
      <c r="G77" s="125">
        <v>4.4400000000000004</v>
      </c>
      <c r="H77" s="125" t="s">
        <v>10</v>
      </c>
      <c r="I77" s="125">
        <v>9.7799999999999994</v>
      </c>
      <c r="J77" s="125">
        <v>7.03</v>
      </c>
      <c r="K77" s="125">
        <v>0.71</v>
      </c>
      <c r="L77" s="125" t="s">
        <v>10</v>
      </c>
      <c r="M77" s="125">
        <v>5.97</v>
      </c>
    </row>
    <row r="78" spans="1:13" s="150" customFormat="1" ht="24.75" customHeight="1">
      <c r="A78" s="26">
        <f>IF(B78&lt;&gt;"",COUNTA($B$11:B78),"")</f>
        <v>67</v>
      </c>
      <c r="B78" s="149" t="s">
        <v>166</v>
      </c>
      <c r="C78" s="127">
        <v>324.77999999999997</v>
      </c>
      <c r="D78" s="127">
        <v>318.33</v>
      </c>
      <c r="E78" s="127">
        <v>109.76</v>
      </c>
      <c r="F78" s="127">
        <v>200.11</v>
      </c>
      <c r="G78" s="127">
        <v>425.68</v>
      </c>
      <c r="H78" s="127">
        <v>202.47</v>
      </c>
      <c r="I78" s="127">
        <v>353.89</v>
      </c>
      <c r="J78" s="127">
        <v>322.11</v>
      </c>
      <c r="K78" s="127">
        <v>245.12</v>
      </c>
      <c r="L78" s="127">
        <v>229.45</v>
      </c>
      <c r="M78" s="127">
        <v>419.42</v>
      </c>
    </row>
    <row r="79" spans="1:13" s="150" customFormat="1" ht="24.75" customHeight="1">
      <c r="A79" s="26">
        <f>IF(B79&lt;&gt;"",COUNTA($B$11:B79),"")</f>
        <v>68</v>
      </c>
      <c r="B79" s="149" t="s">
        <v>167</v>
      </c>
      <c r="C79" s="127">
        <v>3079.79</v>
      </c>
      <c r="D79" s="127">
        <v>3219.27</v>
      </c>
      <c r="E79" s="127">
        <v>2256.63</v>
      </c>
      <c r="F79" s="127">
        <v>2724.01</v>
      </c>
      <c r="G79" s="127">
        <v>3548.4</v>
      </c>
      <c r="H79" s="127">
        <v>2163.2600000000002</v>
      </c>
      <c r="I79" s="127">
        <v>2880.13</v>
      </c>
      <c r="J79" s="127">
        <v>2129.06</v>
      </c>
      <c r="K79" s="127">
        <v>3062.58</v>
      </c>
      <c r="L79" s="127">
        <v>1990.44</v>
      </c>
      <c r="M79" s="127">
        <v>2941.18</v>
      </c>
    </row>
    <row r="80" spans="1:13" s="150" customFormat="1" ht="24.75" customHeight="1">
      <c r="A80" s="26">
        <f>IF(B80&lt;&gt;"",COUNTA($B$11:B80),"")</f>
        <v>69</v>
      </c>
      <c r="B80" s="149" t="s">
        <v>168</v>
      </c>
      <c r="C80" s="127">
        <v>81.569999999999993</v>
      </c>
      <c r="D80" s="127">
        <v>158.55000000000001</v>
      </c>
      <c r="E80" s="127">
        <v>310.24</v>
      </c>
      <c r="F80" s="127">
        <v>128.78</v>
      </c>
      <c r="G80" s="127">
        <v>69.75</v>
      </c>
      <c r="H80" s="127">
        <v>199.18</v>
      </c>
      <c r="I80" s="127">
        <v>-5.19</v>
      </c>
      <c r="J80" s="127">
        <v>190.79</v>
      </c>
      <c r="K80" s="127">
        <v>28.74</v>
      </c>
      <c r="L80" s="127">
        <v>99.06</v>
      </c>
      <c r="M80" s="127">
        <v>75.180000000000007</v>
      </c>
    </row>
    <row r="81" spans="1:13" s="152" customFormat="1" ht="25.15" customHeight="1">
      <c r="A81" s="25">
        <f>IF(B81&lt;&gt;"",COUNTA($B$11:B81),"")</f>
        <v>70</v>
      </c>
      <c r="B81" s="151" t="s">
        <v>929</v>
      </c>
      <c r="C81" s="129">
        <v>184.78</v>
      </c>
      <c r="D81" s="129">
        <v>194.05</v>
      </c>
      <c r="E81" s="129">
        <v>291.24</v>
      </c>
      <c r="F81" s="129">
        <v>256.17</v>
      </c>
      <c r="G81" s="129">
        <v>179.24</v>
      </c>
      <c r="H81" s="129">
        <v>240.32</v>
      </c>
      <c r="I81" s="129">
        <v>123.57</v>
      </c>
      <c r="J81" s="129">
        <v>233.39</v>
      </c>
      <c r="K81" s="129">
        <v>192.04</v>
      </c>
      <c r="L81" s="129">
        <v>223.99</v>
      </c>
      <c r="M81" s="129">
        <v>143.96</v>
      </c>
    </row>
    <row r="82" spans="1:13" ht="22.5">
      <c r="A82" s="25">
        <f>IF(B82&lt;&gt;"",COUNTA($B$11:B82),"")</f>
        <v>71</v>
      </c>
      <c r="B82" s="153" t="s">
        <v>960</v>
      </c>
      <c r="C82" s="125">
        <v>73.069999999999993</v>
      </c>
      <c r="D82" s="125">
        <v>78.45</v>
      </c>
      <c r="E82" s="125" t="s">
        <v>10</v>
      </c>
      <c r="F82" s="125">
        <v>24.54</v>
      </c>
      <c r="G82" s="125">
        <v>66.75</v>
      </c>
      <c r="H82" s="125">
        <v>195.15</v>
      </c>
      <c r="I82" s="125">
        <v>117.81</v>
      </c>
      <c r="J82" s="125">
        <v>97.93</v>
      </c>
      <c r="K82" s="125">
        <v>39.950000000000003</v>
      </c>
      <c r="L82" s="125" t="s">
        <v>10</v>
      </c>
      <c r="M82" s="125">
        <v>126.31</v>
      </c>
    </row>
    <row r="83" spans="1:13" ht="22.5" customHeight="1">
      <c r="A83" s="25">
        <f>IF(B83&lt;&gt;"",COUNTA($B$11:B83),"")</f>
        <v>72</v>
      </c>
      <c r="B83" s="153" t="s">
        <v>959</v>
      </c>
      <c r="C83" s="125">
        <v>124.05</v>
      </c>
      <c r="D83" s="125">
        <v>111.19</v>
      </c>
      <c r="E83" s="125">
        <v>33.96</v>
      </c>
      <c r="F83" s="125">
        <v>101.15</v>
      </c>
      <c r="G83" s="125">
        <v>148.44</v>
      </c>
      <c r="H83" s="125">
        <v>255.02</v>
      </c>
      <c r="I83" s="125">
        <v>122.13</v>
      </c>
      <c r="J83" s="125">
        <v>172.95</v>
      </c>
      <c r="K83" s="125">
        <v>100.51</v>
      </c>
      <c r="L83" s="125">
        <v>42.31</v>
      </c>
      <c r="M83" s="125">
        <v>164.74</v>
      </c>
    </row>
    <row r="84" spans="1:13" s="156" customFormat="1" ht="11.65" customHeight="1">
      <c r="A84" s="159"/>
      <c r="B84" s="154"/>
      <c r="C84" s="154"/>
      <c r="D84" s="155"/>
      <c r="F84" s="157"/>
      <c r="G84" s="141"/>
      <c r="H84" s="141"/>
      <c r="I84" s="141"/>
      <c r="J84" s="141"/>
      <c r="K84" s="141"/>
      <c r="L84" s="141"/>
      <c r="M84" s="141"/>
    </row>
    <row r="85" spans="1:13" s="156" customFormat="1" ht="11.65" customHeight="1">
      <c r="A85" s="159"/>
      <c r="B85" s="154"/>
      <c r="C85" s="154"/>
      <c r="D85" s="155"/>
      <c r="F85" s="157"/>
      <c r="G85" s="141"/>
      <c r="H85" s="141"/>
      <c r="I85" s="141"/>
      <c r="J85" s="141"/>
      <c r="K85" s="141"/>
      <c r="L85" s="141"/>
      <c r="M85" s="141"/>
    </row>
    <row r="86" spans="1:13" s="156" customFormat="1" ht="11.65" customHeight="1">
      <c r="A86" s="159"/>
      <c r="B86" s="154"/>
      <c r="C86" s="154"/>
      <c r="D86" s="155"/>
      <c r="F86" s="157"/>
      <c r="G86" s="141"/>
      <c r="H86" s="141"/>
      <c r="I86" s="141"/>
      <c r="J86" s="141"/>
      <c r="K86" s="141"/>
      <c r="L86" s="141"/>
      <c r="M86" s="141"/>
    </row>
    <row r="87" spans="1:13" s="156" customFormat="1" ht="11.65" customHeight="1">
      <c r="A87" s="159"/>
      <c r="B87" s="154"/>
      <c r="C87" s="154"/>
      <c r="D87" s="155"/>
      <c r="F87" s="157"/>
      <c r="G87" s="141"/>
      <c r="H87" s="141"/>
      <c r="I87" s="141"/>
      <c r="J87" s="141"/>
      <c r="K87" s="141"/>
      <c r="L87" s="141"/>
      <c r="M87" s="141"/>
    </row>
    <row r="88" spans="1:13" s="156" customFormat="1" ht="11.65" customHeight="1">
      <c r="A88" s="159"/>
      <c r="B88" s="154"/>
      <c r="C88" s="154"/>
      <c r="D88" s="155"/>
      <c r="F88" s="157"/>
      <c r="G88" s="141"/>
      <c r="H88" s="141"/>
      <c r="I88" s="141"/>
      <c r="J88" s="141"/>
      <c r="K88" s="141"/>
      <c r="L88" s="141"/>
      <c r="M88" s="141"/>
    </row>
    <row r="89" spans="1:13" s="156" customFormat="1" ht="11.65" customHeight="1">
      <c r="A89" s="159"/>
      <c r="B89" s="154"/>
      <c r="C89" s="154"/>
      <c r="D89" s="155"/>
      <c r="F89" s="157"/>
      <c r="G89" s="141"/>
      <c r="H89" s="141"/>
      <c r="I89" s="141"/>
      <c r="J89" s="141"/>
      <c r="K89" s="141"/>
      <c r="L89" s="141"/>
      <c r="M89" s="141"/>
    </row>
    <row r="90" spans="1:13" s="156" customFormat="1" ht="11.65" customHeight="1">
      <c r="A90" s="159"/>
      <c r="B90" s="154"/>
      <c r="C90" s="154"/>
      <c r="D90" s="155"/>
      <c r="F90" s="157"/>
      <c r="G90" s="141"/>
      <c r="H90" s="141"/>
      <c r="I90" s="141"/>
      <c r="J90" s="141"/>
      <c r="K90" s="141"/>
      <c r="L90" s="141"/>
      <c r="M90" s="141"/>
    </row>
    <row r="91" spans="1:13" s="156" customFormat="1" ht="11.65" customHeight="1">
      <c r="A91" s="159"/>
      <c r="B91" s="154"/>
      <c r="C91" s="154"/>
      <c r="D91" s="155"/>
      <c r="F91" s="157"/>
      <c r="G91" s="141"/>
      <c r="H91" s="141"/>
      <c r="I91" s="141"/>
      <c r="J91" s="141"/>
      <c r="K91" s="141"/>
      <c r="L91" s="141"/>
      <c r="M91" s="141"/>
    </row>
    <row r="92" spans="1:13" s="156" customFormat="1" ht="11.65" customHeight="1">
      <c r="A92" s="159"/>
      <c r="B92" s="154"/>
      <c r="C92" s="154"/>
      <c r="D92" s="155"/>
      <c r="F92" s="157"/>
      <c r="G92" s="141"/>
      <c r="H92" s="141"/>
      <c r="I92" s="141"/>
      <c r="J92" s="141"/>
      <c r="K92" s="141"/>
      <c r="L92" s="141"/>
      <c r="M92" s="141"/>
    </row>
    <row r="93" spans="1:13" s="156" customFormat="1" ht="11.65" customHeight="1">
      <c r="A93" s="159"/>
      <c r="B93" s="154"/>
      <c r="C93" s="154"/>
      <c r="D93" s="155"/>
      <c r="F93" s="157"/>
      <c r="G93" s="141"/>
      <c r="H93" s="141"/>
      <c r="I93" s="141"/>
      <c r="J93" s="141"/>
      <c r="K93" s="141"/>
      <c r="L93" s="141"/>
      <c r="M93" s="141"/>
    </row>
    <row r="94" spans="1:13" s="156" customFormat="1" ht="11.65" customHeight="1">
      <c r="A94" s="159"/>
      <c r="B94" s="154"/>
      <c r="C94" s="154"/>
      <c r="D94" s="155"/>
      <c r="F94" s="157"/>
      <c r="G94" s="141"/>
      <c r="H94" s="141"/>
      <c r="I94" s="141"/>
      <c r="J94" s="141"/>
      <c r="K94" s="141"/>
      <c r="L94" s="141"/>
      <c r="M94" s="141"/>
    </row>
    <row r="95" spans="1:13" s="156" customFormat="1" ht="11.65" customHeight="1">
      <c r="A95" s="159"/>
      <c r="B95" s="154"/>
      <c r="C95" s="154"/>
      <c r="D95" s="155"/>
      <c r="F95" s="157"/>
      <c r="G95" s="141"/>
      <c r="H95" s="141"/>
      <c r="I95" s="141"/>
      <c r="J95" s="141"/>
      <c r="K95" s="141"/>
      <c r="L95" s="141"/>
      <c r="M95" s="141"/>
    </row>
    <row r="96" spans="1:13" s="156" customFormat="1" ht="11.65" customHeight="1">
      <c r="A96" s="160"/>
      <c r="B96" s="141"/>
      <c r="C96" s="141"/>
      <c r="D96" s="141"/>
      <c r="F96" s="157"/>
      <c r="G96" s="141"/>
      <c r="H96" s="141"/>
      <c r="I96" s="141"/>
      <c r="J96" s="141"/>
      <c r="K96" s="141"/>
      <c r="L96" s="141"/>
      <c r="M96" s="141"/>
    </row>
    <row r="97" spans="1:13" s="156" customFormat="1" ht="11.65" customHeight="1">
      <c r="A97" s="160"/>
      <c r="B97" s="141"/>
      <c r="C97" s="141"/>
      <c r="D97" s="141"/>
      <c r="F97" s="157"/>
      <c r="G97" s="141"/>
      <c r="H97" s="141"/>
      <c r="I97" s="141"/>
      <c r="J97" s="141"/>
      <c r="K97" s="141"/>
      <c r="L97" s="141"/>
      <c r="M97" s="141"/>
    </row>
    <row r="98" spans="1:13" s="156" customFormat="1" ht="11.65" customHeight="1">
      <c r="A98" s="160"/>
      <c r="B98" s="141"/>
      <c r="C98" s="141"/>
      <c r="D98" s="141"/>
      <c r="F98" s="157"/>
      <c r="G98" s="141"/>
      <c r="H98" s="141"/>
      <c r="I98" s="141"/>
      <c r="J98" s="141"/>
      <c r="K98" s="141"/>
      <c r="L98" s="141"/>
      <c r="M98" s="141"/>
    </row>
    <row r="99" spans="1:13" s="156" customFormat="1" ht="11.65" customHeight="1">
      <c r="A99" s="160"/>
      <c r="B99" s="141"/>
      <c r="C99" s="141"/>
      <c r="D99" s="141"/>
      <c r="F99" s="157"/>
      <c r="G99" s="141"/>
      <c r="H99" s="141"/>
      <c r="I99" s="141"/>
      <c r="J99" s="141"/>
      <c r="K99" s="141"/>
      <c r="L99" s="141"/>
      <c r="M99" s="141"/>
    </row>
    <row r="100" spans="1:13" s="156" customFormat="1" ht="11.65" customHeight="1">
      <c r="A100" s="160"/>
      <c r="B100" s="141"/>
      <c r="C100" s="141"/>
      <c r="D100" s="141"/>
      <c r="F100" s="157"/>
      <c r="G100" s="141"/>
      <c r="H100" s="141"/>
      <c r="I100" s="141"/>
      <c r="J100" s="141"/>
      <c r="K100" s="141"/>
      <c r="L100" s="141"/>
      <c r="M100" s="141"/>
    </row>
    <row r="101" spans="1:13" s="156" customFormat="1" ht="11.65" customHeight="1">
      <c r="A101" s="160"/>
      <c r="B101" s="141"/>
      <c r="C101" s="141"/>
      <c r="D101" s="141"/>
      <c r="F101" s="157"/>
      <c r="G101" s="141"/>
      <c r="H101" s="141"/>
      <c r="I101" s="141"/>
      <c r="J101" s="141"/>
      <c r="K101" s="141"/>
      <c r="L101" s="141"/>
      <c r="M101" s="141"/>
    </row>
    <row r="102" spans="1:13" s="156" customFormat="1" ht="11.65" customHeight="1">
      <c r="A102" s="160"/>
      <c r="B102" s="141"/>
      <c r="C102" s="141"/>
      <c r="D102" s="141"/>
      <c r="F102" s="157"/>
      <c r="G102" s="141"/>
      <c r="H102" s="141"/>
      <c r="I102" s="141"/>
      <c r="J102" s="141"/>
      <c r="K102" s="141"/>
      <c r="L102" s="141"/>
      <c r="M102" s="141"/>
    </row>
    <row r="103" spans="1:13" s="156" customFormat="1" ht="11.65" customHeight="1">
      <c r="A103" s="160"/>
      <c r="B103" s="141"/>
      <c r="C103" s="141"/>
      <c r="D103" s="141"/>
      <c r="F103" s="157"/>
      <c r="G103" s="141"/>
      <c r="H103" s="141"/>
      <c r="I103" s="141"/>
      <c r="J103" s="141"/>
      <c r="K103" s="141"/>
      <c r="L103" s="141"/>
      <c r="M103" s="141"/>
    </row>
    <row r="104" spans="1:13" s="156" customFormat="1" ht="11.65" customHeight="1">
      <c r="A104" s="160"/>
      <c r="B104" s="141"/>
      <c r="C104" s="141"/>
      <c r="D104" s="141"/>
      <c r="F104" s="157"/>
      <c r="G104" s="141"/>
      <c r="H104" s="141"/>
      <c r="I104" s="141"/>
      <c r="J104" s="141"/>
      <c r="K104" s="141"/>
      <c r="L104" s="141"/>
      <c r="M104" s="141"/>
    </row>
    <row r="105" spans="1:13" s="156" customFormat="1" ht="11.65" customHeight="1">
      <c r="A105" s="160"/>
      <c r="B105" s="141"/>
      <c r="C105" s="141"/>
      <c r="D105" s="141"/>
      <c r="F105" s="157"/>
      <c r="G105" s="141"/>
      <c r="H105" s="141"/>
      <c r="I105" s="141"/>
      <c r="J105" s="141"/>
      <c r="K105" s="141"/>
      <c r="L105" s="141"/>
      <c r="M105" s="141"/>
    </row>
    <row r="106" spans="1:13" s="156" customFormat="1" ht="11.65" customHeight="1">
      <c r="A106" s="160"/>
      <c r="B106" s="141"/>
      <c r="C106" s="141"/>
      <c r="D106" s="141"/>
      <c r="F106" s="157"/>
      <c r="G106" s="141"/>
      <c r="H106" s="141"/>
      <c r="I106" s="141"/>
      <c r="J106" s="141"/>
      <c r="K106" s="141"/>
      <c r="L106" s="141"/>
      <c r="M106" s="141"/>
    </row>
    <row r="107" spans="1:13" s="156" customFormat="1" ht="11.65" customHeight="1">
      <c r="A107" s="160"/>
      <c r="B107" s="141"/>
      <c r="C107" s="141"/>
      <c r="D107" s="141"/>
      <c r="F107" s="157"/>
      <c r="G107" s="141"/>
      <c r="H107" s="141"/>
      <c r="I107" s="141"/>
      <c r="J107" s="141"/>
      <c r="K107" s="141"/>
      <c r="L107" s="141"/>
      <c r="M107" s="141"/>
    </row>
    <row r="108" spans="1:13" s="156" customFormat="1" ht="11.65" customHeight="1">
      <c r="A108" s="160"/>
      <c r="B108" s="141"/>
      <c r="C108" s="141"/>
      <c r="D108" s="141"/>
      <c r="F108" s="157"/>
      <c r="G108" s="141"/>
      <c r="H108" s="141"/>
      <c r="I108" s="141"/>
      <c r="J108" s="141"/>
      <c r="K108" s="141"/>
      <c r="L108" s="141"/>
      <c r="M108" s="141"/>
    </row>
    <row r="109" spans="1:13" s="156" customFormat="1" ht="11.65" customHeight="1">
      <c r="A109" s="160"/>
      <c r="B109" s="141"/>
      <c r="C109" s="141"/>
      <c r="D109" s="141"/>
      <c r="F109" s="157"/>
      <c r="G109" s="141"/>
      <c r="H109" s="141"/>
      <c r="I109" s="141"/>
      <c r="J109" s="141"/>
      <c r="K109" s="141"/>
      <c r="L109" s="141"/>
      <c r="M109" s="141"/>
    </row>
    <row r="110" spans="1:13" s="156" customFormat="1" ht="11.65" customHeight="1">
      <c r="A110" s="160"/>
      <c r="B110" s="141"/>
      <c r="C110" s="141"/>
      <c r="D110" s="141"/>
      <c r="F110" s="157"/>
      <c r="G110" s="141"/>
      <c r="H110" s="141"/>
      <c r="I110" s="141"/>
      <c r="J110" s="141"/>
      <c r="K110" s="141"/>
      <c r="L110" s="141"/>
      <c r="M110" s="141"/>
    </row>
    <row r="111" spans="1:13" s="156" customFormat="1" ht="11.65" customHeight="1">
      <c r="A111" s="160"/>
      <c r="B111" s="141"/>
      <c r="C111" s="141"/>
      <c r="D111" s="141"/>
      <c r="F111" s="157"/>
      <c r="G111" s="141"/>
      <c r="H111" s="141"/>
      <c r="I111" s="141"/>
      <c r="J111" s="141"/>
      <c r="K111" s="141"/>
      <c r="L111" s="141"/>
      <c r="M111" s="141"/>
    </row>
    <row r="112" spans="1:13" s="156" customFormat="1" ht="11.65" customHeight="1">
      <c r="A112" s="160"/>
      <c r="B112" s="141"/>
      <c r="C112" s="141"/>
      <c r="D112" s="141"/>
      <c r="F112" s="157"/>
      <c r="G112" s="141"/>
      <c r="H112" s="141"/>
      <c r="I112" s="141"/>
      <c r="J112" s="141"/>
      <c r="K112" s="141"/>
      <c r="L112" s="141"/>
      <c r="M112" s="141"/>
    </row>
    <row r="113" spans="1:13" s="156" customFormat="1" ht="11.65" customHeight="1">
      <c r="A113" s="160"/>
      <c r="B113" s="141"/>
      <c r="C113" s="141"/>
      <c r="D113" s="141"/>
      <c r="F113" s="157"/>
      <c r="G113" s="141"/>
      <c r="H113" s="141"/>
      <c r="I113" s="141"/>
      <c r="J113" s="141"/>
      <c r="K113" s="141"/>
      <c r="L113" s="141"/>
      <c r="M113" s="141"/>
    </row>
    <row r="114" spans="1:13" s="156" customFormat="1" ht="11.65" customHeight="1">
      <c r="A114" s="160"/>
      <c r="B114" s="141"/>
      <c r="C114" s="141"/>
      <c r="D114" s="141"/>
      <c r="F114" s="157"/>
      <c r="G114" s="141"/>
      <c r="H114" s="141"/>
      <c r="I114" s="141"/>
      <c r="J114" s="141"/>
      <c r="K114" s="141"/>
      <c r="L114" s="141"/>
      <c r="M114" s="141"/>
    </row>
    <row r="115" spans="1:13" s="156" customFormat="1" ht="11.65" customHeight="1">
      <c r="A115" s="160"/>
      <c r="B115" s="141"/>
      <c r="C115" s="141"/>
      <c r="D115" s="141"/>
      <c r="F115" s="157"/>
      <c r="G115" s="141"/>
      <c r="H115" s="141"/>
      <c r="I115" s="141"/>
      <c r="J115" s="141"/>
      <c r="K115" s="141"/>
      <c r="L115" s="141"/>
      <c r="M115" s="141"/>
    </row>
    <row r="116" spans="1:13" s="156" customFormat="1" ht="11.65" customHeight="1">
      <c r="A116" s="160"/>
      <c r="B116" s="141"/>
      <c r="C116" s="141"/>
      <c r="D116" s="141"/>
      <c r="F116" s="157"/>
      <c r="G116" s="141"/>
      <c r="H116" s="141"/>
      <c r="I116" s="141"/>
      <c r="J116" s="141"/>
      <c r="K116" s="141"/>
      <c r="L116" s="141"/>
      <c r="M116" s="141"/>
    </row>
    <row r="117" spans="1:13" s="156" customFormat="1" ht="11.65" customHeight="1">
      <c r="A117" s="160"/>
      <c r="B117" s="141"/>
      <c r="C117" s="141"/>
      <c r="D117" s="141"/>
      <c r="F117" s="157"/>
      <c r="G117" s="141"/>
      <c r="H117" s="141"/>
      <c r="I117" s="141"/>
      <c r="J117" s="141"/>
      <c r="K117" s="141"/>
      <c r="L117" s="141"/>
      <c r="M117" s="141"/>
    </row>
    <row r="118" spans="1:13" s="156" customFormat="1" ht="11.65" customHeight="1">
      <c r="A118" s="160"/>
      <c r="B118" s="141"/>
      <c r="C118" s="141"/>
      <c r="D118" s="141"/>
      <c r="F118" s="157"/>
      <c r="G118" s="141"/>
      <c r="H118" s="141"/>
      <c r="I118" s="141"/>
      <c r="J118" s="141"/>
      <c r="K118" s="141"/>
      <c r="L118" s="141"/>
      <c r="M118" s="141"/>
    </row>
    <row r="119" spans="1:13" s="156" customFormat="1" ht="11.65" customHeight="1">
      <c r="A119" s="160"/>
      <c r="B119" s="141"/>
      <c r="C119" s="141"/>
      <c r="D119" s="141"/>
      <c r="F119" s="157"/>
      <c r="G119" s="141"/>
      <c r="H119" s="141"/>
      <c r="I119" s="141"/>
      <c r="J119" s="141"/>
      <c r="K119" s="141"/>
      <c r="L119" s="141"/>
      <c r="M119" s="141"/>
    </row>
    <row r="120" spans="1:13" s="156" customFormat="1" ht="11.65" customHeight="1">
      <c r="A120" s="160"/>
      <c r="B120" s="141"/>
      <c r="C120" s="141"/>
      <c r="D120" s="141"/>
      <c r="F120" s="157"/>
      <c r="G120" s="141"/>
      <c r="H120" s="141"/>
      <c r="I120" s="141"/>
      <c r="J120" s="141"/>
      <c r="K120" s="141"/>
      <c r="L120" s="141"/>
      <c r="M120" s="141"/>
    </row>
    <row r="121" spans="1:13" s="156" customFormat="1" ht="11.65" customHeight="1">
      <c r="A121" s="160"/>
      <c r="B121" s="141"/>
      <c r="C121" s="141"/>
      <c r="D121" s="141"/>
      <c r="F121" s="157"/>
      <c r="G121" s="141"/>
      <c r="H121" s="141"/>
      <c r="I121" s="141"/>
      <c r="J121" s="141"/>
      <c r="K121" s="141"/>
      <c r="L121" s="141"/>
      <c r="M121" s="141"/>
    </row>
    <row r="122" spans="1:13" s="156" customFormat="1" ht="11.65" customHeight="1">
      <c r="A122" s="160"/>
      <c r="B122" s="141"/>
      <c r="C122" s="141"/>
      <c r="D122" s="141"/>
      <c r="F122" s="157"/>
      <c r="G122" s="141"/>
      <c r="H122" s="141"/>
      <c r="I122" s="141"/>
      <c r="J122" s="141"/>
      <c r="K122" s="141"/>
      <c r="L122" s="141"/>
      <c r="M122" s="141"/>
    </row>
    <row r="123" spans="1:13" s="156" customFormat="1" ht="11.65" customHeight="1">
      <c r="A123" s="160"/>
      <c r="B123" s="141"/>
      <c r="C123" s="141"/>
      <c r="D123" s="141"/>
      <c r="F123" s="157"/>
      <c r="G123" s="141"/>
      <c r="H123" s="141"/>
      <c r="I123" s="141"/>
      <c r="J123" s="141"/>
      <c r="K123" s="141"/>
      <c r="L123" s="141"/>
      <c r="M123" s="141"/>
    </row>
    <row r="124" spans="1:13" s="156" customFormat="1" ht="11.65" customHeight="1">
      <c r="A124" s="160"/>
      <c r="B124" s="141"/>
      <c r="C124" s="141"/>
      <c r="D124" s="141"/>
      <c r="F124" s="157"/>
      <c r="G124" s="141"/>
      <c r="H124" s="141"/>
      <c r="I124" s="141"/>
      <c r="J124" s="141"/>
      <c r="K124" s="141"/>
      <c r="L124" s="141"/>
      <c r="M124" s="141"/>
    </row>
    <row r="125" spans="1:13" s="156" customFormat="1" ht="11.65" customHeight="1">
      <c r="A125" s="160"/>
      <c r="B125" s="141"/>
      <c r="C125" s="141"/>
      <c r="D125" s="141"/>
      <c r="F125" s="157"/>
      <c r="G125" s="141"/>
      <c r="H125" s="141"/>
      <c r="I125" s="141"/>
      <c r="J125" s="141"/>
      <c r="K125" s="141"/>
      <c r="L125" s="141"/>
      <c r="M125" s="141"/>
    </row>
    <row r="126" spans="1:13" s="156" customFormat="1" ht="11.65" customHeight="1">
      <c r="A126" s="160"/>
      <c r="B126" s="141"/>
      <c r="C126" s="141"/>
      <c r="D126" s="141"/>
      <c r="F126" s="157"/>
      <c r="G126" s="141"/>
      <c r="H126" s="141"/>
      <c r="I126" s="141"/>
      <c r="J126" s="141"/>
      <c r="K126" s="141"/>
      <c r="L126" s="141"/>
      <c r="M126" s="141"/>
    </row>
    <row r="127" spans="1:13" s="156" customFormat="1" ht="11.65" customHeight="1">
      <c r="A127" s="160"/>
      <c r="B127" s="141"/>
      <c r="C127" s="141"/>
      <c r="D127" s="141"/>
      <c r="F127" s="157"/>
      <c r="G127" s="141"/>
      <c r="H127" s="141"/>
      <c r="I127" s="141"/>
      <c r="J127" s="141"/>
      <c r="K127" s="141"/>
      <c r="L127" s="141"/>
      <c r="M127" s="141"/>
    </row>
    <row r="128" spans="1:13" s="156" customFormat="1" ht="11.65" customHeight="1">
      <c r="A128" s="160"/>
      <c r="B128" s="141"/>
      <c r="C128" s="141"/>
      <c r="D128" s="141"/>
      <c r="F128" s="157"/>
      <c r="G128" s="141"/>
      <c r="H128" s="141"/>
      <c r="I128" s="141"/>
      <c r="J128" s="141"/>
      <c r="K128" s="141"/>
      <c r="L128" s="141"/>
      <c r="M128" s="141"/>
    </row>
    <row r="129" spans="1:13" s="156" customFormat="1" ht="11.65" customHeight="1">
      <c r="A129" s="160"/>
      <c r="B129" s="141"/>
      <c r="C129" s="141"/>
      <c r="D129" s="141"/>
      <c r="F129" s="157"/>
      <c r="G129" s="141"/>
      <c r="H129" s="141"/>
      <c r="I129" s="141"/>
      <c r="J129" s="141"/>
      <c r="K129" s="141"/>
      <c r="L129" s="141"/>
      <c r="M129" s="141"/>
    </row>
    <row r="130" spans="1:13" s="156" customFormat="1" ht="11.65" customHeight="1">
      <c r="A130" s="160"/>
      <c r="B130" s="141"/>
      <c r="C130" s="141"/>
      <c r="D130" s="141"/>
      <c r="F130" s="157"/>
      <c r="G130" s="141"/>
      <c r="H130" s="141"/>
      <c r="I130" s="141"/>
      <c r="J130" s="141"/>
      <c r="K130" s="141"/>
      <c r="L130" s="141"/>
      <c r="M130" s="141"/>
    </row>
    <row r="131" spans="1:13" s="156" customFormat="1" ht="11.65" customHeight="1">
      <c r="A131" s="160"/>
      <c r="B131" s="141"/>
      <c r="C131" s="141"/>
      <c r="D131" s="141"/>
      <c r="F131" s="157"/>
      <c r="G131" s="141"/>
      <c r="H131" s="141"/>
      <c r="I131" s="141"/>
      <c r="J131" s="141"/>
      <c r="K131" s="141"/>
      <c r="L131" s="141"/>
      <c r="M131" s="141"/>
    </row>
    <row r="132" spans="1:13" s="156" customFormat="1" ht="11.65" customHeight="1">
      <c r="A132" s="160"/>
      <c r="B132" s="141"/>
      <c r="C132" s="141"/>
      <c r="D132" s="141"/>
      <c r="F132" s="157"/>
      <c r="G132" s="141"/>
      <c r="H132" s="141"/>
      <c r="I132" s="141"/>
      <c r="J132" s="141"/>
      <c r="K132" s="141"/>
      <c r="L132" s="141"/>
      <c r="M132" s="141"/>
    </row>
    <row r="133" spans="1:13" s="156" customFormat="1" ht="11.65" customHeight="1">
      <c r="A133" s="160"/>
      <c r="B133" s="141"/>
      <c r="C133" s="141"/>
      <c r="D133" s="141"/>
      <c r="F133" s="157"/>
      <c r="G133" s="141"/>
      <c r="H133" s="141"/>
      <c r="I133" s="141"/>
      <c r="J133" s="141"/>
      <c r="K133" s="141"/>
      <c r="L133" s="141"/>
      <c r="M133" s="141"/>
    </row>
    <row r="134" spans="1:13" s="156" customFormat="1" ht="11.65" customHeight="1">
      <c r="A134" s="160"/>
      <c r="B134" s="141"/>
      <c r="C134" s="141"/>
      <c r="D134" s="141"/>
      <c r="F134" s="157"/>
      <c r="G134" s="141"/>
      <c r="H134" s="141"/>
      <c r="I134" s="141"/>
      <c r="J134" s="141"/>
      <c r="K134" s="141"/>
      <c r="L134" s="141"/>
      <c r="M134" s="141"/>
    </row>
    <row r="135" spans="1:13" s="156" customFormat="1" ht="11.65" customHeight="1">
      <c r="A135" s="160"/>
      <c r="B135" s="141"/>
      <c r="C135" s="141"/>
      <c r="D135" s="141"/>
      <c r="F135" s="157"/>
      <c r="G135" s="141"/>
      <c r="H135" s="141"/>
      <c r="I135" s="141"/>
      <c r="J135" s="141"/>
      <c r="K135" s="141"/>
      <c r="L135" s="141"/>
      <c r="M135" s="141"/>
    </row>
    <row r="136" spans="1:13" s="156" customFormat="1" ht="11.65" customHeight="1">
      <c r="A136" s="160"/>
      <c r="B136" s="141"/>
      <c r="C136" s="141"/>
      <c r="D136" s="141"/>
      <c r="F136" s="157"/>
      <c r="G136" s="141"/>
      <c r="H136" s="141"/>
      <c r="I136" s="141"/>
      <c r="J136" s="141"/>
      <c r="K136" s="141"/>
      <c r="L136" s="141"/>
      <c r="M136" s="141"/>
    </row>
    <row r="137" spans="1:13" s="156" customFormat="1" ht="15.75" customHeight="1">
      <c r="A137" s="160"/>
      <c r="B137" s="141"/>
      <c r="C137" s="141"/>
      <c r="D137" s="141"/>
      <c r="F137" s="157"/>
      <c r="G137" s="141"/>
      <c r="H137" s="141"/>
      <c r="I137" s="141"/>
      <c r="J137" s="141"/>
      <c r="K137" s="141"/>
      <c r="L137" s="141"/>
      <c r="M137" s="141"/>
    </row>
    <row r="138" spans="1:13" s="156" customFormat="1" ht="15.75" customHeight="1">
      <c r="A138" s="160"/>
      <c r="B138" s="141"/>
      <c r="C138" s="141"/>
      <c r="D138" s="141"/>
      <c r="F138" s="157"/>
      <c r="G138" s="141"/>
      <c r="H138" s="141"/>
      <c r="I138" s="141"/>
      <c r="J138" s="141"/>
      <c r="K138" s="141"/>
      <c r="L138" s="141"/>
      <c r="M138" s="141"/>
    </row>
    <row r="139" spans="1:13" s="156" customFormat="1" ht="15.75" customHeight="1">
      <c r="A139" s="160"/>
      <c r="B139" s="141"/>
      <c r="C139" s="141"/>
      <c r="D139" s="141"/>
      <c r="F139" s="157"/>
      <c r="G139" s="141"/>
      <c r="H139" s="141"/>
      <c r="I139" s="141"/>
      <c r="J139" s="141"/>
      <c r="K139" s="141"/>
      <c r="L139" s="141"/>
      <c r="M139" s="141"/>
    </row>
    <row r="140" spans="1:13" s="156" customFormat="1" ht="15.75" customHeight="1">
      <c r="A140" s="160"/>
      <c r="B140" s="141"/>
      <c r="C140" s="141"/>
      <c r="D140" s="141"/>
      <c r="F140" s="157"/>
      <c r="G140" s="141"/>
      <c r="H140" s="141"/>
      <c r="I140" s="141"/>
      <c r="J140" s="141"/>
      <c r="K140" s="141"/>
      <c r="L140" s="141"/>
      <c r="M140" s="141"/>
    </row>
    <row r="141" spans="1:13" s="156" customFormat="1" ht="15.75" customHeight="1">
      <c r="A141" s="160"/>
      <c r="B141" s="141"/>
      <c r="C141" s="141"/>
      <c r="D141" s="141"/>
      <c r="F141" s="157"/>
      <c r="G141" s="141"/>
      <c r="H141" s="141"/>
      <c r="I141" s="141"/>
      <c r="J141" s="141"/>
      <c r="K141" s="141"/>
      <c r="L141" s="141"/>
      <c r="M141" s="141"/>
    </row>
    <row r="142" spans="1:13" s="156" customFormat="1" ht="15.75" customHeight="1">
      <c r="A142" s="160"/>
      <c r="B142" s="141"/>
      <c r="C142" s="141"/>
      <c r="D142" s="141"/>
      <c r="F142" s="157"/>
      <c r="G142" s="141"/>
      <c r="H142" s="141"/>
      <c r="I142" s="141"/>
      <c r="J142" s="141"/>
      <c r="K142" s="141"/>
      <c r="L142" s="141"/>
      <c r="M142" s="141"/>
    </row>
    <row r="143" spans="1:13" s="156" customFormat="1" ht="15.75" customHeight="1">
      <c r="A143" s="160"/>
      <c r="B143" s="141"/>
      <c r="C143" s="141"/>
      <c r="D143" s="141"/>
      <c r="F143" s="157"/>
      <c r="G143" s="141"/>
      <c r="H143" s="141"/>
      <c r="I143" s="141"/>
      <c r="J143" s="141"/>
      <c r="K143" s="141"/>
      <c r="L143" s="141"/>
      <c r="M143" s="141"/>
    </row>
    <row r="144" spans="1:13" s="156" customFormat="1" ht="15.75" customHeight="1">
      <c r="A144" s="160"/>
      <c r="B144" s="141"/>
      <c r="C144" s="141"/>
      <c r="D144" s="141"/>
      <c r="F144" s="157"/>
      <c r="G144" s="141"/>
      <c r="H144" s="141"/>
      <c r="I144" s="141"/>
      <c r="J144" s="141"/>
      <c r="K144" s="141"/>
      <c r="L144" s="141"/>
      <c r="M144" s="141"/>
    </row>
    <row r="145" spans="1:13" s="156" customFormat="1" ht="15.75" customHeight="1">
      <c r="A145" s="160"/>
      <c r="B145" s="141"/>
      <c r="C145" s="141"/>
      <c r="D145" s="141"/>
      <c r="F145" s="157"/>
      <c r="G145" s="141"/>
      <c r="H145" s="141"/>
      <c r="I145" s="141"/>
      <c r="J145" s="141"/>
      <c r="K145" s="141"/>
      <c r="L145" s="141"/>
      <c r="M145" s="141"/>
    </row>
    <row r="146" spans="1:13" s="156" customFormat="1" ht="15.75" customHeight="1">
      <c r="A146" s="160"/>
      <c r="B146" s="141"/>
      <c r="C146" s="141"/>
      <c r="D146" s="141"/>
      <c r="F146" s="157"/>
      <c r="G146" s="141"/>
      <c r="H146" s="141"/>
      <c r="I146" s="141"/>
      <c r="J146" s="141"/>
      <c r="K146" s="141"/>
      <c r="L146" s="141"/>
      <c r="M146" s="141"/>
    </row>
    <row r="147" spans="1:13" s="156" customFormat="1" ht="15.75" customHeight="1">
      <c r="A147" s="160"/>
      <c r="B147" s="141"/>
      <c r="C147" s="141"/>
      <c r="D147" s="141"/>
      <c r="F147" s="157"/>
      <c r="G147" s="141"/>
      <c r="H147" s="141"/>
      <c r="I147" s="141"/>
      <c r="J147" s="141"/>
      <c r="K147" s="141"/>
      <c r="L147" s="141"/>
      <c r="M147" s="141"/>
    </row>
    <row r="148" spans="1:13" s="156" customFormat="1" ht="15.75" customHeight="1">
      <c r="A148" s="160"/>
      <c r="B148" s="141"/>
      <c r="C148" s="141"/>
      <c r="D148" s="141"/>
      <c r="F148" s="157"/>
      <c r="G148" s="141"/>
      <c r="H148" s="141"/>
      <c r="I148" s="141"/>
      <c r="J148" s="141"/>
      <c r="K148" s="141"/>
      <c r="L148" s="141"/>
      <c r="M148" s="141"/>
    </row>
    <row r="149" spans="1:13" s="156" customFormat="1" ht="15.75" customHeight="1">
      <c r="A149" s="160"/>
      <c r="B149" s="141"/>
      <c r="C149" s="141"/>
      <c r="D149" s="141"/>
      <c r="F149" s="157"/>
      <c r="G149" s="141"/>
      <c r="H149" s="141"/>
      <c r="I149" s="141"/>
      <c r="J149" s="141"/>
      <c r="K149" s="141"/>
      <c r="L149" s="141"/>
      <c r="M149" s="141"/>
    </row>
    <row r="150" spans="1:13" s="156" customFormat="1" ht="15.75" customHeight="1">
      <c r="A150" s="160"/>
      <c r="B150" s="141"/>
      <c r="C150" s="141"/>
      <c r="D150" s="141"/>
      <c r="F150" s="157"/>
      <c r="G150" s="141"/>
      <c r="H150" s="141"/>
      <c r="I150" s="141"/>
      <c r="J150" s="141"/>
      <c r="K150" s="141"/>
      <c r="L150" s="141"/>
      <c r="M150" s="141"/>
    </row>
    <row r="151" spans="1:13" s="156" customFormat="1" ht="15.75" customHeight="1">
      <c r="A151" s="160"/>
      <c r="B151" s="141"/>
      <c r="C151" s="141"/>
      <c r="D151" s="141"/>
      <c r="F151" s="157"/>
      <c r="G151" s="141"/>
      <c r="H151" s="141"/>
      <c r="I151" s="141"/>
      <c r="J151" s="141"/>
      <c r="K151" s="141"/>
      <c r="L151" s="141"/>
      <c r="M151" s="141"/>
    </row>
    <row r="152" spans="1:13" s="156" customFormat="1" ht="15.75" customHeight="1">
      <c r="A152" s="160"/>
      <c r="B152" s="141"/>
      <c r="C152" s="141"/>
      <c r="D152" s="141"/>
      <c r="F152" s="157"/>
      <c r="G152" s="141"/>
      <c r="H152" s="141"/>
      <c r="I152" s="141"/>
      <c r="J152" s="141"/>
      <c r="K152" s="141"/>
      <c r="L152" s="141"/>
      <c r="M152" s="141"/>
    </row>
    <row r="153" spans="1:13" s="156" customFormat="1" ht="15.75" customHeight="1">
      <c r="A153" s="160"/>
      <c r="B153" s="141"/>
      <c r="C153" s="141"/>
      <c r="D153" s="141"/>
      <c r="F153" s="157"/>
      <c r="G153" s="141"/>
      <c r="H153" s="141"/>
      <c r="I153" s="141"/>
      <c r="J153" s="141"/>
      <c r="K153" s="141"/>
      <c r="L153" s="141"/>
      <c r="M153" s="141"/>
    </row>
    <row r="154" spans="1:13" s="156" customFormat="1" ht="15.75" customHeight="1">
      <c r="A154" s="160"/>
      <c r="B154" s="141"/>
      <c r="C154" s="141"/>
      <c r="D154" s="141"/>
      <c r="F154" s="157"/>
      <c r="G154" s="141"/>
      <c r="H154" s="141"/>
      <c r="I154" s="141"/>
      <c r="J154" s="141"/>
      <c r="K154" s="141"/>
      <c r="L154" s="141"/>
      <c r="M154" s="141"/>
    </row>
    <row r="155" spans="1:13" s="156" customFormat="1" ht="15.75" customHeight="1">
      <c r="A155" s="160"/>
      <c r="B155" s="141"/>
      <c r="C155" s="141"/>
      <c r="D155" s="141"/>
      <c r="F155" s="157"/>
      <c r="G155" s="141"/>
      <c r="H155" s="141"/>
      <c r="I155" s="141"/>
      <c r="J155" s="141"/>
      <c r="K155" s="141"/>
      <c r="L155" s="141"/>
      <c r="M155" s="141"/>
    </row>
    <row r="156" spans="1:13" s="156" customFormat="1" ht="15.75" customHeight="1">
      <c r="A156" s="160"/>
      <c r="B156" s="141"/>
      <c r="C156" s="141"/>
      <c r="D156" s="141"/>
      <c r="F156" s="157"/>
      <c r="G156" s="141"/>
      <c r="H156" s="141"/>
      <c r="I156" s="141"/>
      <c r="J156" s="141"/>
      <c r="K156" s="141"/>
      <c r="L156" s="141"/>
      <c r="M156" s="141"/>
    </row>
    <row r="157" spans="1:13" s="156" customFormat="1" ht="15.75" customHeight="1">
      <c r="A157" s="160"/>
      <c r="B157" s="141"/>
      <c r="C157" s="141"/>
      <c r="D157" s="141"/>
      <c r="F157" s="157"/>
      <c r="G157" s="141"/>
      <c r="H157" s="141"/>
      <c r="I157" s="141"/>
      <c r="J157" s="141"/>
      <c r="K157" s="141"/>
      <c r="L157" s="141"/>
      <c r="M157" s="141"/>
    </row>
    <row r="158" spans="1:13" s="156" customFormat="1" ht="15.75" customHeight="1">
      <c r="A158" s="160"/>
      <c r="B158" s="141"/>
      <c r="C158" s="141"/>
      <c r="D158" s="141"/>
      <c r="F158" s="157"/>
      <c r="G158" s="141"/>
      <c r="H158" s="141"/>
      <c r="I158" s="141"/>
      <c r="J158" s="141"/>
      <c r="K158" s="141"/>
      <c r="L158" s="141"/>
      <c r="M158" s="141"/>
    </row>
    <row r="159" spans="1:13" s="156" customFormat="1" ht="15.75" customHeight="1">
      <c r="A159" s="160"/>
      <c r="B159" s="141"/>
      <c r="C159" s="141"/>
      <c r="D159" s="141"/>
      <c r="F159" s="157"/>
      <c r="G159" s="141"/>
      <c r="H159" s="141"/>
      <c r="I159" s="141"/>
      <c r="J159" s="141"/>
      <c r="K159" s="141"/>
      <c r="L159" s="141"/>
      <c r="M159" s="141"/>
    </row>
    <row r="160" spans="1:13" s="156" customFormat="1" ht="15.75" customHeight="1">
      <c r="A160" s="160"/>
      <c r="B160" s="141"/>
      <c r="C160" s="141"/>
      <c r="D160" s="141"/>
      <c r="F160" s="157"/>
      <c r="G160" s="141"/>
      <c r="H160" s="141"/>
      <c r="I160" s="141"/>
      <c r="J160" s="141"/>
      <c r="K160" s="141"/>
      <c r="L160" s="141"/>
      <c r="M160" s="141"/>
    </row>
    <row r="161" spans="1:13" s="156" customFormat="1" ht="15.75" customHeight="1">
      <c r="A161" s="160"/>
      <c r="B161" s="141"/>
      <c r="C161" s="141"/>
      <c r="D161" s="141"/>
      <c r="F161" s="157"/>
      <c r="G161" s="141"/>
      <c r="H161" s="141"/>
      <c r="I161" s="141"/>
      <c r="J161" s="141"/>
      <c r="K161" s="141"/>
      <c r="L161" s="141"/>
      <c r="M161" s="141"/>
    </row>
    <row r="162" spans="1:13" s="156" customFormat="1" ht="15.75" customHeight="1">
      <c r="A162" s="160"/>
      <c r="B162" s="141"/>
      <c r="C162" s="141"/>
      <c r="D162" s="141"/>
      <c r="F162" s="157"/>
      <c r="G162" s="141"/>
      <c r="H162" s="141"/>
      <c r="I162" s="141"/>
      <c r="J162" s="141"/>
      <c r="K162" s="141"/>
      <c r="L162" s="141"/>
      <c r="M162" s="141"/>
    </row>
    <row r="163" spans="1:13" s="156" customFormat="1" ht="15.75" customHeight="1">
      <c r="A163" s="160"/>
      <c r="B163" s="141"/>
      <c r="C163" s="141"/>
      <c r="D163" s="141"/>
      <c r="F163" s="157"/>
      <c r="G163" s="141"/>
      <c r="H163" s="141"/>
      <c r="I163" s="141"/>
      <c r="J163" s="141"/>
      <c r="K163" s="141"/>
      <c r="L163" s="141"/>
      <c r="M163" s="141"/>
    </row>
    <row r="164" spans="1:13" s="156" customFormat="1" ht="15.75" customHeight="1">
      <c r="A164" s="160"/>
      <c r="B164" s="141"/>
      <c r="C164" s="141"/>
      <c r="D164" s="141"/>
      <c r="F164" s="157"/>
      <c r="G164" s="141"/>
      <c r="H164" s="141"/>
      <c r="I164" s="141"/>
      <c r="J164" s="141"/>
      <c r="K164" s="141"/>
      <c r="L164" s="141"/>
      <c r="M164" s="141"/>
    </row>
    <row r="165" spans="1:13" s="156" customFormat="1" ht="15.75" customHeight="1">
      <c r="A165" s="160"/>
      <c r="B165" s="141"/>
      <c r="C165" s="141"/>
      <c r="D165" s="141"/>
      <c r="F165" s="157"/>
      <c r="G165" s="141"/>
      <c r="H165" s="141"/>
      <c r="I165" s="141"/>
      <c r="J165" s="141"/>
      <c r="K165" s="141"/>
      <c r="L165" s="141"/>
      <c r="M165" s="141"/>
    </row>
    <row r="166" spans="1:13" s="156" customFormat="1" ht="15.75" customHeight="1">
      <c r="A166" s="160"/>
      <c r="B166" s="141"/>
      <c r="C166" s="141"/>
      <c r="D166" s="141"/>
      <c r="F166" s="157"/>
      <c r="G166" s="141"/>
      <c r="H166" s="141"/>
      <c r="I166" s="141"/>
      <c r="J166" s="141"/>
      <c r="K166" s="141"/>
      <c r="L166" s="141"/>
      <c r="M166" s="141"/>
    </row>
    <row r="167" spans="1:13" s="156" customFormat="1" ht="15.75" customHeight="1">
      <c r="A167" s="160"/>
      <c r="B167" s="141"/>
      <c r="C167" s="141"/>
      <c r="D167" s="141"/>
      <c r="F167" s="157"/>
      <c r="G167" s="141"/>
      <c r="H167" s="141"/>
      <c r="I167" s="141"/>
      <c r="J167" s="141"/>
      <c r="K167" s="141"/>
      <c r="L167" s="141"/>
      <c r="M167" s="141"/>
    </row>
    <row r="168" spans="1:13" s="156" customFormat="1" ht="15.75" customHeight="1">
      <c r="A168" s="160"/>
      <c r="B168" s="141"/>
      <c r="C168" s="141"/>
      <c r="D168" s="141"/>
      <c r="F168" s="157"/>
      <c r="G168" s="141"/>
      <c r="H168" s="141"/>
      <c r="I168" s="141"/>
      <c r="J168" s="141"/>
      <c r="K168" s="141"/>
      <c r="L168" s="141"/>
      <c r="M168" s="141"/>
    </row>
    <row r="169" spans="1:13" s="156" customFormat="1" ht="15.75" customHeight="1">
      <c r="A169" s="160"/>
      <c r="B169" s="141"/>
      <c r="C169" s="141"/>
      <c r="D169" s="141"/>
      <c r="F169" s="157"/>
      <c r="G169" s="141"/>
      <c r="H169" s="141"/>
      <c r="I169" s="141"/>
      <c r="J169" s="141"/>
      <c r="K169" s="141"/>
      <c r="L169" s="141"/>
      <c r="M169" s="141"/>
    </row>
    <row r="170" spans="1:13" s="156" customFormat="1" ht="15.75" customHeight="1">
      <c r="A170" s="160"/>
      <c r="B170" s="141"/>
      <c r="C170" s="141"/>
      <c r="D170" s="141"/>
      <c r="F170" s="157"/>
      <c r="G170" s="141"/>
      <c r="H170" s="141"/>
      <c r="I170" s="141"/>
      <c r="J170" s="141"/>
      <c r="K170" s="141"/>
      <c r="L170" s="141"/>
      <c r="M170" s="141"/>
    </row>
    <row r="171" spans="1:13" s="156" customFormat="1" ht="15.75" customHeight="1">
      <c r="A171" s="160"/>
      <c r="B171" s="141"/>
      <c r="C171" s="141"/>
      <c r="D171" s="141"/>
      <c r="F171" s="157"/>
      <c r="G171" s="141"/>
      <c r="H171" s="141"/>
      <c r="I171" s="141"/>
      <c r="J171" s="141"/>
      <c r="K171" s="141"/>
      <c r="L171" s="141"/>
      <c r="M171" s="141"/>
    </row>
    <row r="172" spans="1:13" s="156" customFormat="1" ht="15.75" customHeight="1">
      <c r="A172" s="160"/>
      <c r="B172" s="141"/>
      <c r="C172" s="141"/>
      <c r="D172" s="141"/>
      <c r="F172" s="157"/>
      <c r="G172" s="141"/>
      <c r="H172" s="141"/>
      <c r="I172" s="141"/>
      <c r="J172" s="141"/>
      <c r="K172" s="141"/>
      <c r="L172" s="141"/>
      <c r="M172" s="141"/>
    </row>
    <row r="173" spans="1:13" s="156" customFormat="1" ht="15.75" customHeight="1">
      <c r="A173" s="160"/>
      <c r="B173" s="141"/>
      <c r="C173" s="141"/>
      <c r="D173" s="141"/>
      <c r="F173" s="157"/>
      <c r="G173" s="141"/>
      <c r="H173" s="141"/>
      <c r="I173" s="141"/>
      <c r="J173" s="141"/>
      <c r="K173" s="141"/>
      <c r="L173" s="141"/>
      <c r="M173" s="141"/>
    </row>
    <row r="174" spans="1:13" s="156" customFormat="1" ht="15.75" customHeight="1">
      <c r="A174" s="160"/>
      <c r="B174" s="141"/>
      <c r="C174" s="141"/>
      <c r="D174" s="141"/>
      <c r="F174" s="157"/>
      <c r="G174" s="141"/>
      <c r="H174" s="141"/>
      <c r="I174" s="141"/>
      <c r="J174" s="141"/>
      <c r="K174" s="141"/>
      <c r="L174" s="141"/>
      <c r="M174" s="141"/>
    </row>
    <row r="175" spans="1:13" s="156" customFormat="1" ht="15.75" customHeight="1">
      <c r="A175" s="160"/>
      <c r="B175" s="141"/>
      <c r="C175" s="141"/>
      <c r="D175" s="141"/>
      <c r="F175" s="157"/>
      <c r="G175" s="141"/>
      <c r="H175" s="141"/>
      <c r="I175" s="141"/>
      <c r="J175" s="141"/>
      <c r="K175" s="141"/>
      <c r="L175" s="141"/>
      <c r="M175" s="141"/>
    </row>
    <row r="176" spans="1:13" s="156" customFormat="1" ht="15.75" customHeight="1">
      <c r="A176" s="160"/>
      <c r="B176" s="141"/>
      <c r="C176" s="141"/>
      <c r="D176" s="141"/>
      <c r="F176" s="157"/>
      <c r="G176" s="141"/>
      <c r="H176" s="141"/>
      <c r="I176" s="141"/>
      <c r="J176" s="141"/>
      <c r="K176" s="141"/>
      <c r="L176" s="141"/>
      <c r="M176" s="141"/>
    </row>
    <row r="177" spans="1:13" s="156" customFormat="1" ht="15.75" customHeight="1">
      <c r="A177" s="160"/>
      <c r="B177" s="141"/>
      <c r="C177" s="141"/>
      <c r="D177" s="141"/>
      <c r="F177" s="157"/>
      <c r="G177" s="141"/>
      <c r="H177" s="141"/>
      <c r="I177" s="141"/>
      <c r="J177" s="141"/>
      <c r="K177" s="141"/>
      <c r="L177" s="141"/>
      <c r="M177" s="141"/>
    </row>
    <row r="178" spans="1:13" s="156" customFormat="1" ht="15.75" customHeight="1">
      <c r="A178" s="160"/>
      <c r="B178" s="141"/>
      <c r="C178" s="141"/>
      <c r="D178" s="141"/>
      <c r="F178" s="157"/>
      <c r="G178" s="141"/>
      <c r="H178" s="141"/>
      <c r="I178" s="141"/>
      <c r="J178" s="141"/>
      <c r="K178" s="141"/>
      <c r="L178" s="141"/>
      <c r="M178" s="141"/>
    </row>
    <row r="179" spans="1:13" s="156" customFormat="1" ht="15.75" customHeight="1">
      <c r="A179" s="160"/>
      <c r="B179" s="141"/>
      <c r="C179" s="141"/>
      <c r="D179" s="141"/>
      <c r="F179" s="157"/>
      <c r="G179" s="141"/>
      <c r="H179" s="141"/>
      <c r="I179" s="141"/>
      <c r="J179" s="141"/>
      <c r="K179" s="141"/>
      <c r="L179" s="141"/>
      <c r="M179" s="141"/>
    </row>
    <row r="180" spans="1:13" s="156" customFormat="1" ht="15.75" customHeight="1">
      <c r="A180" s="160"/>
      <c r="B180" s="141"/>
      <c r="C180" s="141"/>
      <c r="D180" s="141"/>
      <c r="F180" s="157"/>
      <c r="G180" s="141"/>
      <c r="H180" s="141"/>
      <c r="I180" s="141"/>
      <c r="J180" s="141"/>
      <c r="K180" s="141"/>
      <c r="L180" s="141"/>
      <c r="M180" s="141"/>
    </row>
    <row r="181" spans="1:13" s="156" customFormat="1" ht="15.75" customHeight="1">
      <c r="A181" s="160"/>
      <c r="B181" s="141"/>
      <c r="C181" s="141"/>
      <c r="D181" s="141"/>
      <c r="F181" s="157"/>
      <c r="G181" s="141"/>
      <c r="H181" s="141"/>
      <c r="I181" s="141"/>
      <c r="J181" s="141"/>
      <c r="K181" s="141"/>
      <c r="L181" s="141"/>
      <c r="M181" s="141"/>
    </row>
    <row r="182" spans="1:13" s="156" customFormat="1" ht="15.75" customHeight="1">
      <c r="A182" s="160"/>
      <c r="B182" s="141"/>
      <c r="C182" s="141"/>
      <c r="D182" s="141"/>
      <c r="F182" s="157"/>
      <c r="G182" s="141"/>
      <c r="H182" s="141"/>
      <c r="I182" s="141"/>
      <c r="J182" s="141"/>
      <c r="K182" s="141"/>
      <c r="L182" s="141"/>
      <c r="M182" s="141"/>
    </row>
    <row r="183" spans="1:13" s="156" customFormat="1" ht="15.75" customHeight="1">
      <c r="A183" s="160"/>
      <c r="B183" s="141"/>
      <c r="C183" s="141"/>
      <c r="D183" s="141"/>
      <c r="F183" s="157"/>
      <c r="G183" s="141"/>
      <c r="H183" s="141"/>
      <c r="I183" s="141"/>
      <c r="J183" s="141"/>
      <c r="K183" s="141"/>
      <c r="L183" s="141"/>
      <c r="M183" s="141"/>
    </row>
    <row r="184" spans="1:13" s="156" customFormat="1" ht="15.75" customHeight="1">
      <c r="A184" s="160"/>
      <c r="B184" s="141"/>
      <c r="C184" s="141"/>
      <c r="D184" s="141"/>
      <c r="F184" s="157"/>
      <c r="G184" s="141"/>
      <c r="H184" s="141"/>
      <c r="I184" s="141"/>
      <c r="J184" s="141"/>
      <c r="K184" s="141"/>
      <c r="L184" s="141"/>
      <c r="M184" s="141"/>
    </row>
    <row r="185" spans="1:13" s="156" customFormat="1" ht="15.75" customHeight="1">
      <c r="A185" s="160"/>
      <c r="B185" s="141"/>
      <c r="C185" s="141"/>
      <c r="D185" s="141"/>
      <c r="F185" s="157"/>
      <c r="G185" s="141"/>
      <c r="H185" s="141"/>
      <c r="I185" s="141"/>
      <c r="J185" s="141"/>
      <c r="K185" s="141"/>
      <c r="L185" s="141"/>
      <c r="M185" s="141"/>
    </row>
    <row r="186" spans="1:13" s="156" customFormat="1" ht="15.75" customHeight="1">
      <c r="A186" s="160"/>
      <c r="B186" s="141"/>
      <c r="C186" s="141"/>
      <c r="D186" s="141"/>
      <c r="F186" s="157"/>
      <c r="G186" s="141"/>
      <c r="H186" s="141"/>
      <c r="I186" s="141"/>
      <c r="J186" s="141"/>
      <c r="K186" s="141"/>
      <c r="L186" s="141"/>
      <c r="M186" s="141"/>
    </row>
    <row r="187" spans="1:13" s="156" customFormat="1" ht="15.75" customHeight="1">
      <c r="A187" s="160"/>
      <c r="B187" s="141"/>
      <c r="C187" s="141"/>
      <c r="D187" s="141"/>
      <c r="F187" s="157"/>
      <c r="G187" s="141"/>
      <c r="H187" s="141"/>
      <c r="I187" s="141"/>
      <c r="J187" s="141"/>
      <c r="K187" s="141"/>
      <c r="L187" s="141"/>
      <c r="M187" s="141"/>
    </row>
    <row r="188" spans="1:13" s="156" customFormat="1" ht="15.75" customHeight="1">
      <c r="A188" s="160"/>
      <c r="B188" s="141"/>
      <c r="C188" s="141"/>
      <c r="D188" s="141"/>
      <c r="F188" s="157"/>
      <c r="G188" s="141"/>
      <c r="H188" s="141"/>
      <c r="I188" s="141"/>
      <c r="J188" s="141"/>
      <c r="K188" s="141"/>
      <c r="L188" s="141"/>
      <c r="M188" s="141"/>
    </row>
    <row r="189" spans="1:13" s="156" customFormat="1" ht="15.75" customHeight="1">
      <c r="A189" s="160"/>
      <c r="B189" s="141"/>
      <c r="C189" s="141"/>
      <c r="D189" s="141"/>
      <c r="F189" s="157"/>
      <c r="G189" s="141"/>
      <c r="H189" s="141"/>
      <c r="I189" s="141"/>
      <c r="J189" s="141"/>
      <c r="K189" s="141"/>
      <c r="L189" s="141"/>
      <c r="M189" s="141"/>
    </row>
    <row r="190" spans="1:13" s="156" customFormat="1" ht="15.75" customHeight="1">
      <c r="A190" s="160"/>
      <c r="B190" s="141"/>
      <c r="C190" s="141"/>
      <c r="D190" s="141"/>
      <c r="F190" s="157"/>
      <c r="G190" s="141"/>
      <c r="H190" s="141"/>
      <c r="I190" s="141"/>
      <c r="J190" s="141"/>
      <c r="K190" s="141"/>
      <c r="L190" s="141"/>
      <c r="M190" s="141"/>
    </row>
    <row r="191" spans="1:13" s="156" customFormat="1" ht="15.75" customHeight="1">
      <c r="A191" s="160"/>
      <c r="B191" s="141"/>
      <c r="C191" s="141"/>
      <c r="D191" s="141"/>
      <c r="F191" s="157"/>
      <c r="G191" s="141"/>
      <c r="H191" s="141"/>
      <c r="I191" s="141"/>
      <c r="J191" s="141"/>
      <c r="K191" s="141"/>
      <c r="L191" s="141"/>
      <c r="M191" s="141"/>
    </row>
    <row r="192" spans="1:13" s="156" customFormat="1" ht="15.75" customHeight="1">
      <c r="A192" s="160"/>
      <c r="B192" s="141"/>
      <c r="C192" s="141"/>
      <c r="D192" s="141"/>
      <c r="F192" s="157"/>
      <c r="G192" s="141"/>
      <c r="H192" s="141"/>
      <c r="I192" s="141"/>
      <c r="J192" s="141"/>
      <c r="K192" s="141"/>
      <c r="L192" s="141"/>
      <c r="M192" s="141"/>
    </row>
    <row r="193" spans="1:13" s="156" customFormat="1" ht="15.75" customHeight="1">
      <c r="A193" s="160"/>
      <c r="B193" s="141"/>
      <c r="C193" s="141"/>
      <c r="D193" s="141"/>
      <c r="F193" s="157"/>
      <c r="G193" s="141"/>
      <c r="H193" s="141"/>
      <c r="I193" s="141"/>
      <c r="J193" s="141"/>
      <c r="K193" s="141"/>
      <c r="L193" s="141"/>
      <c r="M193" s="141"/>
    </row>
    <row r="194" spans="1:13" s="156" customFormat="1" ht="15.75" customHeight="1">
      <c r="A194" s="160"/>
      <c r="B194" s="141"/>
      <c r="C194" s="141"/>
      <c r="D194" s="141"/>
      <c r="F194" s="157"/>
      <c r="G194" s="141"/>
      <c r="H194" s="141"/>
      <c r="I194" s="141"/>
      <c r="J194" s="141"/>
      <c r="K194" s="141"/>
      <c r="L194" s="141"/>
      <c r="M194" s="141"/>
    </row>
    <row r="195" spans="1:13" s="156" customFormat="1" ht="15.75" customHeight="1">
      <c r="A195" s="160"/>
      <c r="B195" s="141"/>
      <c r="C195" s="141"/>
      <c r="D195" s="141"/>
      <c r="F195" s="157"/>
      <c r="G195" s="141"/>
      <c r="H195" s="141"/>
      <c r="I195" s="141"/>
      <c r="J195" s="141"/>
      <c r="K195" s="141"/>
      <c r="L195" s="141"/>
      <c r="M195" s="141"/>
    </row>
    <row r="196" spans="1:13" s="156" customFormat="1" ht="15.75" customHeight="1">
      <c r="A196" s="160"/>
      <c r="B196" s="141"/>
      <c r="C196" s="141"/>
      <c r="D196" s="141"/>
      <c r="F196" s="157"/>
      <c r="G196" s="141"/>
      <c r="H196" s="141"/>
      <c r="I196" s="141"/>
      <c r="J196" s="141"/>
      <c r="K196" s="141"/>
      <c r="L196" s="141"/>
      <c r="M196" s="141"/>
    </row>
  </sheetData>
  <mergeCells count="22">
    <mergeCell ref="I1:M3"/>
    <mergeCell ref="C1:H3"/>
    <mergeCell ref="A1:B3"/>
    <mergeCell ref="C47:H47"/>
    <mergeCell ref="I47:M47"/>
    <mergeCell ref="C10:H10"/>
    <mergeCell ref="I10:M10"/>
    <mergeCell ref="D4:H4"/>
    <mergeCell ref="I4:M4"/>
    <mergeCell ref="C4:C8"/>
    <mergeCell ref="D5:D8"/>
    <mergeCell ref="E6:E8"/>
    <mergeCell ref="F5:F8"/>
    <mergeCell ref="G5:G8"/>
    <mergeCell ref="H6:H8"/>
    <mergeCell ref="I5:I8"/>
    <mergeCell ref="K5:K8"/>
    <mergeCell ref="L6:L8"/>
    <mergeCell ref="M5:M8"/>
    <mergeCell ref="B4:B8"/>
    <mergeCell ref="A4:A8"/>
    <mergeCell ref="J6: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46"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X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7109375" style="24" customWidth="1"/>
    <col min="2" max="2" width="36.28515625" style="102" customWidth="1"/>
    <col min="3" max="7" width="10.28515625" style="102" customWidth="1"/>
    <col min="8" max="8" width="7.28515625" style="102" customWidth="1"/>
    <col min="9" max="11" width="7" style="102" bestFit="1" customWidth="1"/>
    <col min="12" max="12" width="8" style="102" bestFit="1" customWidth="1"/>
    <col min="13" max="14" width="7.7109375" style="102" customWidth="1"/>
    <col min="15" max="16384" width="11.42578125" style="102"/>
  </cols>
  <sheetData>
    <row r="1" spans="1:14" s="97" customFormat="1" ht="35.1" customHeight="1">
      <c r="A1" s="241" t="s">
        <v>128</v>
      </c>
      <c r="B1" s="242"/>
      <c r="C1" s="221" t="str">
        <f>"Auszahlungen und Einzahlungen der Kreisverwaltungen, Amtsverwaltungen und kreisangehörigen Gemeinden "&amp;Deckblatt!A7&amp;"
nach Produktbereichen"</f>
        <v>Auszahlungen und Einzahlungen der Kreisverwaltungen, Amtsverwaltungen und kreisangehörigen Gemeinden 2019
nach Produktbereichen</v>
      </c>
      <c r="D1" s="221"/>
      <c r="E1" s="221"/>
      <c r="F1" s="221"/>
      <c r="G1" s="222"/>
      <c r="H1" s="223" t="str">
        <f>"Auszahlungen und Einzahlungen der Kreisverwaltungen, Amtsverwaltungen und kreisangehörigen Gemeinden "&amp;Deckblatt!A7&amp;"
nach Produktbereichen"</f>
        <v>Auszahlungen und Einzahlungen der Kreisverwaltungen, Amtsverwaltungen und kreisangehörigen Gemeinden 2019
nach Produktbereichen</v>
      </c>
      <c r="I1" s="221"/>
      <c r="J1" s="221"/>
      <c r="K1" s="221"/>
      <c r="L1" s="221"/>
      <c r="M1" s="221"/>
      <c r="N1" s="222"/>
    </row>
    <row r="2" spans="1:14" s="97" customFormat="1" ht="12" customHeight="1">
      <c r="A2" s="241" t="s">
        <v>105</v>
      </c>
      <c r="B2" s="242"/>
      <c r="C2" s="221" t="s">
        <v>122</v>
      </c>
      <c r="D2" s="221"/>
      <c r="E2" s="221"/>
      <c r="F2" s="221"/>
      <c r="G2" s="222"/>
      <c r="H2" s="227" t="s">
        <v>122</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8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4"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4"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4"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row>
    <row r="20" spans="1:24" s="94" customFormat="1" ht="11.1" customHeight="1">
      <c r="A20" s="25">
        <f>IF(B20&lt;&gt;"",COUNTA($B$20:B20),"")</f>
        <v>1</v>
      </c>
      <c r="B20" s="103" t="s">
        <v>142</v>
      </c>
      <c r="C20" s="117">
        <v>173524</v>
      </c>
      <c r="D20" s="117">
        <v>72169</v>
      </c>
      <c r="E20" s="117">
        <v>25265</v>
      </c>
      <c r="F20" s="117">
        <v>10175</v>
      </c>
      <c r="G20" s="117">
        <v>8189</v>
      </c>
      <c r="H20" s="117">
        <v>24108</v>
      </c>
      <c r="I20" s="117">
        <v>8526</v>
      </c>
      <c r="J20" s="117">
        <v>15583</v>
      </c>
      <c r="K20" s="117">
        <v>5621</v>
      </c>
      <c r="L20" s="117">
        <v>17661</v>
      </c>
      <c r="M20" s="117">
        <v>10336</v>
      </c>
      <c r="N20" s="117" t="s">
        <v>10</v>
      </c>
      <c r="O20" s="116"/>
      <c r="P20" s="116"/>
      <c r="Q20" s="116"/>
      <c r="R20" s="116"/>
      <c r="S20" s="116"/>
      <c r="T20" s="116"/>
      <c r="U20" s="116"/>
      <c r="V20" s="116"/>
      <c r="W20" s="116"/>
      <c r="X20" s="116"/>
    </row>
    <row r="21" spans="1:24" s="94" customFormat="1" ht="11.1" customHeight="1">
      <c r="A21" s="25">
        <f>IF(B21&lt;&gt;"",COUNTA($B$20:B21),"")</f>
        <v>2</v>
      </c>
      <c r="B21" s="103" t="s">
        <v>143</v>
      </c>
      <c r="C21" s="117">
        <v>119780</v>
      </c>
      <c r="D21" s="117">
        <v>28043</v>
      </c>
      <c r="E21" s="117">
        <v>9833</v>
      </c>
      <c r="F21" s="117">
        <v>39059</v>
      </c>
      <c r="G21" s="117">
        <v>4301</v>
      </c>
      <c r="H21" s="117">
        <v>7893</v>
      </c>
      <c r="I21" s="117">
        <v>6427</v>
      </c>
      <c r="J21" s="117">
        <v>1466</v>
      </c>
      <c r="K21" s="117">
        <v>2999</v>
      </c>
      <c r="L21" s="117">
        <v>15803</v>
      </c>
      <c r="M21" s="117">
        <v>11848</v>
      </c>
      <c r="N21" s="117" t="s">
        <v>10</v>
      </c>
      <c r="O21" s="116"/>
      <c r="P21" s="116"/>
      <c r="Q21" s="116"/>
      <c r="R21" s="116"/>
      <c r="S21" s="116"/>
      <c r="T21" s="116"/>
      <c r="U21" s="116"/>
      <c r="V21" s="116"/>
      <c r="W21" s="116"/>
      <c r="X21" s="116"/>
    </row>
    <row r="22" spans="1:24" s="94" customFormat="1" ht="21.6" customHeight="1">
      <c r="A22" s="25">
        <f>IF(B22&lt;&gt;"",COUNTA($B$20:B22),"")</f>
        <v>3</v>
      </c>
      <c r="B22" s="104" t="s">
        <v>144</v>
      </c>
      <c r="C22" s="117">
        <v>196332</v>
      </c>
      <c r="D22" s="117" t="s">
        <v>10</v>
      </c>
      <c r="E22" s="117" t="s">
        <v>10</v>
      </c>
      <c r="F22" s="117" t="s">
        <v>10</v>
      </c>
      <c r="G22" s="117" t="s">
        <v>10</v>
      </c>
      <c r="H22" s="117">
        <v>196332</v>
      </c>
      <c r="I22" s="117">
        <v>165679</v>
      </c>
      <c r="J22" s="117">
        <v>30653</v>
      </c>
      <c r="K22" s="117" t="s">
        <v>10</v>
      </c>
      <c r="L22" s="117" t="s">
        <v>10</v>
      </c>
      <c r="M22" s="117" t="s">
        <v>10</v>
      </c>
      <c r="N22" s="117" t="s">
        <v>10</v>
      </c>
      <c r="O22" s="116"/>
      <c r="P22" s="116"/>
      <c r="Q22" s="116"/>
      <c r="R22" s="116"/>
      <c r="S22" s="116"/>
      <c r="T22" s="116"/>
      <c r="U22" s="116"/>
      <c r="V22" s="116"/>
      <c r="W22" s="116"/>
      <c r="X22" s="116"/>
    </row>
    <row r="23" spans="1:24" s="94" customFormat="1" ht="11.1" customHeight="1">
      <c r="A23" s="25">
        <f>IF(B23&lt;&gt;"",COUNTA($B$20:B23),"")</f>
        <v>4</v>
      </c>
      <c r="B23" s="103" t="s">
        <v>145</v>
      </c>
      <c r="C23" s="117">
        <v>3558</v>
      </c>
      <c r="D23" s="117">
        <v>339</v>
      </c>
      <c r="E23" s="117">
        <v>5</v>
      </c>
      <c r="F23" s="117">
        <v>42</v>
      </c>
      <c r="G23" s="117">
        <v>2</v>
      </c>
      <c r="H23" s="117">
        <v>1</v>
      </c>
      <c r="I23" s="117" t="s">
        <v>10</v>
      </c>
      <c r="J23" s="117">
        <v>1</v>
      </c>
      <c r="K23" s="117">
        <v>2</v>
      </c>
      <c r="L23" s="117">
        <v>20</v>
      </c>
      <c r="M23" s="117">
        <v>86</v>
      </c>
      <c r="N23" s="117">
        <v>3060</v>
      </c>
      <c r="O23" s="116"/>
      <c r="P23" s="116"/>
      <c r="Q23" s="116"/>
      <c r="R23" s="116"/>
      <c r="S23" s="116"/>
      <c r="T23" s="116"/>
      <c r="U23" s="116"/>
      <c r="V23" s="116"/>
      <c r="W23" s="116"/>
      <c r="X23" s="116"/>
    </row>
    <row r="24" spans="1:24" s="94" customFormat="1" ht="11.1" customHeight="1">
      <c r="A24" s="25">
        <f>IF(B24&lt;&gt;"",COUNTA($B$20:B24),"")</f>
        <v>5</v>
      </c>
      <c r="B24" s="103" t="s">
        <v>146</v>
      </c>
      <c r="C24" s="117">
        <v>390743</v>
      </c>
      <c r="D24" s="117">
        <v>29723</v>
      </c>
      <c r="E24" s="117">
        <v>6033</v>
      </c>
      <c r="F24" s="117">
        <v>15624</v>
      </c>
      <c r="G24" s="117">
        <v>20853</v>
      </c>
      <c r="H24" s="117">
        <v>98734</v>
      </c>
      <c r="I24" s="117">
        <v>6904</v>
      </c>
      <c r="J24" s="117">
        <v>91830</v>
      </c>
      <c r="K24" s="117">
        <v>9240</v>
      </c>
      <c r="L24" s="117">
        <v>10244</v>
      </c>
      <c r="M24" s="117">
        <v>57087</v>
      </c>
      <c r="N24" s="117">
        <v>143204</v>
      </c>
      <c r="O24" s="116"/>
      <c r="P24" s="116"/>
      <c r="Q24" s="116"/>
      <c r="R24" s="116"/>
      <c r="S24" s="116"/>
      <c r="T24" s="116"/>
      <c r="U24" s="116"/>
      <c r="V24" s="116"/>
      <c r="W24" s="116"/>
      <c r="X24" s="116"/>
    </row>
    <row r="25" spans="1:24" s="94" customFormat="1" ht="11.1" customHeight="1">
      <c r="A25" s="25">
        <f>IF(B25&lt;&gt;"",COUNTA($B$20:B25),"")</f>
        <v>6</v>
      </c>
      <c r="B25" s="103" t="s">
        <v>147</v>
      </c>
      <c r="C25" s="117">
        <v>183439</v>
      </c>
      <c r="D25" s="117">
        <v>20182</v>
      </c>
      <c r="E25" s="117">
        <v>2842</v>
      </c>
      <c r="F25" s="117">
        <v>9321</v>
      </c>
      <c r="G25" s="117">
        <v>241</v>
      </c>
      <c r="H25" s="117">
        <v>7311</v>
      </c>
      <c r="I25" s="117">
        <v>215</v>
      </c>
      <c r="J25" s="117">
        <v>7096</v>
      </c>
      <c r="K25" s="117">
        <v>182</v>
      </c>
      <c r="L25" s="117">
        <v>1093</v>
      </c>
      <c r="M25" s="117">
        <v>313</v>
      </c>
      <c r="N25" s="117">
        <v>141954</v>
      </c>
      <c r="O25" s="116"/>
      <c r="P25" s="116"/>
      <c r="Q25" s="116"/>
      <c r="R25" s="116"/>
      <c r="S25" s="116"/>
      <c r="T25" s="116"/>
      <c r="U25" s="116"/>
      <c r="V25" s="116"/>
      <c r="W25" s="116"/>
      <c r="X25" s="116"/>
    </row>
    <row r="26" spans="1:24" s="94" customFormat="1" ht="20.100000000000001" customHeight="1">
      <c r="A26" s="26">
        <f>IF(B26&lt;&gt;"",COUNTA($B$20:B26),"")</f>
        <v>7</v>
      </c>
      <c r="B26" s="105" t="s">
        <v>148</v>
      </c>
      <c r="C26" s="119">
        <v>700497</v>
      </c>
      <c r="D26" s="119">
        <v>110093</v>
      </c>
      <c r="E26" s="119">
        <v>38295</v>
      </c>
      <c r="F26" s="119">
        <v>55578</v>
      </c>
      <c r="G26" s="119">
        <v>33105</v>
      </c>
      <c r="H26" s="119">
        <v>319757</v>
      </c>
      <c r="I26" s="119">
        <v>187322</v>
      </c>
      <c r="J26" s="119">
        <v>132436</v>
      </c>
      <c r="K26" s="119">
        <v>17679</v>
      </c>
      <c r="L26" s="119">
        <v>42635</v>
      </c>
      <c r="M26" s="119">
        <v>79044</v>
      </c>
      <c r="N26" s="119">
        <v>4311</v>
      </c>
      <c r="O26" s="116"/>
      <c r="P26" s="116"/>
      <c r="Q26" s="116"/>
      <c r="R26" s="116"/>
      <c r="S26" s="116"/>
      <c r="T26" s="116"/>
      <c r="U26" s="116"/>
      <c r="V26" s="116"/>
      <c r="W26" s="116"/>
      <c r="X26" s="116"/>
    </row>
    <row r="27" spans="1:24" s="94" customFormat="1" ht="21.6" customHeight="1">
      <c r="A27" s="25">
        <f>IF(B27&lt;&gt;"",COUNTA($B$20:B27),"")</f>
        <v>8</v>
      </c>
      <c r="B27" s="104" t="s">
        <v>149</v>
      </c>
      <c r="C27" s="117">
        <v>68316</v>
      </c>
      <c r="D27" s="117">
        <v>4178</v>
      </c>
      <c r="E27" s="117">
        <v>5420</v>
      </c>
      <c r="F27" s="117">
        <v>9420</v>
      </c>
      <c r="G27" s="117">
        <v>744</v>
      </c>
      <c r="H27" s="117">
        <v>2697</v>
      </c>
      <c r="I27" s="117">
        <v>51</v>
      </c>
      <c r="J27" s="117">
        <v>2646</v>
      </c>
      <c r="K27" s="117">
        <v>1903</v>
      </c>
      <c r="L27" s="117">
        <v>29379</v>
      </c>
      <c r="M27" s="117">
        <v>14576</v>
      </c>
      <c r="N27" s="117" t="s">
        <v>10</v>
      </c>
      <c r="O27" s="116"/>
      <c r="P27" s="116"/>
      <c r="Q27" s="116"/>
      <c r="R27" s="116"/>
      <c r="S27" s="116"/>
      <c r="T27" s="116"/>
      <c r="U27" s="116"/>
      <c r="V27" s="116"/>
      <c r="W27" s="116"/>
      <c r="X27" s="116"/>
    </row>
    <row r="28" spans="1:24" s="94" customFormat="1" ht="11.1" customHeight="1">
      <c r="A28" s="25">
        <f>IF(B28&lt;&gt;"",COUNTA($B$20:B28),"")</f>
        <v>9</v>
      </c>
      <c r="B28" s="103" t="s">
        <v>150</v>
      </c>
      <c r="C28" s="117">
        <v>44671</v>
      </c>
      <c r="D28" s="117">
        <v>1542</v>
      </c>
      <c r="E28" s="117">
        <v>3012</v>
      </c>
      <c r="F28" s="117">
        <v>6123</v>
      </c>
      <c r="G28" s="117">
        <v>423</v>
      </c>
      <c r="H28" s="117">
        <v>1864</v>
      </c>
      <c r="I28" s="117">
        <v>14</v>
      </c>
      <c r="J28" s="117">
        <v>1850</v>
      </c>
      <c r="K28" s="117">
        <v>1688</v>
      </c>
      <c r="L28" s="117">
        <v>23902</v>
      </c>
      <c r="M28" s="117">
        <v>6119</v>
      </c>
      <c r="N28" s="117" t="s">
        <v>10</v>
      </c>
      <c r="O28" s="116"/>
      <c r="P28" s="116"/>
      <c r="Q28" s="116"/>
      <c r="R28" s="116"/>
      <c r="S28" s="116"/>
      <c r="T28" s="116"/>
      <c r="U28" s="116"/>
      <c r="V28" s="116"/>
      <c r="W28" s="116"/>
      <c r="X28" s="116"/>
    </row>
    <row r="29" spans="1:24" s="94" customFormat="1" ht="11.1" customHeight="1">
      <c r="A29" s="25">
        <f>IF(B29&lt;&gt;"",COUNTA($B$20:B29),"")</f>
        <v>10</v>
      </c>
      <c r="B29" s="103" t="s">
        <v>151</v>
      </c>
      <c r="C29" s="117">
        <v>65</v>
      </c>
      <c r="D29" s="117" t="s">
        <v>10</v>
      </c>
      <c r="E29" s="117" t="s">
        <v>10</v>
      </c>
      <c r="F29" s="117" t="s">
        <v>10</v>
      </c>
      <c r="G29" s="117" t="s">
        <v>10</v>
      </c>
      <c r="H29" s="117" t="s">
        <v>10</v>
      </c>
      <c r="I29" s="117" t="s">
        <v>10</v>
      </c>
      <c r="J29" s="117" t="s">
        <v>10</v>
      </c>
      <c r="K29" s="117" t="s">
        <v>10</v>
      </c>
      <c r="L29" s="117" t="s">
        <v>10</v>
      </c>
      <c r="M29" s="117" t="s">
        <v>10</v>
      </c>
      <c r="N29" s="117">
        <v>65</v>
      </c>
      <c r="O29" s="116"/>
      <c r="P29" s="116"/>
      <c r="Q29" s="116"/>
      <c r="R29" s="116"/>
      <c r="S29" s="116"/>
      <c r="T29" s="116"/>
      <c r="U29" s="116"/>
      <c r="V29" s="116"/>
      <c r="W29" s="116"/>
      <c r="X29" s="116"/>
    </row>
    <row r="30" spans="1:24" s="94" customFormat="1" ht="11.1" customHeight="1">
      <c r="A30" s="25">
        <f>IF(B30&lt;&gt;"",COUNTA($B$20:B30),"")</f>
        <v>11</v>
      </c>
      <c r="B30" s="103" t="s">
        <v>152</v>
      </c>
      <c r="C30" s="117">
        <v>24931</v>
      </c>
      <c r="D30" s="117">
        <v>59</v>
      </c>
      <c r="E30" s="117">
        <v>432</v>
      </c>
      <c r="F30" s="117">
        <v>205</v>
      </c>
      <c r="G30" s="117">
        <v>75</v>
      </c>
      <c r="H30" s="117">
        <v>45</v>
      </c>
      <c r="I30" s="117">
        <v>38</v>
      </c>
      <c r="J30" s="117">
        <v>7</v>
      </c>
      <c r="K30" s="117" t="s">
        <v>10</v>
      </c>
      <c r="L30" s="117">
        <v>1898</v>
      </c>
      <c r="M30" s="117">
        <v>2757</v>
      </c>
      <c r="N30" s="117">
        <v>19460</v>
      </c>
      <c r="O30" s="116"/>
      <c r="P30" s="116"/>
      <c r="Q30" s="116"/>
      <c r="R30" s="116"/>
      <c r="S30" s="116"/>
      <c r="T30" s="116"/>
      <c r="U30" s="116"/>
      <c r="V30" s="116"/>
      <c r="W30" s="116"/>
      <c r="X30" s="116"/>
    </row>
    <row r="31" spans="1:24" s="94" customFormat="1" ht="11.1" customHeight="1">
      <c r="A31" s="25">
        <f>IF(B31&lt;&gt;"",COUNTA($B$20:B31),"")</f>
        <v>12</v>
      </c>
      <c r="B31" s="103" t="s">
        <v>147</v>
      </c>
      <c r="C31" s="117">
        <v>1746</v>
      </c>
      <c r="D31" s="117">
        <v>25</v>
      </c>
      <c r="E31" s="117">
        <v>236</v>
      </c>
      <c r="F31" s="117">
        <v>1044</v>
      </c>
      <c r="G31" s="117">
        <v>36</v>
      </c>
      <c r="H31" s="117">
        <v>58</v>
      </c>
      <c r="I31" s="117" t="s">
        <v>10</v>
      </c>
      <c r="J31" s="117">
        <v>58</v>
      </c>
      <c r="K31" s="117" t="s">
        <v>10</v>
      </c>
      <c r="L31" s="117">
        <v>37</v>
      </c>
      <c r="M31" s="117">
        <v>244</v>
      </c>
      <c r="N31" s="117">
        <v>65</v>
      </c>
      <c r="O31" s="116"/>
      <c r="P31" s="116"/>
      <c r="Q31" s="116"/>
      <c r="R31" s="116"/>
      <c r="S31" s="116"/>
      <c r="T31" s="116"/>
      <c r="U31" s="116"/>
      <c r="V31" s="116"/>
      <c r="W31" s="116"/>
      <c r="X31" s="116"/>
    </row>
    <row r="32" spans="1:24" s="94" customFormat="1" ht="18.95" customHeight="1">
      <c r="A32" s="26">
        <f>IF(B32&lt;&gt;"",COUNTA($B$20:B32),"")</f>
        <v>13</v>
      </c>
      <c r="B32" s="105" t="s">
        <v>153</v>
      </c>
      <c r="C32" s="119">
        <v>91566</v>
      </c>
      <c r="D32" s="119">
        <v>4211</v>
      </c>
      <c r="E32" s="119">
        <v>5616</v>
      </c>
      <c r="F32" s="119">
        <v>8581</v>
      </c>
      <c r="G32" s="119">
        <v>783</v>
      </c>
      <c r="H32" s="119">
        <v>2684</v>
      </c>
      <c r="I32" s="119">
        <v>88</v>
      </c>
      <c r="J32" s="119">
        <v>2595</v>
      </c>
      <c r="K32" s="119">
        <v>1903</v>
      </c>
      <c r="L32" s="119">
        <v>31240</v>
      </c>
      <c r="M32" s="119">
        <v>17088</v>
      </c>
      <c r="N32" s="119">
        <v>19460</v>
      </c>
      <c r="O32" s="116"/>
      <c r="P32" s="116"/>
      <c r="Q32" s="116"/>
      <c r="R32" s="116"/>
      <c r="S32" s="116"/>
      <c r="T32" s="116"/>
      <c r="U32" s="116"/>
      <c r="V32" s="116"/>
      <c r="W32" s="116"/>
      <c r="X32" s="116"/>
    </row>
    <row r="33" spans="1:24" s="94" customFormat="1" ht="18.95" customHeight="1">
      <c r="A33" s="26">
        <f>IF(B33&lt;&gt;"",COUNTA($B$20:B33),"")</f>
        <v>14</v>
      </c>
      <c r="B33" s="105" t="s">
        <v>154</v>
      </c>
      <c r="C33" s="119">
        <v>792063</v>
      </c>
      <c r="D33" s="119">
        <v>114303</v>
      </c>
      <c r="E33" s="119">
        <v>43911</v>
      </c>
      <c r="F33" s="119">
        <v>64160</v>
      </c>
      <c r="G33" s="119">
        <v>33888</v>
      </c>
      <c r="H33" s="119">
        <v>322441</v>
      </c>
      <c r="I33" s="119">
        <v>187410</v>
      </c>
      <c r="J33" s="119">
        <v>135031</v>
      </c>
      <c r="K33" s="119">
        <v>19582</v>
      </c>
      <c r="L33" s="119">
        <v>73875</v>
      </c>
      <c r="M33" s="119">
        <v>96132</v>
      </c>
      <c r="N33" s="119">
        <v>23771</v>
      </c>
      <c r="O33" s="116"/>
      <c r="P33" s="116"/>
      <c r="Q33" s="116"/>
      <c r="R33" s="116"/>
      <c r="S33" s="116"/>
      <c r="T33" s="116"/>
      <c r="U33" s="116"/>
      <c r="V33" s="116"/>
      <c r="W33" s="116"/>
      <c r="X33" s="116"/>
    </row>
    <row r="34" spans="1:24" s="94" customFormat="1" ht="11.1" customHeight="1">
      <c r="A34" s="25">
        <f>IF(B34&lt;&gt;"",COUNTA($B$20:B34),"")</f>
        <v>15</v>
      </c>
      <c r="B34" s="103" t="s">
        <v>155</v>
      </c>
      <c r="C34" s="117">
        <v>204438</v>
      </c>
      <c r="D34" s="117" t="s">
        <v>10</v>
      </c>
      <c r="E34" s="117" t="s">
        <v>10</v>
      </c>
      <c r="F34" s="117" t="s">
        <v>10</v>
      </c>
      <c r="G34" s="117" t="s">
        <v>10</v>
      </c>
      <c r="H34" s="117" t="s">
        <v>10</v>
      </c>
      <c r="I34" s="117" t="s">
        <v>10</v>
      </c>
      <c r="J34" s="117" t="s">
        <v>10</v>
      </c>
      <c r="K34" s="117" t="s">
        <v>10</v>
      </c>
      <c r="L34" s="117" t="s">
        <v>10</v>
      </c>
      <c r="M34" s="117" t="s">
        <v>10</v>
      </c>
      <c r="N34" s="117">
        <v>204438</v>
      </c>
      <c r="O34" s="116"/>
      <c r="P34" s="116"/>
      <c r="Q34" s="116"/>
      <c r="R34" s="116"/>
      <c r="S34" s="116"/>
      <c r="T34" s="116"/>
      <c r="U34" s="116"/>
      <c r="V34" s="116"/>
      <c r="W34" s="116"/>
      <c r="X34" s="116"/>
    </row>
    <row r="35" spans="1:24" s="94" customFormat="1" ht="11.1" customHeight="1">
      <c r="A35" s="25">
        <f>IF(B35&lt;&gt;"",COUNTA($B$20:B35),"")</f>
        <v>16</v>
      </c>
      <c r="B35" s="103" t="s">
        <v>156</v>
      </c>
      <c r="C35" s="117">
        <v>73479</v>
      </c>
      <c r="D35" s="117" t="s">
        <v>10</v>
      </c>
      <c r="E35" s="117" t="s">
        <v>10</v>
      </c>
      <c r="F35" s="117" t="s">
        <v>10</v>
      </c>
      <c r="G35" s="117" t="s">
        <v>10</v>
      </c>
      <c r="H35" s="117" t="s">
        <v>10</v>
      </c>
      <c r="I35" s="117" t="s">
        <v>10</v>
      </c>
      <c r="J35" s="117" t="s">
        <v>10</v>
      </c>
      <c r="K35" s="117" t="s">
        <v>10</v>
      </c>
      <c r="L35" s="117" t="s">
        <v>10</v>
      </c>
      <c r="M35" s="117" t="s">
        <v>10</v>
      </c>
      <c r="N35" s="117">
        <v>73479</v>
      </c>
      <c r="O35" s="116"/>
      <c r="P35" s="116"/>
      <c r="Q35" s="116"/>
      <c r="R35" s="116"/>
      <c r="S35" s="116"/>
      <c r="T35" s="116"/>
      <c r="U35" s="116"/>
      <c r="V35" s="116"/>
      <c r="W35" s="116"/>
      <c r="X35" s="116"/>
    </row>
    <row r="36" spans="1:24" s="94" customFormat="1" ht="11.1" customHeight="1">
      <c r="A36" s="25">
        <f>IF(B36&lt;&gt;"",COUNTA($B$20:B36),"")</f>
        <v>17</v>
      </c>
      <c r="B36" s="103" t="s">
        <v>172</v>
      </c>
      <c r="C36" s="117">
        <v>75843</v>
      </c>
      <c r="D36" s="117" t="s">
        <v>10</v>
      </c>
      <c r="E36" s="117" t="s">
        <v>10</v>
      </c>
      <c r="F36" s="117" t="s">
        <v>10</v>
      </c>
      <c r="G36" s="117" t="s">
        <v>10</v>
      </c>
      <c r="H36" s="117" t="s">
        <v>10</v>
      </c>
      <c r="I36" s="117" t="s">
        <v>10</v>
      </c>
      <c r="J36" s="117" t="s">
        <v>10</v>
      </c>
      <c r="K36" s="117" t="s">
        <v>10</v>
      </c>
      <c r="L36" s="117" t="s">
        <v>10</v>
      </c>
      <c r="M36" s="117" t="s">
        <v>10</v>
      </c>
      <c r="N36" s="117">
        <v>75843</v>
      </c>
      <c r="O36" s="116"/>
      <c r="P36" s="116"/>
      <c r="Q36" s="116"/>
      <c r="R36" s="116"/>
      <c r="S36" s="116"/>
      <c r="T36" s="116"/>
      <c r="U36" s="116"/>
      <c r="V36" s="116"/>
      <c r="W36" s="116"/>
      <c r="X36" s="116"/>
    </row>
    <row r="37" spans="1:24" s="94" customFormat="1" ht="11.1" customHeight="1">
      <c r="A37" s="25">
        <f>IF(B37&lt;&gt;"",COUNTA($B$20:B37),"")</f>
        <v>18</v>
      </c>
      <c r="B37" s="103" t="s">
        <v>173</v>
      </c>
      <c r="C37" s="117">
        <v>34454</v>
      </c>
      <c r="D37" s="117" t="s">
        <v>10</v>
      </c>
      <c r="E37" s="117" t="s">
        <v>10</v>
      </c>
      <c r="F37" s="117" t="s">
        <v>10</v>
      </c>
      <c r="G37" s="117" t="s">
        <v>10</v>
      </c>
      <c r="H37" s="117" t="s">
        <v>10</v>
      </c>
      <c r="I37" s="117" t="s">
        <v>10</v>
      </c>
      <c r="J37" s="117" t="s">
        <v>10</v>
      </c>
      <c r="K37" s="117" t="s">
        <v>10</v>
      </c>
      <c r="L37" s="117" t="s">
        <v>10</v>
      </c>
      <c r="M37" s="117" t="s">
        <v>10</v>
      </c>
      <c r="N37" s="117">
        <v>34454</v>
      </c>
      <c r="O37" s="116"/>
      <c r="P37" s="116"/>
      <c r="Q37" s="116"/>
      <c r="R37" s="116"/>
      <c r="S37" s="116"/>
      <c r="T37" s="116"/>
      <c r="U37" s="116"/>
      <c r="V37" s="116"/>
      <c r="W37" s="116"/>
      <c r="X37" s="116"/>
    </row>
    <row r="38" spans="1:24" s="94" customFormat="1" ht="11.1" customHeight="1">
      <c r="A38" s="25">
        <f>IF(B38&lt;&gt;"",COUNTA($B$20:B38),"")</f>
        <v>19</v>
      </c>
      <c r="B38" s="103" t="s">
        <v>61</v>
      </c>
      <c r="C38" s="117">
        <v>112295</v>
      </c>
      <c r="D38" s="117" t="s">
        <v>10</v>
      </c>
      <c r="E38" s="117" t="s">
        <v>10</v>
      </c>
      <c r="F38" s="117" t="s">
        <v>10</v>
      </c>
      <c r="G38" s="117" t="s">
        <v>10</v>
      </c>
      <c r="H38" s="117" t="s">
        <v>10</v>
      </c>
      <c r="I38" s="117" t="s">
        <v>10</v>
      </c>
      <c r="J38" s="117" t="s">
        <v>10</v>
      </c>
      <c r="K38" s="117" t="s">
        <v>10</v>
      </c>
      <c r="L38" s="117" t="s">
        <v>10</v>
      </c>
      <c r="M38" s="117" t="s">
        <v>10</v>
      </c>
      <c r="N38" s="117">
        <v>112295</v>
      </c>
      <c r="O38" s="116"/>
      <c r="P38" s="116"/>
      <c r="Q38" s="116"/>
      <c r="R38" s="116"/>
      <c r="S38" s="116"/>
      <c r="T38" s="116"/>
      <c r="U38" s="116"/>
      <c r="V38" s="116"/>
      <c r="W38" s="116"/>
      <c r="X38" s="116"/>
    </row>
    <row r="39" spans="1:24" s="94" customFormat="1" ht="21.6" customHeight="1">
      <c r="A39" s="25">
        <f>IF(B39&lt;&gt;"",COUNTA($B$20:B39),"")</f>
        <v>20</v>
      </c>
      <c r="B39" s="104" t="s">
        <v>157</v>
      </c>
      <c r="C39" s="117">
        <v>96150</v>
      </c>
      <c r="D39" s="117" t="s">
        <v>10</v>
      </c>
      <c r="E39" s="117" t="s">
        <v>10</v>
      </c>
      <c r="F39" s="117" t="s">
        <v>10</v>
      </c>
      <c r="G39" s="117" t="s">
        <v>10</v>
      </c>
      <c r="H39" s="117" t="s">
        <v>10</v>
      </c>
      <c r="I39" s="117" t="s">
        <v>10</v>
      </c>
      <c r="J39" s="117" t="s">
        <v>10</v>
      </c>
      <c r="K39" s="117" t="s">
        <v>10</v>
      </c>
      <c r="L39" s="117" t="s">
        <v>10</v>
      </c>
      <c r="M39" s="117" t="s">
        <v>10</v>
      </c>
      <c r="N39" s="117">
        <v>96150</v>
      </c>
      <c r="O39" s="116"/>
      <c r="P39" s="116"/>
      <c r="Q39" s="116"/>
      <c r="R39" s="116"/>
      <c r="S39" s="116"/>
      <c r="T39" s="116"/>
      <c r="U39" s="116"/>
      <c r="V39" s="116"/>
      <c r="W39" s="116"/>
      <c r="X39" s="116"/>
    </row>
    <row r="40" spans="1:24" s="94" customFormat="1" ht="21.6" customHeight="1">
      <c r="A40" s="25">
        <f>IF(B40&lt;&gt;"",COUNTA($B$20:B40),"")</f>
        <v>21</v>
      </c>
      <c r="B40" s="104" t="s">
        <v>158</v>
      </c>
      <c r="C40" s="117">
        <v>115293</v>
      </c>
      <c r="D40" s="117">
        <v>219</v>
      </c>
      <c r="E40" s="117">
        <v>62</v>
      </c>
      <c r="F40" s="117">
        <v>2729</v>
      </c>
      <c r="G40" s="117">
        <v>11303</v>
      </c>
      <c r="H40" s="117">
        <v>94391</v>
      </c>
      <c r="I40" s="117">
        <v>46988</v>
      </c>
      <c r="J40" s="117">
        <v>47404</v>
      </c>
      <c r="K40" s="117">
        <v>347</v>
      </c>
      <c r="L40" s="117">
        <v>4374</v>
      </c>
      <c r="M40" s="117">
        <v>1867</v>
      </c>
      <c r="N40" s="117" t="s">
        <v>10</v>
      </c>
      <c r="O40" s="116"/>
      <c r="P40" s="116"/>
      <c r="Q40" s="116"/>
      <c r="R40" s="116"/>
      <c r="S40" s="116"/>
      <c r="T40" s="116"/>
      <c r="U40" s="116"/>
      <c r="V40" s="116"/>
      <c r="W40" s="116"/>
      <c r="X40" s="116"/>
    </row>
    <row r="41" spans="1:24" s="94" customFormat="1" ht="21.6" customHeight="1">
      <c r="A41" s="25">
        <f>IF(B41&lt;&gt;"",COUNTA($B$20:B41),"")</f>
        <v>22</v>
      </c>
      <c r="B41" s="104" t="s">
        <v>159</v>
      </c>
      <c r="C41" s="117">
        <v>20637</v>
      </c>
      <c r="D41" s="117">
        <v>274</v>
      </c>
      <c r="E41" s="117">
        <v>11</v>
      </c>
      <c r="F41" s="117">
        <v>34</v>
      </c>
      <c r="G41" s="117">
        <v>467</v>
      </c>
      <c r="H41" s="117">
        <v>19392</v>
      </c>
      <c r="I41" s="117">
        <v>18987</v>
      </c>
      <c r="J41" s="117">
        <v>405</v>
      </c>
      <c r="K41" s="117">
        <v>372</v>
      </c>
      <c r="L41" s="117" t="s">
        <v>10</v>
      </c>
      <c r="M41" s="117">
        <v>87</v>
      </c>
      <c r="N41" s="117" t="s">
        <v>10</v>
      </c>
      <c r="O41" s="116"/>
      <c r="P41" s="116"/>
      <c r="Q41" s="116"/>
      <c r="R41" s="116"/>
      <c r="S41" s="116"/>
      <c r="T41" s="116"/>
      <c r="U41" s="116"/>
      <c r="V41" s="116"/>
      <c r="W41" s="116"/>
      <c r="X41" s="116"/>
    </row>
    <row r="42" spans="1:24" s="94" customFormat="1" ht="11.1" customHeight="1">
      <c r="A42" s="25">
        <f>IF(B42&lt;&gt;"",COUNTA($B$20:B42),"")</f>
        <v>23</v>
      </c>
      <c r="B42" s="103" t="s">
        <v>160</v>
      </c>
      <c r="C42" s="117">
        <v>68853</v>
      </c>
      <c r="D42" s="117">
        <v>448</v>
      </c>
      <c r="E42" s="117">
        <v>6752</v>
      </c>
      <c r="F42" s="117">
        <v>817</v>
      </c>
      <c r="G42" s="117">
        <v>1555</v>
      </c>
      <c r="H42" s="117">
        <v>1507</v>
      </c>
      <c r="I42" s="117">
        <v>15</v>
      </c>
      <c r="J42" s="117">
        <v>1493</v>
      </c>
      <c r="K42" s="117">
        <v>1336</v>
      </c>
      <c r="L42" s="117">
        <v>4809</v>
      </c>
      <c r="M42" s="117">
        <v>51629</v>
      </c>
      <c r="N42" s="117" t="s">
        <v>10</v>
      </c>
      <c r="O42" s="116"/>
      <c r="P42" s="116"/>
      <c r="Q42" s="116"/>
      <c r="R42" s="116"/>
      <c r="S42" s="116"/>
      <c r="T42" s="116"/>
      <c r="U42" s="116"/>
      <c r="V42" s="116"/>
      <c r="W42" s="116"/>
      <c r="X42" s="116"/>
    </row>
    <row r="43" spans="1:24" s="94" customFormat="1" ht="11.1" customHeight="1">
      <c r="A43" s="25">
        <f>IF(B43&lt;&gt;"",COUNTA($B$20:B43),"")</f>
        <v>24</v>
      </c>
      <c r="B43" s="103" t="s">
        <v>161</v>
      </c>
      <c r="C43" s="117">
        <v>316487</v>
      </c>
      <c r="D43" s="117">
        <v>44017</v>
      </c>
      <c r="E43" s="117">
        <v>15100</v>
      </c>
      <c r="F43" s="117">
        <v>10923</v>
      </c>
      <c r="G43" s="117">
        <v>858</v>
      </c>
      <c r="H43" s="117">
        <v>64634</v>
      </c>
      <c r="I43" s="117">
        <v>53371</v>
      </c>
      <c r="J43" s="117">
        <v>11263</v>
      </c>
      <c r="K43" s="117">
        <v>995</v>
      </c>
      <c r="L43" s="117">
        <v>5227</v>
      </c>
      <c r="M43" s="117">
        <v>14647</v>
      </c>
      <c r="N43" s="117">
        <v>160086</v>
      </c>
      <c r="O43" s="116"/>
      <c r="P43" s="116"/>
      <c r="Q43" s="116"/>
      <c r="R43" s="116"/>
      <c r="S43" s="116"/>
      <c r="T43" s="116"/>
      <c r="U43" s="116"/>
      <c r="V43" s="116"/>
      <c r="W43" s="116"/>
      <c r="X43" s="116"/>
    </row>
    <row r="44" spans="1:24" s="94" customFormat="1" ht="11.1" customHeight="1">
      <c r="A44" s="25">
        <f>IF(B44&lt;&gt;"",COUNTA($B$20:B44),"")</f>
        <v>25</v>
      </c>
      <c r="B44" s="103" t="s">
        <v>147</v>
      </c>
      <c r="C44" s="117">
        <v>183439</v>
      </c>
      <c r="D44" s="117">
        <v>20182</v>
      </c>
      <c r="E44" s="117">
        <v>2842</v>
      </c>
      <c r="F44" s="117">
        <v>9321</v>
      </c>
      <c r="G44" s="117">
        <v>241</v>
      </c>
      <c r="H44" s="117">
        <v>7311</v>
      </c>
      <c r="I44" s="117">
        <v>215</v>
      </c>
      <c r="J44" s="117">
        <v>7096</v>
      </c>
      <c r="K44" s="117">
        <v>182</v>
      </c>
      <c r="L44" s="117">
        <v>1093</v>
      </c>
      <c r="M44" s="117">
        <v>313</v>
      </c>
      <c r="N44" s="117">
        <v>141954</v>
      </c>
      <c r="O44" s="116"/>
      <c r="P44" s="116"/>
      <c r="Q44" s="116"/>
      <c r="R44" s="116"/>
      <c r="S44" s="116"/>
      <c r="T44" s="116"/>
      <c r="U44" s="116"/>
      <c r="V44" s="116"/>
      <c r="W44" s="116"/>
      <c r="X44" s="116"/>
    </row>
    <row r="45" spans="1:24" s="94" customFormat="1" ht="20.100000000000001" customHeight="1">
      <c r="A45" s="26">
        <f>IF(B45&lt;&gt;"",COUNTA($B$20:B45),"")</f>
        <v>26</v>
      </c>
      <c r="B45" s="105" t="s">
        <v>162</v>
      </c>
      <c r="C45" s="119">
        <v>750715</v>
      </c>
      <c r="D45" s="119">
        <v>24777</v>
      </c>
      <c r="E45" s="119">
        <v>19083</v>
      </c>
      <c r="F45" s="119">
        <v>5181</v>
      </c>
      <c r="G45" s="119">
        <v>13943</v>
      </c>
      <c r="H45" s="119">
        <v>172614</v>
      </c>
      <c r="I45" s="119">
        <v>119146</v>
      </c>
      <c r="J45" s="119">
        <v>53468</v>
      </c>
      <c r="K45" s="119">
        <v>2868</v>
      </c>
      <c r="L45" s="119">
        <v>13317</v>
      </c>
      <c r="M45" s="119">
        <v>67916</v>
      </c>
      <c r="N45" s="119">
        <v>431016</v>
      </c>
      <c r="O45" s="116"/>
      <c r="P45" s="116"/>
      <c r="Q45" s="116"/>
      <c r="R45" s="116"/>
      <c r="S45" s="116"/>
      <c r="T45" s="116"/>
      <c r="U45" s="116"/>
      <c r="V45" s="116"/>
      <c r="W45" s="116"/>
      <c r="X45" s="116"/>
    </row>
    <row r="46" spans="1:24" s="122" customFormat="1" ht="11.1" customHeight="1">
      <c r="A46" s="25">
        <f>IF(B46&lt;&gt;"",COUNTA($B$20:B46),"")</f>
        <v>27</v>
      </c>
      <c r="B46" s="103" t="s">
        <v>163</v>
      </c>
      <c r="C46" s="117">
        <v>44275</v>
      </c>
      <c r="D46" s="117">
        <v>584</v>
      </c>
      <c r="E46" s="117">
        <v>1331</v>
      </c>
      <c r="F46" s="117">
        <v>2156</v>
      </c>
      <c r="G46" s="117">
        <v>52</v>
      </c>
      <c r="H46" s="117">
        <v>2014</v>
      </c>
      <c r="I46" s="117">
        <v>65</v>
      </c>
      <c r="J46" s="117">
        <v>1949</v>
      </c>
      <c r="K46" s="117">
        <v>416</v>
      </c>
      <c r="L46" s="117">
        <v>13288</v>
      </c>
      <c r="M46" s="117">
        <v>6249</v>
      </c>
      <c r="N46" s="117">
        <v>18185</v>
      </c>
      <c r="O46" s="121"/>
      <c r="P46" s="121"/>
      <c r="Q46" s="121"/>
      <c r="R46" s="121"/>
      <c r="S46" s="121"/>
      <c r="T46" s="121"/>
      <c r="U46" s="121"/>
      <c r="V46" s="121"/>
      <c r="W46" s="121"/>
      <c r="X46" s="121"/>
    </row>
    <row r="47" spans="1:24"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row>
    <row r="48" spans="1:24" s="122" customFormat="1" ht="11.1" customHeight="1">
      <c r="A48" s="25">
        <f>IF(B48&lt;&gt;"",COUNTA($B$20:B48),"")</f>
        <v>29</v>
      </c>
      <c r="B48" s="103" t="s">
        <v>165</v>
      </c>
      <c r="C48" s="117">
        <v>39849</v>
      </c>
      <c r="D48" s="117">
        <v>7745</v>
      </c>
      <c r="E48" s="117">
        <v>339</v>
      </c>
      <c r="F48" s="117">
        <v>1118</v>
      </c>
      <c r="G48" s="117">
        <v>81</v>
      </c>
      <c r="H48" s="117">
        <v>213</v>
      </c>
      <c r="I48" s="117">
        <v>41</v>
      </c>
      <c r="J48" s="117">
        <v>172</v>
      </c>
      <c r="K48" s="117">
        <v>719</v>
      </c>
      <c r="L48" s="117">
        <v>5682</v>
      </c>
      <c r="M48" s="117">
        <v>6160</v>
      </c>
      <c r="N48" s="117">
        <v>17792</v>
      </c>
      <c r="O48" s="121"/>
      <c r="P48" s="121"/>
      <c r="Q48" s="121"/>
      <c r="R48" s="121"/>
      <c r="S48" s="121"/>
      <c r="T48" s="121"/>
      <c r="U48" s="121"/>
      <c r="V48" s="121"/>
      <c r="W48" s="121"/>
      <c r="X48" s="121"/>
    </row>
    <row r="49" spans="1:24" s="122" customFormat="1" ht="11.1" customHeight="1">
      <c r="A49" s="25">
        <f>IF(B49&lt;&gt;"",COUNTA($B$20:B49),"")</f>
        <v>30</v>
      </c>
      <c r="B49" s="103" t="s">
        <v>147</v>
      </c>
      <c r="C49" s="117">
        <v>1746</v>
      </c>
      <c r="D49" s="117">
        <v>25</v>
      </c>
      <c r="E49" s="117">
        <v>236</v>
      </c>
      <c r="F49" s="117">
        <v>1044</v>
      </c>
      <c r="G49" s="117">
        <v>36</v>
      </c>
      <c r="H49" s="117">
        <v>58</v>
      </c>
      <c r="I49" s="117" t="s">
        <v>10</v>
      </c>
      <c r="J49" s="117">
        <v>58</v>
      </c>
      <c r="K49" s="117" t="s">
        <v>10</v>
      </c>
      <c r="L49" s="117">
        <v>37</v>
      </c>
      <c r="M49" s="117">
        <v>244</v>
      </c>
      <c r="N49" s="117">
        <v>65</v>
      </c>
      <c r="O49" s="121"/>
      <c r="P49" s="121"/>
      <c r="Q49" s="121"/>
      <c r="R49" s="121"/>
      <c r="S49" s="121"/>
      <c r="T49" s="121"/>
      <c r="U49" s="121"/>
      <c r="V49" s="121"/>
      <c r="W49" s="121"/>
      <c r="X49" s="121"/>
    </row>
    <row r="50" spans="1:24" s="94" customFormat="1" ht="18.95" customHeight="1">
      <c r="A50" s="26">
        <f>IF(B50&lt;&gt;"",COUNTA($B$20:B50),"")</f>
        <v>31</v>
      </c>
      <c r="B50" s="105" t="s">
        <v>166</v>
      </c>
      <c r="C50" s="119">
        <v>82377</v>
      </c>
      <c r="D50" s="119">
        <v>8304</v>
      </c>
      <c r="E50" s="119">
        <v>1433</v>
      </c>
      <c r="F50" s="119">
        <v>2230</v>
      </c>
      <c r="G50" s="119">
        <v>97</v>
      </c>
      <c r="H50" s="119">
        <v>2168</v>
      </c>
      <c r="I50" s="119">
        <v>105</v>
      </c>
      <c r="J50" s="119">
        <v>2063</v>
      </c>
      <c r="K50" s="119">
        <v>1135</v>
      </c>
      <c r="L50" s="119">
        <v>18933</v>
      </c>
      <c r="M50" s="119">
        <v>12165</v>
      </c>
      <c r="N50" s="119">
        <v>35912</v>
      </c>
      <c r="O50" s="116"/>
      <c r="P50" s="116"/>
      <c r="Q50" s="116"/>
      <c r="R50" s="116"/>
      <c r="S50" s="116"/>
      <c r="T50" s="116"/>
      <c r="U50" s="116"/>
      <c r="V50" s="116"/>
      <c r="W50" s="116"/>
      <c r="X50" s="116"/>
    </row>
    <row r="51" spans="1:24" s="94" customFormat="1" ht="18.95" customHeight="1">
      <c r="A51" s="26">
        <f>IF(B51&lt;&gt;"",COUNTA($B$20:B51),"")</f>
        <v>32</v>
      </c>
      <c r="B51" s="105" t="s">
        <v>167</v>
      </c>
      <c r="C51" s="119">
        <v>833092</v>
      </c>
      <c r="D51" s="119">
        <v>33081</v>
      </c>
      <c r="E51" s="119">
        <v>20516</v>
      </c>
      <c r="F51" s="119">
        <v>7411</v>
      </c>
      <c r="G51" s="119">
        <v>14040</v>
      </c>
      <c r="H51" s="119">
        <v>174783</v>
      </c>
      <c r="I51" s="119">
        <v>119252</v>
      </c>
      <c r="J51" s="119">
        <v>55531</v>
      </c>
      <c r="K51" s="119">
        <v>4003</v>
      </c>
      <c r="L51" s="119">
        <v>32250</v>
      </c>
      <c r="M51" s="119">
        <v>80080</v>
      </c>
      <c r="N51" s="119">
        <v>466928</v>
      </c>
      <c r="O51" s="116"/>
      <c r="P51" s="116"/>
      <c r="Q51" s="116"/>
      <c r="R51" s="116"/>
      <c r="S51" s="116"/>
      <c r="T51" s="116"/>
      <c r="U51" s="116"/>
      <c r="V51" s="116"/>
      <c r="W51" s="116"/>
      <c r="X51" s="116"/>
    </row>
    <row r="52" spans="1:24" s="94" customFormat="1" ht="18.95" customHeight="1">
      <c r="A52" s="26">
        <f>IF(B52&lt;&gt;"",COUNTA($B$20:B52),"")</f>
        <v>33</v>
      </c>
      <c r="B52" s="105" t="s">
        <v>168</v>
      </c>
      <c r="C52" s="119">
        <v>41029</v>
      </c>
      <c r="D52" s="119">
        <v>-81223</v>
      </c>
      <c r="E52" s="119">
        <v>-23395</v>
      </c>
      <c r="F52" s="119">
        <v>-56748</v>
      </c>
      <c r="G52" s="119">
        <v>-19848</v>
      </c>
      <c r="H52" s="119">
        <v>-147658</v>
      </c>
      <c r="I52" s="119">
        <v>-68158</v>
      </c>
      <c r="J52" s="119">
        <v>-79500</v>
      </c>
      <c r="K52" s="119">
        <v>-15579</v>
      </c>
      <c r="L52" s="119">
        <v>-41625</v>
      </c>
      <c r="M52" s="119">
        <v>-16052</v>
      </c>
      <c r="N52" s="119">
        <v>443157</v>
      </c>
      <c r="O52" s="116"/>
      <c r="P52" s="116"/>
      <c r="Q52" s="116"/>
      <c r="R52" s="116"/>
      <c r="S52" s="116"/>
      <c r="T52" s="116"/>
      <c r="U52" s="116"/>
      <c r="V52" s="116"/>
      <c r="W52" s="116"/>
      <c r="X52" s="116"/>
    </row>
    <row r="53" spans="1:24" s="122" customFormat="1" ht="25.15" customHeight="1">
      <c r="A53" s="25">
        <f>IF(B53&lt;&gt;"",COUNTA($B$20:B53),"")</f>
        <v>34</v>
      </c>
      <c r="B53" s="108" t="s">
        <v>169</v>
      </c>
      <c r="C53" s="123">
        <v>50218</v>
      </c>
      <c r="D53" s="123">
        <v>-85316</v>
      </c>
      <c r="E53" s="123">
        <v>-19212</v>
      </c>
      <c r="F53" s="123">
        <v>-50397</v>
      </c>
      <c r="G53" s="123">
        <v>-19162</v>
      </c>
      <c r="H53" s="123">
        <v>-147143</v>
      </c>
      <c r="I53" s="123">
        <v>-68175</v>
      </c>
      <c r="J53" s="123">
        <v>-78968</v>
      </c>
      <c r="K53" s="123">
        <v>-14811</v>
      </c>
      <c r="L53" s="123">
        <v>-29318</v>
      </c>
      <c r="M53" s="123">
        <v>-11128</v>
      </c>
      <c r="N53" s="123">
        <v>426705</v>
      </c>
      <c r="O53" s="121"/>
      <c r="P53" s="121"/>
      <c r="Q53" s="121"/>
      <c r="R53" s="121"/>
      <c r="S53" s="121"/>
      <c r="T53" s="121"/>
      <c r="U53" s="121"/>
      <c r="V53" s="121"/>
      <c r="W53" s="121"/>
      <c r="X53" s="121"/>
    </row>
    <row r="54" spans="1:24" s="122" customFormat="1" ht="18" customHeight="1">
      <c r="A54" s="25">
        <f>IF(B54&lt;&gt;"",COUNTA($B$20:B54),"")</f>
        <v>35</v>
      </c>
      <c r="B54" s="103" t="s">
        <v>170</v>
      </c>
      <c r="C54" s="117">
        <v>20300</v>
      </c>
      <c r="D54" s="117">
        <v>1848</v>
      </c>
      <c r="E54" s="117" t="s">
        <v>10</v>
      </c>
      <c r="F54" s="117">
        <v>221</v>
      </c>
      <c r="G54" s="117" t="s">
        <v>10</v>
      </c>
      <c r="H54" s="117" t="s">
        <v>10</v>
      </c>
      <c r="I54" s="117" t="s">
        <v>10</v>
      </c>
      <c r="J54" s="117" t="s">
        <v>10</v>
      </c>
      <c r="K54" s="117" t="s">
        <v>10</v>
      </c>
      <c r="L54" s="117" t="s">
        <v>10</v>
      </c>
      <c r="M54" s="117">
        <v>40</v>
      </c>
      <c r="N54" s="117">
        <v>18191</v>
      </c>
      <c r="O54" s="121"/>
      <c r="P54" s="121"/>
      <c r="Q54" s="121"/>
      <c r="R54" s="121"/>
      <c r="S54" s="121"/>
      <c r="T54" s="121"/>
      <c r="U54" s="121"/>
      <c r="V54" s="121"/>
      <c r="W54" s="121"/>
      <c r="X54" s="121"/>
    </row>
    <row r="55" spans="1:24" ht="11.1" customHeight="1">
      <c r="A55" s="25">
        <f>IF(B55&lt;&gt;"",COUNTA($B$20:B55),"")</f>
        <v>36</v>
      </c>
      <c r="B55" s="103" t="s">
        <v>171</v>
      </c>
      <c r="C55" s="117">
        <v>28773</v>
      </c>
      <c r="D55" s="117">
        <v>3930</v>
      </c>
      <c r="E55" s="117">
        <v>14</v>
      </c>
      <c r="F55" s="117">
        <v>868</v>
      </c>
      <c r="G55" s="117" t="s">
        <v>10</v>
      </c>
      <c r="H55" s="117">
        <v>7</v>
      </c>
      <c r="I55" s="117" t="s">
        <v>10</v>
      </c>
      <c r="J55" s="117">
        <v>7</v>
      </c>
      <c r="K55" s="117">
        <v>6</v>
      </c>
      <c r="L55" s="117">
        <v>148</v>
      </c>
      <c r="M55" s="117">
        <v>839</v>
      </c>
      <c r="N55" s="117">
        <v>22961</v>
      </c>
    </row>
    <row r="56" spans="1:24"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4" s="94" customFormat="1" ht="11.1" customHeight="1">
      <c r="A57" s="25">
        <f>IF(B57&lt;&gt;"",COUNTA($B$20:B57),"")</f>
        <v>37</v>
      </c>
      <c r="B57" s="103" t="s">
        <v>142</v>
      </c>
      <c r="C57" s="125">
        <v>670.54</v>
      </c>
      <c r="D57" s="125">
        <v>278.88</v>
      </c>
      <c r="E57" s="125">
        <v>97.63</v>
      </c>
      <c r="F57" s="125">
        <v>39.32</v>
      </c>
      <c r="G57" s="125">
        <v>31.64</v>
      </c>
      <c r="H57" s="125">
        <v>93.16</v>
      </c>
      <c r="I57" s="125">
        <v>32.950000000000003</v>
      </c>
      <c r="J57" s="125">
        <v>60.22</v>
      </c>
      <c r="K57" s="125">
        <v>21.72</v>
      </c>
      <c r="L57" s="125">
        <v>68.25</v>
      </c>
      <c r="M57" s="125">
        <v>39.94</v>
      </c>
      <c r="N57" s="125" t="s">
        <v>10</v>
      </c>
      <c r="O57" s="116"/>
      <c r="P57" s="116"/>
      <c r="Q57" s="116"/>
      <c r="R57" s="116"/>
      <c r="S57" s="116"/>
      <c r="T57" s="116"/>
      <c r="U57" s="116"/>
      <c r="V57" s="116"/>
      <c r="W57" s="116"/>
      <c r="X57" s="116"/>
    </row>
    <row r="58" spans="1:24" s="94" customFormat="1" ht="11.1" customHeight="1">
      <c r="A58" s="25">
        <f>IF(B58&lt;&gt;"",COUNTA($B$20:B58),"")</f>
        <v>38</v>
      </c>
      <c r="B58" s="103" t="s">
        <v>143</v>
      </c>
      <c r="C58" s="125">
        <v>462.86</v>
      </c>
      <c r="D58" s="125">
        <v>108.37</v>
      </c>
      <c r="E58" s="125">
        <v>38</v>
      </c>
      <c r="F58" s="125">
        <v>150.93</v>
      </c>
      <c r="G58" s="125">
        <v>16.62</v>
      </c>
      <c r="H58" s="125">
        <v>30.5</v>
      </c>
      <c r="I58" s="125">
        <v>24.84</v>
      </c>
      <c r="J58" s="125">
        <v>5.66</v>
      </c>
      <c r="K58" s="125">
        <v>11.59</v>
      </c>
      <c r="L58" s="125">
        <v>61.07</v>
      </c>
      <c r="M58" s="125">
        <v>45.78</v>
      </c>
      <c r="N58" s="125" t="s">
        <v>10</v>
      </c>
      <c r="O58" s="116"/>
      <c r="P58" s="116"/>
      <c r="Q58" s="116"/>
      <c r="R58" s="116"/>
      <c r="S58" s="116"/>
      <c r="T58" s="116"/>
      <c r="U58" s="116"/>
      <c r="V58" s="116"/>
      <c r="W58" s="116"/>
      <c r="X58" s="116"/>
    </row>
    <row r="59" spans="1:24" s="94" customFormat="1" ht="21.6" customHeight="1">
      <c r="A59" s="25">
        <f>IF(B59&lt;&gt;"",COUNTA($B$20:B59),"")</f>
        <v>39</v>
      </c>
      <c r="B59" s="104" t="s">
        <v>144</v>
      </c>
      <c r="C59" s="125">
        <v>758.67</v>
      </c>
      <c r="D59" s="125" t="s">
        <v>10</v>
      </c>
      <c r="E59" s="125" t="s">
        <v>10</v>
      </c>
      <c r="F59" s="125" t="s">
        <v>10</v>
      </c>
      <c r="G59" s="125" t="s">
        <v>10</v>
      </c>
      <c r="H59" s="125">
        <v>758.67</v>
      </c>
      <c r="I59" s="125">
        <v>640.22</v>
      </c>
      <c r="J59" s="125">
        <v>118.45</v>
      </c>
      <c r="K59" s="125" t="s">
        <v>10</v>
      </c>
      <c r="L59" s="125" t="s">
        <v>10</v>
      </c>
      <c r="M59" s="125" t="s">
        <v>10</v>
      </c>
      <c r="N59" s="125" t="s">
        <v>10</v>
      </c>
      <c r="O59" s="116"/>
      <c r="P59" s="116"/>
      <c r="Q59" s="116"/>
      <c r="R59" s="116"/>
      <c r="S59" s="116"/>
      <c r="T59" s="116"/>
      <c r="U59" s="116"/>
      <c r="V59" s="116"/>
      <c r="W59" s="116"/>
      <c r="X59" s="116"/>
    </row>
    <row r="60" spans="1:24" s="94" customFormat="1" ht="11.1" customHeight="1">
      <c r="A60" s="25">
        <f>IF(B60&lt;&gt;"",COUNTA($B$20:B60),"")</f>
        <v>40</v>
      </c>
      <c r="B60" s="103" t="s">
        <v>145</v>
      </c>
      <c r="C60" s="125">
        <v>13.75</v>
      </c>
      <c r="D60" s="125">
        <v>1.31</v>
      </c>
      <c r="E60" s="125">
        <v>0.02</v>
      </c>
      <c r="F60" s="125">
        <v>0.16</v>
      </c>
      <c r="G60" s="125">
        <v>0.01</v>
      </c>
      <c r="H60" s="125" t="s">
        <v>10</v>
      </c>
      <c r="I60" s="125" t="s">
        <v>10</v>
      </c>
      <c r="J60" s="125" t="s">
        <v>10</v>
      </c>
      <c r="K60" s="125">
        <v>0.01</v>
      </c>
      <c r="L60" s="125">
        <v>0.08</v>
      </c>
      <c r="M60" s="125">
        <v>0.33</v>
      </c>
      <c r="N60" s="125">
        <v>11.83</v>
      </c>
      <c r="O60" s="116"/>
      <c r="P60" s="116"/>
      <c r="Q60" s="116"/>
      <c r="R60" s="116"/>
      <c r="S60" s="116"/>
      <c r="T60" s="116"/>
      <c r="U60" s="116"/>
      <c r="V60" s="116"/>
      <c r="W60" s="116"/>
      <c r="X60" s="116"/>
    </row>
    <row r="61" spans="1:24" s="94" customFormat="1" ht="11.1" customHeight="1">
      <c r="A61" s="25">
        <f>IF(B61&lt;&gt;"",COUNTA($B$20:B61),"")</f>
        <v>41</v>
      </c>
      <c r="B61" s="103" t="s">
        <v>146</v>
      </c>
      <c r="C61" s="125">
        <v>1509.92</v>
      </c>
      <c r="D61" s="125">
        <v>114.86</v>
      </c>
      <c r="E61" s="125">
        <v>23.31</v>
      </c>
      <c r="F61" s="125">
        <v>60.37</v>
      </c>
      <c r="G61" s="125">
        <v>80.58</v>
      </c>
      <c r="H61" s="125">
        <v>381.53</v>
      </c>
      <c r="I61" s="125">
        <v>26.68</v>
      </c>
      <c r="J61" s="125">
        <v>354.85</v>
      </c>
      <c r="K61" s="125">
        <v>35.71</v>
      </c>
      <c r="L61" s="125">
        <v>39.590000000000003</v>
      </c>
      <c r="M61" s="125">
        <v>220.6</v>
      </c>
      <c r="N61" s="125">
        <v>553.38</v>
      </c>
      <c r="O61" s="116"/>
      <c r="P61" s="116"/>
      <c r="Q61" s="116"/>
      <c r="R61" s="116"/>
      <c r="S61" s="116"/>
      <c r="T61" s="116"/>
      <c r="U61" s="116"/>
      <c r="V61" s="116"/>
      <c r="W61" s="116"/>
      <c r="X61" s="116"/>
    </row>
    <row r="62" spans="1:24" s="94" customFormat="1" ht="11.1" customHeight="1">
      <c r="A62" s="25">
        <f>IF(B62&lt;&gt;"",COUNTA($B$20:B62),"")</f>
        <v>42</v>
      </c>
      <c r="B62" s="103" t="s">
        <v>147</v>
      </c>
      <c r="C62" s="125">
        <v>708.85</v>
      </c>
      <c r="D62" s="125">
        <v>77.989999999999995</v>
      </c>
      <c r="E62" s="125">
        <v>10.98</v>
      </c>
      <c r="F62" s="125">
        <v>36.020000000000003</v>
      </c>
      <c r="G62" s="125">
        <v>0.93</v>
      </c>
      <c r="H62" s="125">
        <v>28.25</v>
      </c>
      <c r="I62" s="125">
        <v>0.83</v>
      </c>
      <c r="J62" s="125">
        <v>27.42</v>
      </c>
      <c r="K62" s="125">
        <v>0.71</v>
      </c>
      <c r="L62" s="125">
        <v>4.22</v>
      </c>
      <c r="M62" s="125">
        <v>1.21</v>
      </c>
      <c r="N62" s="125">
        <v>548.54</v>
      </c>
      <c r="O62" s="116"/>
      <c r="P62" s="116"/>
      <c r="Q62" s="116"/>
      <c r="R62" s="116"/>
      <c r="S62" s="116"/>
      <c r="T62" s="116"/>
      <c r="U62" s="116"/>
      <c r="V62" s="116"/>
      <c r="W62" s="116"/>
      <c r="X62" s="116"/>
    </row>
    <row r="63" spans="1:24" s="94" customFormat="1" ht="20.100000000000001" customHeight="1">
      <c r="A63" s="26">
        <f>IF(B63&lt;&gt;"",COUNTA($B$20:B63),"")</f>
        <v>43</v>
      </c>
      <c r="B63" s="105" t="s">
        <v>148</v>
      </c>
      <c r="C63" s="127">
        <v>2706.89</v>
      </c>
      <c r="D63" s="127">
        <v>425.42</v>
      </c>
      <c r="E63" s="127">
        <v>147.97999999999999</v>
      </c>
      <c r="F63" s="127">
        <v>214.77</v>
      </c>
      <c r="G63" s="127">
        <v>127.92</v>
      </c>
      <c r="H63" s="127">
        <v>1235.6199999999999</v>
      </c>
      <c r="I63" s="127">
        <v>723.86</v>
      </c>
      <c r="J63" s="127">
        <v>511.76</v>
      </c>
      <c r="K63" s="127">
        <v>68.319999999999993</v>
      </c>
      <c r="L63" s="127">
        <v>164.75</v>
      </c>
      <c r="M63" s="127">
        <v>305.45</v>
      </c>
      <c r="N63" s="127">
        <v>16.66</v>
      </c>
      <c r="O63" s="116"/>
      <c r="P63" s="116"/>
      <c r="Q63" s="116"/>
      <c r="R63" s="116"/>
      <c r="S63" s="116"/>
      <c r="T63" s="116"/>
      <c r="U63" s="116"/>
      <c r="V63" s="116"/>
      <c r="W63" s="116"/>
      <c r="X63" s="116"/>
    </row>
    <row r="64" spans="1:24" s="94" customFormat="1" ht="21.6" customHeight="1">
      <c r="A64" s="25">
        <f>IF(B64&lt;&gt;"",COUNTA($B$20:B64),"")</f>
        <v>44</v>
      </c>
      <c r="B64" s="104" t="s">
        <v>149</v>
      </c>
      <c r="C64" s="125">
        <v>263.99</v>
      </c>
      <c r="D64" s="125">
        <v>16.14</v>
      </c>
      <c r="E64" s="125">
        <v>20.94</v>
      </c>
      <c r="F64" s="125">
        <v>36.4</v>
      </c>
      <c r="G64" s="125">
        <v>2.88</v>
      </c>
      <c r="H64" s="125">
        <v>10.42</v>
      </c>
      <c r="I64" s="125">
        <v>0.2</v>
      </c>
      <c r="J64" s="125">
        <v>10.220000000000001</v>
      </c>
      <c r="K64" s="125">
        <v>7.35</v>
      </c>
      <c r="L64" s="125">
        <v>113.53</v>
      </c>
      <c r="M64" s="125">
        <v>56.32</v>
      </c>
      <c r="N64" s="125" t="s">
        <v>10</v>
      </c>
      <c r="O64" s="116"/>
      <c r="P64" s="116"/>
      <c r="Q64" s="116"/>
      <c r="R64" s="116"/>
      <c r="S64" s="116"/>
      <c r="T64" s="116"/>
      <c r="U64" s="116"/>
      <c r="V64" s="116"/>
      <c r="W64" s="116"/>
      <c r="X64" s="116"/>
    </row>
    <row r="65" spans="1:24" s="94" customFormat="1" ht="11.1" customHeight="1">
      <c r="A65" s="25">
        <f>IF(B65&lt;&gt;"",COUNTA($B$20:B65),"")</f>
        <v>45</v>
      </c>
      <c r="B65" s="103" t="s">
        <v>150</v>
      </c>
      <c r="C65" s="125">
        <v>172.62</v>
      </c>
      <c r="D65" s="125">
        <v>5.96</v>
      </c>
      <c r="E65" s="125">
        <v>11.64</v>
      </c>
      <c r="F65" s="125">
        <v>23.66</v>
      </c>
      <c r="G65" s="125">
        <v>1.63</v>
      </c>
      <c r="H65" s="125">
        <v>7.2</v>
      </c>
      <c r="I65" s="125">
        <v>0.06</v>
      </c>
      <c r="J65" s="125">
        <v>7.15</v>
      </c>
      <c r="K65" s="125">
        <v>6.52</v>
      </c>
      <c r="L65" s="125">
        <v>92.36</v>
      </c>
      <c r="M65" s="125">
        <v>23.64</v>
      </c>
      <c r="N65" s="125" t="s">
        <v>10</v>
      </c>
      <c r="O65" s="116"/>
      <c r="P65" s="116"/>
      <c r="Q65" s="116"/>
      <c r="R65" s="116"/>
      <c r="S65" s="116"/>
      <c r="T65" s="116"/>
      <c r="U65" s="116"/>
      <c r="V65" s="116"/>
      <c r="W65" s="116"/>
      <c r="X65" s="116"/>
    </row>
    <row r="66" spans="1:24" s="94" customFormat="1" ht="11.1" customHeight="1">
      <c r="A66" s="25">
        <f>IF(B66&lt;&gt;"",COUNTA($B$20:B66),"")</f>
        <v>46</v>
      </c>
      <c r="B66" s="103" t="s">
        <v>151</v>
      </c>
      <c r="C66" s="125">
        <v>0.25</v>
      </c>
      <c r="D66" s="125" t="s">
        <v>10</v>
      </c>
      <c r="E66" s="125" t="s">
        <v>10</v>
      </c>
      <c r="F66" s="125" t="s">
        <v>10</v>
      </c>
      <c r="G66" s="125" t="s">
        <v>10</v>
      </c>
      <c r="H66" s="125" t="s">
        <v>10</v>
      </c>
      <c r="I66" s="125" t="s">
        <v>10</v>
      </c>
      <c r="J66" s="125" t="s">
        <v>10</v>
      </c>
      <c r="K66" s="125" t="s">
        <v>10</v>
      </c>
      <c r="L66" s="125" t="s">
        <v>10</v>
      </c>
      <c r="M66" s="125" t="s">
        <v>10</v>
      </c>
      <c r="N66" s="125">
        <v>0.25</v>
      </c>
      <c r="O66" s="116"/>
      <c r="P66" s="116"/>
      <c r="Q66" s="116"/>
      <c r="R66" s="116"/>
      <c r="S66" s="116"/>
      <c r="T66" s="116"/>
      <c r="U66" s="116"/>
      <c r="V66" s="116"/>
      <c r="W66" s="116"/>
      <c r="X66" s="116"/>
    </row>
    <row r="67" spans="1:24" s="94" customFormat="1" ht="11.1" customHeight="1">
      <c r="A67" s="25">
        <f>IF(B67&lt;&gt;"",COUNTA($B$20:B67),"")</f>
        <v>47</v>
      </c>
      <c r="B67" s="103" t="s">
        <v>152</v>
      </c>
      <c r="C67" s="125">
        <v>96.34</v>
      </c>
      <c r="D67" s="125">
        <v>0.23</v>
      </c>
      <c r="E67" s="125">
        <v>1.67</v>
      </c>
      <c r="F67" s="125">
        <v>0.79</v>
      </c>
      <c r="G67" s="125">
        <v>0.28999999999999998</v>
      </c>
      <c r="H67" s="125">
        <v>0.17</v>
      </c>
      <c r="I67" s="125">
        <v>0.15</v>
      </c>
      <c r="J67" s="125">
        <v>0.03</v>
      </c>
      <c r="K67" s="125" t="s">
        <v>10</v>
      </c>
      <c r="L67" s="125">
        <v>7.33</v>
      </c>
      <c r="M67" s="125">
        <v>10.65</v>
      </c>
      <c r="N67" s="125">
        <v>75.2</v>
      </c>
      <c r="O67" s="116"/>
      <c r="P67" s="116"/>
      <c r="Q67" s="116"/>
      <c r="R67" s="116"/>
      <c r="S67" s="116"/>
      <c r="T67" s="116"/>
      <c r="U67" s="116"/>
      <c r="V67" s="116"/>
      <c r="W67" s="116"/>
      <c r="X67" s="116"/>
    </row>
    <row r="68" spans="1:24" s="94" customFormat="1" ht="11.1" customHeight="1">
      <c r="A68" s="25">
        <f>IF(B68&lt;&gt;"",COUNTA($B$20:B68),"")</f>
        <v>48</v>
      </c>
      <c r="B68" s="103" t="s">
        <v>147</v>
      </c>
      <c r="C68" s="125">
        <v>6.75</v>
      </c>
      <c r="D68" s="125">
        <v>0.1</v>
      </c>
      <c r="E68" s="125">
        <v>0.91</v>
      </c>
      <c r="F68" s="125">
        <v>4.03</v>
      </c>
      <c r="G68" s="125">
        <v>0.14000000000000001</v>
      </c>
      <c r="H68" s="125">
        <v>0.22</v>
      </c>
      <c r="I68" s="125" t="s">
        <v>10</v>
      </c>
      <c r="J68" s="125">
        <v>0.22</v>
      </c>
      <c r="K68" s="125" t="s">
        <v>10</v>
      </c>
      <c r="L68" s="125">
        <v>0.14000000000000001</v>
      </c>
      <c r="M68" s="125">
        <v>0.94</v>
      </c>
      <c r="N68" s="125">
        <v>0.25</v>
      </c>
      <c r="O68" s="116"/>
      <c r="P68" s="116"/>
      <c r="Q68" s="116"/>
      <c r="R68" s="116"/>
      <c r="S68" s="116"/>
      <c r="T68" s="116"/>
      <c r="U68" s="116"/>
      <c r="V68" s="116"/>
      <c r="W68" s="116"/>
      <c r="X68" s="116"/>
    </row>
    <row r="69" spans="1:24" s="94" customFormat="1" ht="18.95" customHeight="1">
      <c r="A69" s="26">
        <f>IF(B69&lt;&gt;"",COUNTA($B$20:B69),"")</f>
        <v>49</v>
      </c>
      <c r="B69" s="105" t="s">
        <v>153</v>
      </c>
      <c r="C69" s="127">
        <v>353.83</v>
      </c>
      <c r="D69" s="127">
        <v>16.27</v>
      </c>
      <c r="E69" s="127">
        <v>21.7</v>
      </c>
      <c r="F69" s="127">
        <v>33.159999999999997</v>
      </c>
      <c r="G69" s="127">
        <v>3.03</v>
      </c>
      <c r="H69" s="127">
        <v>10.37</v>
      </c>
      <c r="I69" s="127">
        <v>0.34</v>
      </c>
      <c r="J69" s="127">
        <v>10.029999999999999</v>
      </c>
      <c r="K69" s="127">
        <v>7.35</v>
      </c>
      <c r="L69" s="127">
        <v>120.72</v>
      </c>
      <c r="M69" s="127">
        <v>66.03</v>
      </c>
      <c r="N69" s="127">
        <v>75.2</v>
      </c>
      <c r="O69" s="116"/>
      <c r="P69" s="116"/>
      <c r="Q69" s="116"/>
      <c r="R69" s="116"/>
      <c r="S69" s="116"/>
      <c r="T69" s="116"/>
      <c r="U69" s="116"/>
      <c r="V69" s="116"/>
      <c r="W69" s="116"/>
      <c r="X69" s="116"/>
    </row>
    <row r="70" spans="1:24" s="94" customFormat="1" ht="18.95" customHeight="1">
      <c r="A70" s="26">
        <f>IF(B70&lt;&gt;"",COUNTA($B$20:B70),"")</f>
        <v>50</v>
      </c>
      <c r="B70" s="105" t="s">
        <v>154</v>
      </c>
      <c r="C70" s="127">
        <v>3060.72</v>
      </c>
      <c r="D70" s="127">
        <v>441.7</v>
      </c>
      <c r="E70" s="127">
        <v>169.68</v>
      </c>
      <c r="F70" s="127">
        <v>247.93</v>
      </c>
      <c r="G70" s="127">
        <v>130.94999999999999</v>
      </c>
      <c r="H70" s="127">
        <v>1245.99</v>
      </c>
      <c r="I70" s="127">
        <v>724.2</v>
      </c>
      <c r="J70" s="127">
        <v>521.79</v>
      </c>
      <c r="K70" s="127">
        <v>75.67</v>
      </c>
      <c r="L70" s="127">
        <v>285.47000000000003</v>
      </c>
      <c r="M70" s="127">
        <v>371.48</v>
      </c>
      <c r="N70" s="127">
        <v>91.86</v>
      </c>
      <c r="O70" s="116"/>
      <c r="P70" s="116"/>
      <c r="Q70" s="116"/>
      <c r="R70" s="116"/>
      <c r="S70" s="116"/>
      <c r="T70" s="116"/>
      <c r="U70" s="116"/>
      <c r="V70" s="116"/>
      <c r="W70" s="116"/>
      <c r="X70" s="116"/>
    </row>
    <row r="71" spans="1:24" s="94" customFormat="1" ht="11.1" customHeight="1">
      <c r="A71" s="25">
        <f>IF(B71&lt;&gt;"",COUNTA($B$20:B71),"")</f>
        <v>51</v>
      </c>
      <c r="B71" s="103" t="s">
        <v>155</v>
      </c>
      <c r="C71" s="125">
        <v>790</v>
      </c>
      <c r="D71" s="125" t="s">
        <v>10</v>
      </c>
      <c r="E71" s="125" t="s">
        <v>10</v>
      </c>
      <c r="F71" s="125" t="s">
        <v>10</v>
      </c>
      <c r="G71" s="125" t="s">
        <v>10</v>
      </c>
      <c r="H71" s="125" t="s">
        <v>10</v>
      </c>
      <c r="I71" s="125" t="s">
        <v>10</v>
      </c>
      <c r="J71" s="125" t="s">
        <v>10</v>
      </c>
      <c r="K71" s="125" t="s">
        <v>10</v>
      </c>
      <c r="L71" s="125" t="s">
        <v>10</v>
      </c>
      <c r="M71" s="125" t="s">
        <v>10</v>
      </c>
      <c r="N71" s="125">
        <v>790</v>
      </c>
      <c r="O71" s="116"/>
      <c r="P71" s="116"/>
      <c r="Q71" s="116"/>
      <c r="R71" s="116"/>
      <c r="S71" s="116"/>
      <c r="T71" s="116"/>
      <c r="U71" s="116"/>
      <c r="V71" s="116"/>
      <c r="W71" s="116"/>
      <c r="X71" s="116"/>
    </row>
    <row r="72" spans="1:24" s="94" customFormat="1" ht="11.1" customHeight="1">
      <c r="A72" s="25">
        <f>IF(B72&lt;&gt;"",COUNTA($B$20:B72),"")</f>
        <v>52</v>
      </c>
      <c r="B72" s="103" t="s">
        <v>156</v>
      </c>
      <c r="C72" s="125">
        <v>283.94</v>
      </c>
      <c r="D72" s="125" t="s">
        <v>10</v>
      </c>
      <c r="E72" s="125" t="s">
        <v>10</v>
      </c>
      <c r="F72" s="125" t="s">
        <v>10</v>
      </c>
      <c r="G72" s="125" t="s">
        <v>10</v>
      </c>
      <c r="H72" s="125" t="s">
        <v>10</v>
      </c>
      <c r="I72" s="125" t="s">
        <v>10</v>
      </c>
      <c r="J72" s="125" t="s">
        <v>10</v>
      </c>
      <c r="K72" s="125" t="s">
        <v>10</v>
      </c>
      <c r="L72" s="125" t="s">
        <v>10</v>
      </c>
      <c r="M72" s="125" t="s">
        <v>10</v>
      </c>
      <c r="N72" s="125">
        <v>283.94</v>
      </c>
      <c r="O72" s="116"/>
      <c r="P72" s="116"/>
      <c r="Q72" s="116"/>
      <c r="R72" s="116"/>
      <c r="S72" s="116"/>
      <c r="T72" s="116"/>
      <c r="U72" s="116"/>
      <c r="V72" s="116"/>
      <c r="W72" s="116"/>
      <c r="X72" s="116"/>
    </row>
    <row r="73" spans="1:24" s="94" customFormat="1" ht="11.1" customHeight="1">
      <c r="A73" s="25">
        <f>IF(B73&lt;&gt;"",COUNTA($B$20:B73),"")</f>
        <v>53</v>
      </c>
      <c r="B73" s="103" t="s">
        <v>172</v>
      </c>
      <c r="C73" s="125">
        <v>293.08</v>
      </c>
      <c r="D73" s="125" t="s">
        <v>10</v>
      </c>
      <c r="E73" s="125" t="s">
        <v>10</v>
      </c>
      <c r="F73" s="125" t="s">
        <v>10</v>
      </c>
      <c r="G73" s="125" t="s">
        <v>10</v>
      </c>
      <c r="H73" s="125" t="s">
        <v>10</v>
      </c>
      <c r="I73" s="125" t="s">
        <v>10</v>
      </c>
      <c r="J73" s="125" t="s">
        <v>10</v>
      </c>
      <c r="K73" s="125" t="s">
        <v>10</v>
      </c>
      <c r="L73" s="125" t="s">
        <v>10</v>
      </c>
      <c r="M73" s="125" t="s">
        <v>10</v>
      </c>
      <c r="N73" s="125">
        <v>293.08</v>
      </c>
      <c r="O73" s="116"/>
      <c r="P73" s="116"/>
      <c r="Q73" s="116"/>
      <c r="R73" s="116"/>
      <c r="S73" s="116"/>
      <c r="T73" s="116"/>
      <c r="U73" s="116"/>
      <c r="V73" s="116"/>
      <c r="W73" s="116"/>
      <c r="X73" s="116"/>
    </row>
    <row r="74" spans="1:24" s="94" customFormat="1" ht="11.1" customHeight="1">
      <c r="A74" s="25">
        <f>IF(B74&lt;&gt;"",COUNTA($B$20:B74),"")</f>
        <v>54</v>
      </c>
      <c r="B74" s="103" t="s">
        <v>173</v>
      </c>
      <c r="C74" s="125">
        <v>133.13999999999999</v>
      </c>
      <c r="D74" s="125" t="s">
        <v>10</v>
      </c>
      <c r="E74" s="125" t="s">
        <v>10</v>
      </c>
      <c r="F74" s="125" t="s">
        <v>10</v>
      </c>
      <c r="G74" s="125" t="s">
        <v>10</v>
      </c>
      <c r="H74" s="125" t="s">
        <v>10</v>
      </c>
      <c r="I74" s="125" t="s">
        <v>10</v>
      </c>
      <c r="J74" s="125" t="s">
        <v>10</v>
      </c>
      <c r="K74" s="125" t="s">
        <v>10</v>
      </c>
      <c r="L74" s="125" t="s">
        <v>10</v>
      </c>
      <c r="M74" s="125" t="s">
        <v>10</v>
      </c>
      <c r="N74" s="125">
        <v>133.13999999999999</v>
      </c>
      <c r="O74" s="116"/>
      <c r="P74" s="116"/>
      <c r="Q74" s="116"/>
      <c r="R74" s="116"/>
      <c r="S74" s="116"/>
      <c r="T74" s="116"/>
      <c r="U74" s="116"/>
      <c r="V74" s="116"/>
      <c r="W74" s="116"/>
      <c r="X74" s="116"/>
    </row>
    <row r="75" spans="1:24" s="94" customFormat="1" ht="11.1" customHeight="1">
      <c r="A75" s="25">
        <f>IF(B75&lt;&gt;"",COUNTA($B$20:B75),"")</f>
        <v>55</v>
      </c>
      <c r="B75" s="103" t="s">
        <v>61</v>
      </c>
      <c r="C75" s="125">
        <v>433.94</v>
      </c>
      <c r="D75" s="125" t="s">
        <v>10</v>
      </c>
      <c r="E75" s="125" t="s">
        <v>10</v>
      </c>
      <c r="F75" s="125" t="s">
        <v>10</v>
      </c>
      <c r="G75" s="125" t="s">
        <v>10</v>
      </c>
      <c r="H75" s="125" t="s">
        <v>10</v>
      </c>
      <c r="I75" s="125" t="s">
        <v>10</v>
      </c>
      <c r="J75" s="125" t="s">
        <v>10</v>
      </c>
      <c r="K75" s="125" t="s">
        <v>10</v>
      </c>
      <c r="L75" s="125" t="s">
        <v>10</v>
      </c>
      <c r="M75" s="125" t="s">
        <v>10</v>
      </c>
      <c r="N75" s="125">
        <v>433.94</v>
      </c>
      <c r="O75" s="116"/>
      <c r="P75" s="116"/>
      <c r="Q75" s="116"/>
      <c r="R75" s="116"/>
      <c r="S75" s="116"/>
      <c r="T75" s="116"/>
      <c r="U75" s="116"/>
      <c r="V75" s="116"/>
      <c r="W75" s="116"/>
      <c r="X75" s="116"/>
    </row>
    <row r="76" spans="1:24" s="94" customFormat="1" ht="21.6" customHeight="1">
      <c r="A76" s="25">
        <f>IF(B76&lt;&gt;"",COUNTA($B$20:B76),"")</f>
        <v>56</v>
      </c>
      <c r="B76" s="104" t="s">
        <v>157</v>
      </c>
      <c r="C76" s="125">
        <v>371.55</v>
      </c>
      <c r="D76" s="125" t="s">
        <v>10</v>
      </c>
      <c r="E76" s="125" t="s">
        <v>10</v>
      </c>
      <c r="F76" s="125" t="s">
        <v>10</v>
      </c>
      <c r="G76" s="125" t="s">
        <v>10</v>
      </c>
      <c r="H76" s="125" t="s">
        <v>10</v>
      </c>
      <c r="I76" s="125" t="s">
        <v>10</v>
      </c>
      <c r="J76" s="125" t="s">
        <v>10</v>
      </c>
      <c r="K76" s="125" t="s">
        <v>10</v>
      </c>
      <c r="L76" s="125" t="s">
        <v>10</v>
      </c>
      <c r="M76" s="125" t="s">
        <v>10</v>
      </c>
      <c r="N76" s="125">
        <v>371.55</v>
      </c>
      <c r="O76" s="116"/>
      <c r="P76" s="116"/>
      <c r="Q76" s="116"/>
      <c r="R76" s="116"/>
      <c r="S76" s="116"/>
      <c r="T76" s="116"/>
      <c r="U76" s="116"/>
      <c r="V76" s="116"/>
      <c r="W76" s="116"/>
      <c r="X76" s="116"/>
    </row>
    <row r="77" spans="1:24" s="94" customFormat="1" ht="21.6" customHeight="1">
      <c r="A77" s="25">
        <f>IF(B77&lt;&gt;"",COUNTA($B$20:B77),"")</f>
        <v>57</v>
      </c>
      <c r="B77" s="104" t="s">
        <v>158</v>
      </c>
      <c r="C77" s="125">
        <v>445.52</v>
      </c>
      <c r="D77" s="125">
        <v>0.85</v>
      </c>
      <c r="E77" s="125">
        <v>0.24</v>
      </c>
      <c r="F77" s="125">
        <v>10.55</v>
      </c>
      <c r="G77" s="125">
        <v>43.68</v>
      </c>
      <c r="H77" s="125">
        <v>364.75</v>
      </c>
      <c r="I77" s="125">
        <v>181.57</v>
      </c>
      <c r="J77" s="125">
        <v>183.18</v>
      </c>
      <c r="K77" s="125">
        <v>1.34</v>
      </c>
      <c r="L77" s="125">
        <v>16.899999999999999</v>
      </c>
      <c r="M77" s="125">
        <v>7.21</v>
      </c>
      <c r="N77" s="125" t="s">
        <v>10</v>
      </c>
      <c r="O77" s="116"/>
      <c r="P77" s="116"/>
      <c r="Q77" s="116"/>
      <c r="R77" s="116"/>
      <c r="S77" s="116"/>
      <c r="T77" s="116"/>
      <c r="U77" s="116"/>
      <c r="V77" s="116"/>
      <c r="W77" s="116"/>
      <c r="X77" s="116"/>
    </row>
    <row r="78" spans="1:24" s="94" customFormat="1" ht="21.6" customHeight="1">
      <c r="A78" s="25">
        <f>IF(B78&lt;&gt;"",COUNTA($B$20:B78),"")</f>
        <v>58</v>
      </c>
      <c r="B78" s="104" t="s">
        <v>159</v>
      </c>
      <c r="C78" s="125">
        <v>79.75</v>
      </c>
      <c r="D78" s="125">
        <v>1.06</v>
      </c>
      <c r="E78" s="125">
        <v>0.04</v>
      </c>
      <c r="F78" s="125">
        <v>0.13</v>
      </c>
      <c r="G78" s="125">
        <v>1.81</v>
      </c>
      <c r="H78" s="125">
        <v>74.94</v>
      </c>
      <c r="I78" s="125">
        <v>73.37</v>
      </c>
      <c r="J78" s="125">
        <v>1.57</v>
      </c>
      <c r="K78" s="125">
        <v>1.44</v>
      </c>
      <c r="L78" s="125" t="s">
        <v>10</v>
      </c>
      <c r="M78" s="125">
        <v>0.33</v>
      </c>
      <c r="N78" s="125" t="s">
        <v>10</v>
      </c>
      <c r="O78" s="116"/>
      <c r="P78" s="116"/>
      <c r="Q78" s="116"/>
      <c r="R78" s="116"/>
      <c r="S78" s="116"/>
      <c r="T78" s="116"/>
      <c r="U78" s="116"/>
      <c r="V78" s="116"/>
      <c r="W78" s="116"/>
      <c r="X78" s="116"/>
    </row>
    <row r="79" spans="1:24" s="94" customFormat="1" ht="11.1" customHeight="1">
      <c r="A79" s="25">
        <f>IF(B79&lt;&gt;"",COUNTA($B$20:B79),"")</f>
        <v>59</v>
      </c>
      <c r="B79" s="103" t="s">
        <v>160</v>
      </c>
      <c r="C79" s="125">
        <v>266.06</v>
      </c>
      <c r="D79" s="125">
        <v>1.73</v>
      </c>
      <c r="E79" s="125">
        <v>26.09</v>
      </c>
      <c r="F79" s="125">
        <v>3.16</v>
      </c>
      <c r="G79" s="125">
        <v>6.01</v>
      </c>
      <c r="H79" s="125">
        <v>5.82</v>
      </c>
      <c r="I79" s="125">
        <v>0.06</v>
      </c>
      <c r="J79" s="125">
        <v>5.77</v>
      </c>
      <c r="K79" s="125">
        <v>5.16</v>
      </c>
      <c r="L79" s="125">
        <v>18.579999999999998</v>
      </c>
      <c r="M79" s="125">
        <v>199.51</v>
      </c>
      <c r="N79" s="125" t="s">
        <v>10</v>
      </c>
      <c r="O79" s="116"/>
      <c r="P79" s="116"/>
      <c r="Q79" s="116"/>
      <c r="R79" s="116"/>
      <c r="S79" s="116"/>
      <c r="T79" s="116"/>
      <c r="U79" s="116"/>
      <c r="V79" s="116"/>
      <c r="W79" s="116"/>
      <c r="X79" s="116"/>
    </row>
    <row r="80" spans="1:24" s="94" customFormat="1" ht="11.1" customHeight="1">
      <c r="A80" s="25">
        <f>IF(B80&lt;&gt;"",COUNTA($B$20:B80),"")</f>
        <v>60</v>
      </c>
      <c r="B80" s="103" t="s">
        <v>161</v>
      </c>
      <c r="C80" s="125">
        <v>1222.98</v>
      </c>
      <c r="D80" s="125">
        <v>170.09</v>
      </c>
      <c r="E80" s="125">
        <v>58.35</v>
      </c>
      <c r="F80" s="125">
        <v>42.21</v>
      </c>
      <c r="G80" s="125">
        <v>3.32</v>
      </c>
      <c r="H80" s="125">
        <v>249.76</v>
      </c>
      <c r="I80" s="125">
        <v>206.24</v>
      </c>
      <c r="J80" s="125">
        <v>43.52</v>
      </c>
      <c r="K80" s="125">
        <v>3.85</v>
      </c>
      <c r="L80" s="125">
        <v>20.2</v>
      </c>
      <c r="M80" s="125">
        <v>56.6</v>
      </c>
      <c r="N80" s="125">
        <v>618.61</v>
      </c>
      <c r="O80" s="116"/>
      <c r="P80" s="116"/>
      <c r="Q80" s="116"/>
      <c r="R80" s="116"/>
      <c r="S80" s="116"/>
      <c r="T80" s="116"/>
      <c r="U80" s="116"/>
      <c r="V80" s="116"/>
      <c r="W80" s="116"/>
      <c r="X80" s="116"/>
    </row>
    <row r="81" spans="1:24" s="94" customFormat="1" ht="11.1" customHeight="1">
      <c r="A81" s="25">
        <f>IF(B81&lt;&gt;"",COUNTA($B$20:B81),"")</f>
        <v>61</v>
      </c>
      <c r="B81" s="103" t="s">
        <v>147</v>
      </c>
      <c r="C81" s="125">
        <v>708.85</v>
      </c>
      <c r="D81" s="125">
        <v>77.989999999999995</v>
      </c>
      <c r="E81" s="125">
        <v>10.98</v>
      </c>
      <c r="F81" s="125">
        <v>36.020000000000003</v>
      </c>
      <c r="G81" s="125">
        <v>0.93</v>
      </c>
      <c r="H81" s="125">
        <v>28.25</v>
      </c>
      <c r="I81" s="125">
        <v>0.83</v>
      </c>
      <c r="J81" s="125">
        <v>27.42</v>
      </c>
      <c r="K81" s="125">
        <v>0.71</v>
      </c>
      <c r="L81" s="125">
        <v>4.22</v>
      </c>
      <c r="M81" s="125">
        <v>1.21</v>
      </c>
      <c r="N81" s="125">
        <v>548.54</v>
      </c>
      <c r="O81" s="116"/>
      <c r="P81" s="116"/>
      <c r="Q81" s="116"/>
      <c r="R81" s="116"/>
      <c r="S81" s="116"/>
      <c r="T81" s="116"/>
      <c r="U81" s="116"/>
      <c r="V81" s="116"/>
      <c r="W81" s="116"/>
      <c r="X81" s="116"/>
    </row>
    <row r="82" spans="1:24" s="94" customFormat="1" ht="20.100000000000001" customHeight="1">
      <c r="A82" s="26">
        <f>IF(B82&lt;&gt;"",COUNTA($B$20:B82),"")</f>
        <v>62</v>
      </c>
      <c r="B82" s="105" t="s">
        <v>162</v>
      </c>
      <c r="C82" s="127">
        <v>2900.94</v>
      </c>
      <c r="D82" s="127">
        <v>95.74</v>
      </c>
      <c r="E82" s="127">
        <v>73.739999999999995</v>
      </c>
      <c r="F82" s="127">
        <v>20.02</v>
      </c>
      <c r="G82" s="127">
        <v>53.88</v>
      </c>
      <c r="H82" s="127">
        <v>667.02</v>
      </c>
      <c r="I82" s="127">
        <v>460.41</v>
      </c>
      <c r="J82" s="127">
        <v>206.61</v>
      </c>
      <c r="K82" s="127">
        <v>11.08</v>
      </c>
      <c r="L82" s="127">
        <v>51.46</v>
      </c>
      <c r="M82" s="127">
        <v>262.44</v>
      </c>
      <c r="N82" s="127">
        <v>1665.55</v>
      </c>
      <c r="O82" s="116"/>
      <c r="P82" s="116"/>
      <c r="Q82" s="116"/>
      <c r="R82" s="116"/>
      <c r="S82" s="116"/>
      <c r="T82" s="116"/>
      <c r="U82" s="116"/>
      <c r="V82" s="116"/>
      <c r="W82" s="116"/>
      <c r="X82" s="116"/>
    </row>
    <row r="83" spans="1:24" s="122" customFormat="1" ht="11.1" customHeight="1">
      <c r="A83" s="25">
        <f>IF(B83&lt;&gt;"",COUNTA($B$20:B83),"")</f>
        <v>63</v>
      </c>
      <c r="B83" s="103" t="s">
        <v>163</v>
      </c>
      <c r="C83" s="125">
        <v>171.09</v>
      </c>
      <c r="D83" s="125">
        <v>2.2599999999999998</v>
      </c>
      <c r="E83" s="125">
        <v>5.14</v>
      </c>
      <c r="F83" s="125">
        <v>8.33</v>
      </c>
      <c r="G83" s="125">
        <v>0.2</v>
      </c>
      <c r="H83" s="125">
        <v>7.78</v>
      </c>
      <c r="I83" s="125">
        <v>0.25</v>
      </c>
      <c r="J83" s="125">
        <v>7.53</v>
      </c>
      <c r="K83" s="125">
        <v>1.61</v>
      </c>
      <c r="L83" s="125">
        <v>51.35</v>
      </c>
      <c r="M83" s="125">
        <v>24.15</v>
      </c>
      <c r="N83" s="125">
        <v>70.27</v>
      </c>
      <c r="O83" s="121"/>
      <c r="P83" s="121"/>
      <c r="Q83" s="121"/>
      <c r="R83" s="121"/>
      <c r="S83" s="121"/>
      <c r="T83" s="121"/>
      <c r="U83" s="121"/>
      <c r="V83" s="121"/>
      <c r="W83" s="121"/>
      <c r="X83" s="121"/>
    </row>
    <row r="84" spans="1:24"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row>
    <row r="85" spans="1:24" s="122" customFormat="1" ht="11.1" customHeight="1">
      <c r="A85" s="25">
        <f>IF(B85&lt;&gt;"",COUNTA($B$20:B85),"")</f>
        <v>65</v>
      </c>
      <c r="B85" s="103" t="s">
        <v>165</v>
      </c>
      <c r="C85" s="125">
        <v>153.97999999999999</v>
      </c>
      <c r="D85" s="125">
        <v>29.93</v>
      </c>
      <c r="E85" s="125">
        <v>1.31</v>
      </c>
      <c r="F85" s="125">
        <v>4.32</v>
      </c>
      <c r="G85" s="125">
        <v>0.31</v>
      </c>
      <c r="H85" s="125">
        <v>0.82</v>
      </c>
      <c r="I85" s="125">
        <v>0.16</v>
      </c>
      <c r="J85" s="125">
        <v>0.67</v>
      </c>
      <c r="K85" s="125">
        <v>2.78</v>
      </c>
      <c r="L85" s="125">
        <v>21.96</v>
      </c>
      <c r="M85" s="125">
        <v>23.8</v>
      </c>
      <c r="N85" s="125">
        <v>68.75</v>
      </c>
      <c r="O85" s="121"/>
      <c r="P85" s="121"/>
      <c r="Q85" s="121"/>
      <c r="R85" s="121"/>
      <c r="S85" s="121"/>
      <c r="T85" s="121"/>
      <c r="U85" s="121"/>
      <c r="V85" s="121"/>
      <c r="W85" s="121"/>
      <c r="X85" s="121"/>
    </row>
    <row r="86" spans="1:24" s="122" customFormat="1" ht="11.1" customHeight="1">
      <c r="A86" s="25">
        <f>IF(B86&lt;&gt;"",COUNTA($B$20:B86),"")</f>
        <v>66</v>
      </c>
      <c r="B86" s="103" t="s">
        <v>147</v>
      </c>
      <c r="C86" s="125">
        <v>6.75</v>
      </c>
      <c r="D86" s="125">
        <v>0.1</v>
      </c>
      <c r="E86" s="125">
        <v>0.91</v>
      </c>
      <c r="F86" s="125">
        <v>4.03</v>
      </c>
      <c r="G86" s="125">
        <v>0.14000000000000001</v>
      </c>
      <c r="H86" s="125">
        <v>0.22</v>
      </c>
      <c r="I86" s="125" t="s">
        <v>10</v>
      </c>
      <c r="J86" s="125">
        <v>0.22</v>
      </c>
      <c r="K86" s="125" t="s">
        <v>10</v>
      </c>
      <c r="L86" s="125">
        <v>0.14000000000000001</v>
      </c>
      <c r="M86" s="125">
        <v>0.94</v>
      </c>
      <c r="N86" s="125">
        <v>0.25</v>
      </c>
      <c r="O86" s="121"/>
      <c r="P86" s="121"/>
      <c r="Q86" s="121"/>
      <c r="R86" s="121"/>
      <c r="S86" s="121"/>
      <c r="T86" s="121"/>
      <c r="U86" s="121"/>
      <c r="V86" s="121"/>
      <c r="W86" s="121"/>
      <c r="X86" s="121"/>
    </row>
    <row r="87" spans="1:24" s="94" customFormat="1" ht="18.95" customHeight="1">
      <c r="A87" s="26">
        <f>IF(B87&lt;&gt;"",COUNTA($B$20:B87),"")</f>
        <v>67</v>
      </c>
      <c r="B87" s="105" t="s">
        <v>166</v>
      </c>
      <c r="C87" s="127">
        <v>318.33</v>
      </c>
      <c r="D87" s="127">
        <v>32.090000000000003</v>
      </c>
      <c r="E87" s="127">
        <v>5.54</v>
      </c>
      <c r="F87" s="127">
        <v>8.6199999999999992</v>
      </c>
      <c r="G87" s="127">
        <v>0.37</v>
      </c>
      <c r="H87" s="127">
        <v>8.3800000000000008</v>
      </c>
      <c r="I87" s="127">
        <v>0.41</v>
      </c>
      <c r="J87" s="127">
        <v>7.97</v>
      </c>
      <c r="K87" s="127">
        <v>4.3899999999999997</v>
      </c>
      <c r="L87" s="127">
        <v>73.16</v>
      </c>
      <c r="M87" s="127">
        <v>47.01</v>
      </c>
      <c r="N87" s="127">
        <v>138.77000000000001</v>
      </c>
      <c r="O87" s="116"/>
      <c r="P87" s="116"/>
      <c r="Q87" s="116"/>
      <c r="R87" s="116"/>
      <c r="S87" s="116"/>
      <c r="T87" s="116"/>
      <c r="U87" s="116"/>
      <c r="V87" s="116"/>
      <c r="W87" s="116"/>
      <c r="X87" s="116"/>
    </row>
    <row r="88" spans="1:24" s="94" customFormat="1" ht="18.95" customHeight="1">
      <c r="A88" s="26">
        <f>IF(B88&lt;&gt;"",COUNTA($B$20:B88),"")</f>
        <v>68</v>
      </c>
      <c r="B88" s="105" t="s">
        <v>167</v>
      </c>
      <c r="C88" s="127">
        <v>3219.27</v>
      </c>
      <c r="D88" s="127">
        <v>127.83</v>
      </c>
      <c r="E88" s="127">
        <v>79.28</v>
      </c>
      <c r="F88" s="127">
        <v>28.64</v>
      </c>
      <c r="G88" s="127">
        <v>54.25</v>
      </c>
      <c r="H88" s="127">
        <v>675.4</v>
      </c>
      <c r="I88" s="127">
        <v>460.82</v>
      </c>
      <c r="J88" s="127">
        <v>214.58</v>
      </c>
      <c r="K88" s="127">
        <v>15.47</v>
      </c>
      <c r="L88" s="127">
        <v>124.62</v>
      </c>
      <c r="M88" s="127">
        <v>309.45</v>
      </c>
      <c r="N88" s="127">
        <v>1804.32</v>
      </c>
      <c r="O88" s="116"/>
      <c r="P88" s="116"/>
      <c r="Q88" s="116"/>
      <c r="R88" s="116"/>
      <c r="S88" s="116"/>
      <c r="T88" s="116"/>
      <c r="U88" s="116"/>
      <c r="V88" s="116"/>
      <c r="W88" s="116"/>
      <c r="X88" s="116"/>
    </row>
    <row r="89" spans="1:24" s="94" customFormat="1" ht="18.95" customHeight="1">
      <c r="A89" s="26">
        <f>IF(B89&lt;&gt;"",COUNTA($B$20:B89),"")</f>
        <v>69</v>
      </c>
      <c r="B89" s="105" t="s">
        <v>168</v>
      </c>
      <c r="C89" s="127">
        <v>158.55000000000001</v>
      </c>
      <c r="D89" s="127">
        <v>-313.86</v>
      </c>
      <c r="E89" s="127">
        <v>-90.4</v>
      </c>
      <c r="F89" s="127">
        <v>-219.29</v>
      </c>
      <c r="G89" s="127">
        <v>-76.7</v>
      </c>
      <c r="H89" s="127">
        <v>-570.59</v>
      </c>
      <c r="I89" s="127">
        <v>-263.38</v>
      </c>
      <c r="J89" s="127">
        <v>-307.20999999999998</v>
      </c>
      <c r="K89" s="127">
        <v>-60.2</v>
      </c>
      <c r="L89" s="127">
        <v>-160.85</v>
      </c>
      <c r="M89" s="127">
        <v>-62.03</v>
      </c>
      <c r="N89" s="127">
        <v>1712.47</v>
      </c>
      <c r="O89" s="116"/>
      <c r="P89" s="116"/>
      <c r="Q89" s="116"/>
      <c r="R89" s="116"/>
      <c r="S89" s="116"/>
      <c r="T89" s="116"/>
      <c r="U89" s="116"/>
      <c r="V89" s="116"/>
      <c r="W89" s="116"/>
      <c r="X89" s="116"/>
    </row>
    <row r="90" spans="1:24" s="122" customFormat="1" ht="25.15" customHeight="1">
      <c r="A90" s="25">
        <f>IF(B90&lt;&gt;"",COUNTA($B$20:B90),"")</f>
        <v>70</v>
      </c>
      <c r="B90" s="108" t="s">
        <v>169</v>
      </c>
      <c r="C90" s="129">
        <v>194.05</v>
      </c>
      <c r="D90" s="129">
        <v>-329.68</v>
      </c>
      <c r="E90" s="129">
        <v>-74.239999999999995</v>
      </c>
      <c r="F90" s="129">
        <v>-194.75</v>
      </c>
      <c r="G90" s="129">
        <v>-74.05</v>
      </c>
      <c r="H90" s="129">
        <v>-568.6</v>
      </c>
      <c r="I90" s="129">
        <v>-263.45</v>
      </c>
      <c r="J90" s="129">
        <v>-305.14999999999998</v>
      </c>
      <c r="K90" s="129">
        <v>-57.23</v>
      </c>
      <c r="L90" s="129">
        <v>-113.29</v>
      </c>
      <c r="M90" s="129">
        <v>-43</v>
      </c>
      <c r="N90" s="129">
        <v>1648.89</v>
      </c>
      <c r="O90" s="121"/>
      <c r="P90" s="121"/>
      <c r="Q90" s="121"/>
      <c r="R90" s="121"/>
      <c r="S90" s="121"/>
      <c r="T90" s="121"/>
      <c r="U90" s="121"/>
      <c r="V90" s="121"/>
      <c r="W90" s="121"/>
      <c r="X90" s="121"/>
    </row>
    <row r="91" spans="1:24" s="122" customFormat="1" ht="17.100000000000001" customHeight="1">
      <c r="A91" s="25">
        <f>IF(B91&lt;&gt;"",COUNTA($B$20:B91),"")</f>
        <v>71</v>
      </c>
      <c r="B91" s="103" t="s">
        <v>170</v>
      </c>
      <c r="C91" s="125">
        <v>78.45</v>
      </c>
      <c r="D91" s="125">
        <v>7.14</v>
      </c>
      <c r="E91" s="125" t="s">
        <v>10</v>
      </c>
      <c r="F91" s="125">
        <v>0.86</v>
      </c>
      <c r="G91" s="125" t="s">
        <v>10</v>
      </c>
      <c r="H91" s="125" t="s">
        <v>10</v>
      </c>
      <c r="I91" s="125" t="s">
        <v>10</v>
      </c>
      <c r="J91" s="125" t="s">
        <v>10</v>
      </c>
      <c r="K91" s="125" t="s">
        <v>10</v>
      </c>
      <c r="L91" s="125" t="s">
        <v>10</v>
      </c>
      <c r="M91" s="125">
        <v>0.15</v>
      </c>
      <c r="N91" s="125">
        <v>70.290000000000006</v>
      </c>
      <c r="O91" s="121"/>
      <c r="P91" s="121"/>
      <c r="Q91" s="121"/>
      <c r="R91" s="121"/>
      <c r="S91" s="121"/>
      <c r="T91" s="121"/>
      <c r="U91" s="121"/>
      <c r="V91" s="121"/>
      <c r="W91" s="121"/>
      <c r="X91" s="121"/>
    </row>
    <row r="92" spans="1:24" ht="11.1" customHeight="1">
      <c r="A92" s="25">
        <f>IF(B92&lt;&gt;"",COUNTA($B$20:B92),"")</f>
        <v>72</v>
      </c>
      <c r="B92" s="103" t="s">
        <v>171</v>
      </c>
      <c r="C92" s="125">
        <v>111.19</v>
      </c>
      <c r="D92" s="125">
        <v>15.19</v>
      </c>
      <c r="E92" s="125">
        <v>0.05</v>
      </c>
      <c r="F92" s="125">
        <v>3.35</v>
      </c>
      <c r="G92" s="125" t="s">
        <v>10</v>
      </c>
      <c r="H92" s="125">
        <v>0.03</v>
      </c>
      <c r="I92" s="125" t="s">
        <v>10</v>
      </c>
      <c r="J92" s="125">
        <v>0.03</v>
      </c>
      <c r="K92" s="125">
        <v>0.02</v>
      </c>
      <c r="L92" s="125">
        <v>0.56999999999999995</v>
      </c>
      <c r="M92" s="125">
        <v>3.24</v>
      </c>
      <c r="N92" s="125">
        <v>88.73</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A2:B3"/>
    <mergeCell ref="C2:G3"/>
    <mergeCell ref="H2: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X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7109375" style="24"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128</v>
      </c>
      <c r="B1" s="242"/>
      <c r="C1" s="221" t="str">
        <f>"Auszahlungen und Einzahlungen der Kreisverwaltungen, Amtsverwaltungen und kreisangehörigen Gemeinden "&amp;Deckblatt!A7&amp;"
nach Produktbereichen"</f>
        <v>Auszahlungen und Einzahlungen der Kreisverwaltungen, Amtsverwaltungen und kreisangehörigen Gemeinden 2019
nach Produktbereichen</v>
      </c>
      <c r="D1" s="221"/>
      <c r="E1" s="221"/>
      <c r="F1" s="221"/>
      <c r="G1" s="222"/>
      <c r="H1" s="223" t="str">
        <f>"Auszahlungen und Einzahlungen der Kreisverwaltungen, Amtsverwaltungen und kreisangehörigen Gemeinden "&amp;Deckblatt!A7&amp;"
nach Produktbereichen"</f>
        <v>Auszahlungen und Einzahlungen der Kreisverwaltungen, Amtsverwaltungen und kreisangehörigen Gemeinden 2019
nach Produktbereichen</v>
      </c>
      <c r="I1" s="221"/>
      <c r="J1" s="221"/>
      <c r="K1" s="221"/>
      <c r="L1" s="221"/>
      <c r="M1" s="221"/>
      <c r="N1" s="222"/>
    </row>
    <row r="2" spans="1:14" s="97" customFormat="1" ht="12" customHeight="1">
      <c r="A2" s="241" t="s">
        <v>106</v>
      </c>
      <c r="B2" s="242"/>
      <c r="C2" s="221" t="s">
        <v>123</v>
      </c>
      <c r="D2" s="221"/>
      <c r="E2" s="221"/>
      <c r="F2" s="221"/>
      <c r="G2" s="222"/>
      <c r="H2" s="227" t="s">
        <v>123</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8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4"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4"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4"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row>
    <row r="20" spans="1:24" s="94" customFormat="1" ht="11.1" customHeight="1">
      <c r="A20" s="25">
        <f>IF(B20&lt;&gt;"",COUNTA($B$20:B20),"")</f>
        <v>1</v>
      </c>
      <c r="B20" s="103" t="s">
        <v>142</v>
      </c>
      <c r="C20" s="117">
        <v>139913</v>
      </c>
      <c r="D20" s="117">
        <v>50895</v>
      </c>
      <c r="E20" s="117">
        <v>18545</v>
      </c>
      <c r="F20" s="117">
        <v>7745</v>
      </c>
      <c r="G20" s="117">
        <v>5432</v>
      </c>
      <c r="H20" s="117">
        <v>32779</v>
      </c>
      <c r="I20" s="117">
        <v>13806</v>
      </c>
      <c r="J20" s="117">
        <v>18972</v>
      </c>
      <c r="K20" s="117">
        <v>4565</v>
      </c>
      <c r="L20" s="117">
        <v>13872</v>
      </c>
      <c r="M20" s="117">
        <v>6079</v>
      </c>
      <c r="N20" s="117" t="s">
        <v>10</v>
      </c>
      <c r="O20" s="116"/>
      <c r="P20" s="116"/>
      <c r="Q20" s="116"/>
      <c r="R20" s="116"/>
      <c r="S20" s="116"/>
      <c r="T20" s="116"/>
      <c r="U20" s="116"/>
      <c r="V20" s="116"/>
      <c r="W20" s="116"/>
      <c r="X20" s="116"/>
    </row>
    <row r="21" spans="1:24" s="94" customFormat="1" ht="11.1" customHeight="1">
      <c r="A21" s="25">
        <f>IF(B21&lt;&gt;"",COUNTA($B$20:B21),"")</f>
        <v>2</v>
      </c>
      <c r="B21" s="103" t="s">
        <v>143</v>
      </c>
      <c r="C21" s="117">
        <v>87238</v>
      </c>
      <c r="D21" s="117">
        <v>20422</v>
      </c>
      <c r="E21" s="117">
        <v>5432</v>
      </c>
      <c r="F21" s="117">
        <v>25968</v>
      </c>
      <c r="G21" s="117">
        <v>1401</v>
      </c>
      <c r="H21" s="117">
        <v>11197</v>
      </c>
      <c r="I21" s="117">
        <v>6656</v>
      </c>
      <c r="J21" s="117">
        <v>4541</v>
      </c>
      <c r="K21" s="117">
        <v>2206</v>
      </c>
      <c r="L21" s="117">
        <v>14787</v>
      </c>
      <c r="M21" s="117">
        <v>5826</v>
      </c>
      <c r="N21" s="117" t="s">
        <v>10</v>
      </c>
      <c r="O21" s="116"/>
      <c r="P21" s="116"/>
      <c r="Q21" s="116"/>
      <c r="R21" s="116"/>
      <c r="S21" s="116"/>
      <c r="T21" s="116"/>
      <c r="U21" s="116"/>
      <c r="V21" s="116"/>
      <c r="W21" s="116"/>
      <c r="X21" s="116"/>
    </row>
    <row r="22" spans="1:24" s="94" customFormat="1" ht="21.6" customHeight="1">
      <c r="A22" s="25">
        <f>IF(B22&lt;&gt;"",COUNTA($B$20:B22),"")</f>
        <v>3</v>
      </c>
      <c r="B22" s="104" t="s">
        <v>144</v>
      </c>
      <c r="C22" s="117">
        <v>123510</v>
      </c>
      <c r="D22" s="117" t="s">
        <v>10</v>
      </c>
      <c r="E22" s="117" t="s">
        <v>10</v>
      </c>
      <c r="F22" s="117" t="s">
        <v>10</v>
      </c>
      <c r="G22" s="117" t="s">
        <v>10</v>
      </c>
      <c r="H22" s="117">
        <v>123510</v>
      </c>
      <c r="I22" s="117">
        <v>105337</v>
      </c>
      <c r="J22" s="117">
        <v>18173</v>
      </c>
      <c r="K22" s="117" t="s">
        <v>10</v>
      </c>
      <c r="L22" s="117" t="s">
        <v>10</v>
      </c>
      <c r="M22" s="117" t="s">
        <v>10</v>
      </c>
      <c r="N22" s="117" t="s">
        <v>10</v>
      </c>
      <c r="O22" s="116"/>
      <c r="P22" s="116"/>
      <c r="Q22" s="116"/>
      <c r="R22" s="116"/>
      <c r="S22" s="116"/>
      <c r="T22" s="116"/>
      <c r="U22" s="116"/>
      <c r="V22" s="116"/>
      <c r="W22" s="116"/>
      <c r="X22" s="116"/>
    </row>
    <row r="23" spans="1:24" s="94" customFormat="1" ht="11.1" customHeight="1">
      <c r="A23" s="25">
        <f>IF(B23&lt;&gt;"",COUNTA($B$20:B23),"")</f>
        <v>4</v>
      </c>
      <c r="B23" s="103" t="s">
        <v>145</v>
      </c>
      <c r="C23" s="117">
        <v>2191</v>
      </c>
      <c r="D23" s="117">
        <v>53</v>
      </c>
      <c r="E23" s="117">
        <v>2</v>
      </c>
      <c r="F23" s="117">
        <v>20</v>
      </c>
      <c r="G23" s="117" t="s">
        <v>10</v>
      </c>
      <c r="H23" s="117" t="s">
        <v>10</v>
      </c>
      <c r="I23" s="117" t="s">
        <v>10</v>
      </c>
      <c r="J23" s="117" t="s">
        <v>10</v>
      </c>
      <c r="K23" s="117" t="s">
        <v>10</v>
      </c>
      <c r="L23" s="117" t="s">
        <v>10</v>
      </c>
      <c r="M23" s="117">
        <v>1</v>
      </c>
      <c r="N23" s="117">
        <v>2113</v>
      </c>
      <c r="O23" s="116"/>
      <c r="P23" s="116"/>
      <c r="Q23" s="116"/>
      <c r="R23" s="116"/>
      <c r="S23" s="116"/>
      <c r="T23" s="116"/>
      <c r="U23" s="116"/>
      <c r="V23" s="116"/>
      <c r="W23" s="116"/>
      <c r="X23" s="116"/>
    </row>
    <row r="24" spans="1:24" s="94" customFormat="1" ht="11.1" customHeight="1">
      <c r="A24" s="25">
        <f>IF(B24&lt;&gt;"",COUNTA($B$20:B24),"")</f>
        <v>5</v>
      </c>
      <c r="B24" s="103" t="s">
        <v>146</v>
      </c>
      <c r="C24" s="117">
        <v>262896</v>
      </c>
      <c r="D24" s="117">
        <v>15387</v>
      </c>
      <c r="E24" s="117">
        <v>4227</v>
      </c>
      <c r="F24" s="117">
        <v>19900</v>
      </c>
      <c r="G24" s="117">
        <v>2068</v>
      </c>
      <c r="H24" s="117">
        <v>90231</v>
      </c>
      <c r="I24" s="117">
        <v>6229</v>
      </c>
      <c r="J24" s="117">
        <v>84002</v>
      </c>
      <c r="K24" s="117">
        <v>4093</v>
      </c>
      <c r="L24" s="117">
        <v>9835</v>
      </c>
      <c r="M24" s="117">
        <v>12215</v>
      </c>
      <c r="N24" s="117">
        <v>104940</v>
      </c>
      <c r="O24" s="116"/>
      <c r="P24" s="116"/>
      <c r="Q24" s="116"/>
      <c r="R24" s="116"/>
      <c r="S24" s="116"/>
      <c r="T24" s="116"/>
      <c r="U24" s="116"/>
      <c r="V24" s="116"/>
      <c r="W24" s="116"/>
      <c r="X24" s="116"/>
    </row>
    <row r="25" spans="1:24" s="94" customFormat="1" ht="11.1" customHeight="1">
      <c r="A25" s="25">
        <f>IF(B25&lt;&gt;"",COUNTA($B$20:B25),"")</f>
        <v>6</v>
      </c>
      <c r="B25" s="103" t="s">
        <v>147</v>
      </c>
      <c r="C25" s="117">
        <v>126720</v>
      </c>
      <c r="D25" s="117">
        <v>8966</v>
      </c>
      <c r="E25" s="117">
        <v>250</v>
      </c>
      <c r="F25" s="117">
        <v>10757</v>
      </c>
      <c r="G25" s="117">
        <v>90</v>
      </c>
      <c r="H25" s="117">
        <v>3100</v>
      </c>
      <c r="I25" s="117">
        <v>136</v>
      </c>
      <c r="J25" s="117">
        <v>2964</v>
      </c>
      <c r="K25" s="117">
        <v>266</v>
      </c>
      <c r="L25" s="117">
        <v>37</v>
      </c>
      <c r="M25" s="117">
        <v>21</v>
      </c>
      <c r="N25" s="117">
        <v>103233</v>
      </c>
      <c r="O25" s="116"/>
      <c r="P25" s="116"/>
      <c r="Q25" s="116"/>
      <c r="R25" s="116"/>
      <c r="S25" s="116"/>
      <c r="T25" s="116"/>
      <c r="U25" s="116"/>
      <c r="V25" s="116"/>
      <c r="W25" s="116"/>
      <c r="X25" s="116"/>
    </row>
    <row r="26" spans="1:24" s="94" customFormat="1" ht="20.100000000000001" customHeight="1">
      <c r="A26" s="26">
        <f>IF(B26&lt;&gt;"",COUNTA($B$20:B26),"")</f>
        <v>7</v>
      </c>
      <c r="B26" s="105" t="s">
        <v>148</v>
      </c>
      <c r="C26" s="119">
        <v>489027</v>
      </c>
      <c r="D26" s="119">
        <v>77792</v>
      </c>
      <c r="E26" s="119">
        <v>27957</v>
      </c>
      <c r="F26" s="119">
        <v>42876</v>
      </c>
      <c r="G26" s="119">
        <v>8811</v>
      </c>
      <c r="H26" s="119">
        <v>254617</v>
      </c>
      <c r="I26" s="119">
        <v>131892</v>
      </c>
      <c r="J26" s="119">
        <v>122725</v>
      </c>
      <c r="K26" s="119">
        <v>10598</v>
      </c>
      <c r="L26" s="119">
        <v>38456</v>
      </c>
      <c r="M26" s="119">
        <v>24101</v>
      </c>
      <c r="N26" s="119">
        <v>3820</v>
      </c>
      <c r="O26" s="116"/>
      <c r="P26" s="116"/>
      <c r="Q26" s="116"/>
      <c r="R26" s="116"/>
      <c r="S26" s="116"/>
      <c r="T26" s="116"/>
      <c r="U26" s="116"/>
      <c r="V26" s="116"/>
      <c r="W26" s="116"/>
      <c r="X26" s="116"/>
    </row>
    <row r="27" spans="1:24" s="94" customFormat="1" ht="21.6" customHeight="1">
      <c r="A27" s="25">
        <f>IF(B27&lt;&gt;"",COUNTA($B$20:B27),"")</f>
        <v>8</v>
      </c>
      <c r="B27" s="104" t="s">
        <v>149</v>
      </c>
      <c r="C27" s="117">
        <v>62565</v>
      </c>
      <c r="D27" s="117">
        <v>12273</v>
      </c>
      <c r="E27" s="117">
        <v>4530</v>
      </c>
      <c r="F27" s="117">
        <v>5778</v>
      </c>
      <c r="G27" s="117">
        <v>138</v>
      </c>
      <c r="H27" s="117">
        <v>7665</v>
      </c>
      <c r="I27" s="117">
        <v>13</v>
      </c>
      <c r="J27" s="117">
        <v>7651</v>
      </c>
      <c r="K27" s="117">
        <v>3892</v>
      </c>
      <c r="L27" s="117">
        <v>22536</v>
      </c>
      <c r="M27" s="117">
        <v>5754</v>
      </c>
      <c r="N27" s="117" t="s">
        <v>10</v>
      </c>
      <c r="O27" s="116"/>
      <c r="P27" s="116"/>
      <c r="Q27" s="116"/>
      <c r="R27" s="116"/>
      <c r="S27" s="116"/>
      <c r="T27" s="116"/>
      <c r="U27" s="116"/>
      <c r="V27" s="116"/>
      <c r="W27" s="116"/>
      <c r="X27" s="116"/>
    </row>
    <row r="28" spans="1:24" s="94" customFormat="1" ht="11.1" customHeight="1">
      <c r="A28" s="25">
        <f>IF(B28&lt;&gt;"",COUNTA($B$20:B28),"")</f>
        <v>9</v>
      </c>
      <c r="B28" s="103" t="s">
        <v>150</v>
      </c>
      <c r="C28" s="117">
        <v>49702</v>
      </c>
      <c r="D28" s="117">
        <v>8515</v>
      </c>
      <c r="E28" s="117">
        <v>1665</v>
      </c>
      <c r="F28" s="117">
        <v>4900</v>
      </c>
      <c r="G28" s="117">
        <v>47</v>
      </c>
      <c r="H28" s="117">
        <v>6757</v>
      </c>
      <c r="I28" s="117">
        <v>11</v>
      </c>
      <c r="J28" s="117">
        <v>6746</v>
      </c>
      <c r="K28" s="117">
        <v>2368</v>
      </c>
      <c r="L28" s="117">
        <v>20248</v>
      </c>
      <c r="M28" s="117">
        <v>5200</v>
      </c>
      <c r="N28" s="117" t="s">
        <v>10</v>
      </c>
      <c r="O28" s="116"/>
      <c r="P28" s="116"/>
      <c r="Q28" s="116"/>
      <c r="R28" s="116"/>
      <c r="S28" s="116"/>
      <c r="T28" s="116"/>
      <c r="U28" s="116"/>
      <c r="V28" s="116"/>
      <c r="W28" s="116"/>
      <c r="X28" s="116"/>
    </row>
    <row r="29" spans="1:24"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row>
    <row r="30" spans="1:24" s="94" customFormat="1" ht="11.1" customHeight="1">
      <c r="A30" s="25">
        <f>IF(B30&lt;&gt;"",COUNTA($B$20:B30),"")</f>
        <v>11</v>
      </c>
      <c r="B30" s="103" t="s">
        <v>152</v>
      </c>
      <c r="C30" s="117">
        <v>9117</v>
      </c>
      <c r="D30" s="117">
        <v>42</v>
      </c>
      <c r="E30" s="117">
        <v>761</v>
      </c>
      <c r="F30" s="117">
        <v>170</v>
      </c>
      <c r="G30" s="117">
        <v>3</v>
      </c>
      <c r="H30" s="117">
        <v>193</v>
      </c>
      <c r="I30" s="117">
        <v>131</v>
      </c>
      <c r="J30" s="117">
        <v>62</v>
      </c>
      <c r="K30" s="117">
        <v>196</v>
      </c>
      <c r="L30" s="117">
        <v>269</v>
      </c>
      <c r="M30" s="117">
        <v>2245</v>
      </c>
      <c r="N30" s="117">
        <v>5239</v>
      </c>
      <c r="O30" s="116"/>
      <c r="P30" s="116"/>
      <c r="Q30" s="116"/>
      <c r="R30" s="116"/>
      <c r="S30" s="116"/>
      <c r="T30" s="116"/>
      <c r="U30" s="116"/>
      <c r="V30" s="116"/>
      <c r="W30" s="116"/>
      <c r="X30" s="116"/>
    </row>
    <row r="31" spans="1:24" s="94" customFormat="1" ht="11.1" customHeight="1">
      <c r="A31" s="25">
        <f>IF(B31&lt;&gt;"",COUNTA($B$20:B31),"")</f>
        <v>12</v>
      </c>
      <c r="B31" s="103" t="s">
        <v>147</v>
      </c>
      <c r="C31" s="117">
        <v>1060</v>
      </c>
      <c r="D31" s="117" t="s">
        <v>10</v>
      </c>
      <c r="E31" s="117">
        <v>366</v>
      </c>
      <c r="F31" s="117">
        <v>153</v>
      </c>
      <c r="G31" s="117" t="s">
        <v>10</v>
      </c>
      <c r="H31" s="117" t="s">
        <v>10</v>
      </c>
      <c r="I31" s="117" t="s">
        <v>10</v>
      </c>
      <c r="J31" s="117" t="s">
        <v>10</v>
      </c>
      <c r="K31" s="117" t="s">
        <v>10</v>
      </c>
      <c r="L31" s="117">
        <v>515</v>
      </c>
      <c r="M31" s="117">
        <v>5</v>
      </c>
      <c r="N31" s="117">
        <v>20</v>
      </c>
      <c r="O31" s="116"/>
      <c r="P31" s="116"/>
      <c r="Q31" s="116"/>
      <c r="R31" s="116"/>
      <c r="S31" s="116"/>
      <c r="T31" s="116"/>
      <c r="U31" s="116"/>
      <c r="V31" s="116"/>
      <c r="W31" s="116"/>
      <c r="X31" s="116"/>
    </row>
    <row r="32" spans="1:24" s="94" customFormat="1" ht="18.95" customHeight="1">
      <c r="A32" s="26">
        <f>IF(B32&lt;&gt;"",COUNTA($B$20:B32),"")</f>
        <v>13</v>
      </c>
      <c r="B32" s="105" t="s">
        <v>153</v>
      </c>
      <c r="C32" s="119">
        <v>70623</v>
      </c>
      <c r="D32" s="119">
        <v>12315</v>
      </c>
      <c r="E32" s="119">
        <v>4925</v>
      </c>
      <c r="F32" s="119">
        <v>5795</v>
      </c>
      <c r="G32" s="119">
        <v>141</v>
      </c>
      <c r="H32" s="119">
        <v>7858</v>
      </c>
      <c r="I32" s="119">
        <v>144</v>
      </c>
      <c r="J32" s="119">
        <v>7714</v>
      </c>
      <c r="K32" s="119">
        <v>4088</v>
      </c>
      <c r="L32" s="119">
        <v>22290</v>
      </c>
      <c r="M32" s="119">
        <v>7993</v>
      </c>
      <c r="N32" s="119">
        <v>5219</v>
      </c>
      <c r="O32" s="116"/>
      <c r="P32" s="116"/>
      <c r="Q32" s="116"/>
      <c r="R32" s="116"/>
      <c r="S32" s="116"/>
      <c r="T32" s="116"/>
      <c r="U32" s="116"/>
      <c r="V32" s="116"/>
      <c r="W32" s="116"/>
      <c r="X32" s="116"/>
    </row>
    <row r="33" spans="1:24" s="94" customFormat="1" ht="18.95" customHeight="1">
      <c r="A33" s="26">
        <f>IF(B33&lt;&gt;"",COUNTA($B$20:B33),"")</f>
        <v>14</v>
      </c>
      <c r="B33" s="105" t="s">
        <v>154</v>
      </c>
      <c r="C33" s="119">
        <v>559650</v>
      </c>
      <c r="D33" s="119">
        <v>90107</v>
      </c>
      <c r="E33" s="119">
        <v>32881</v>
      </c>
      <c r="F33" s="119">
        <v>48672</v>
      </c>
      <c r="G33" s="119">
        <v>8952</v>
      </c>
      <c r="H33" s="119">
        <v>262475</v>
      </c>
      <c r="I33" s="119">
        <v>132036</v>
      </c>
      <c r="J33" s="119">
        <v>130439</v>
      </c>
      <c r="K33" s="119">
        <v>14686</v>
      </c>
      <c r="L33" s="119">
        <v>60746</v>
      </c>
      <c r="M33" s="119">
        <v>32094</v>
      </c>
      <c r="N33" s="119">
        <v>9038</v>
      </c>
      <c r="O33" s="116"/>
      <c r="P33" s="116"/>
      <c r="Q33" s="116"/>
      <c r="R33" s="116"/>
      <c r="S33" s="116"/>
      <c r="T33" s="116"/>
      <c r="U33" s="116"/>
      <c r="V33" s="116"/>
      <c r="W33" s="116"/>
      <c r="X33" s="116"/>
    </row>
    <row r="34" spans="1:24" s="94" customFormat="1" ht="11.1" customHeight="1">
      <c r="A34" s="25">
        <f>IF(B34&lt;&gt;"",COUNTA($B$20:B34),"")</f>
        <v>15</v>
      </c>
      <c r="B34" s="103" t="s">
        <v>155</v>
      </c>
      <c r="C34" s="117">
        <v>171011</v>
      </c>
      <c r="D34" s="117" t="s">
        <v>10</v>
      </c>
      <c r="E34" s="117" t="s">
        <v>10</v>
      </c>
      <c r="F34" s="117" t="s">
        <v>10</v>
      </c>
      <c r="G34" s="117" t="s">
        <v>10</v>
      </c>
      <c r="H34" s="117" t="s">
        <v>10</v>
      </c>
      <c r="I34" s="117" t="s">
        <v>10</v>
      </c>
      <c r="J34" s="117" t="s">
        <v>10</v>
      </c>
      <c r="K34" s="117" t="s">
        <v>10</v>
      </c>
      <c r="L34" s="117" t="s">
        <v>10</v>
      </c>
      <c r="M34" s="117" t="s">
        <v>10</v>
      </c>
      <c r="N34" s="117">
        <v>171011</v>
      </c>
      <c r="O34" s="116"/>
      <c r="P34" s="116"/>
      <c r="Q34" s="116"/>
      <c r="R34" s="116"/>
      <c r="S34" s="116"/>
      <c r="T34" s="116"/>
      <c r="U34" s="116"/>
      <c r="V34" s="116"/>
      <c r="W34" s="116"/>
      <c r="X34" s="116"/>
    </row>
    <row r="35" spans="1:24" s="94" customFormat="1" ht="11.1" customHeight="1">
      <c r="A35" s="25">
        <f>IF(B35&lt;&gt;"",COUNTA($B$20:B35),"")</f>
        <v>16</v>
      </c>
      <c r="B35" s="103" t="s">
        <v>156</v>
      </c>
      <c r="C35" s="117">
        <v>68695</v>
      </c>
      <c r="D35" s="117" t="s">
        <v>10</v>
      </c>
      <c r="E35" s="117" t="s">
        <v>10</v>
      </c>
      <c r="F35" s="117" t="s">
        <v>10</v>
      </c>
      <c r="G35" s="117" t="s">
        <v>10</v>
      </c>
      <c r="H35" s="117" t="s">
        <v>10</v>
      </c>
      <c r="I35" s="117" t="s">
        <v>10</v>
      </c>
      <c r="J35" s="117" t="s">
        <v>10</v>
      </c>
      <c r="K35" s="117" t="s">
        <v>10</v>
      </c>
      <c r="L35" s="117" t="s">
        <v>10</v>
      </c>
      <c r="M35" s="117" t="s">
        <v>10</v>
      </c>
      <c r="N35" s="117">
        <v>68695</v>
      </c>
      <c r="O35" s="116"/>
      <c r="P35" s="116"/>
      <c r="Q35" s="116"/>
      <c r="R35" s="116"/>
      <c r="S35" s="116"/>
      <c r="T35" s="116"/>
      <c r="U35" s="116"/>
      <c r="V35" s="116"/>
      <c r="W35" s="116"/>
      <c r="X35" s="116"/>
    </row>
    <row r="36" spans="1:24" s="94" customFormat="1" ht="11.1" customHeight="1">
      <c r="A36" s="25">
        <f>IF(B36&lt;&gt;"",COUNTA($B$20:B36),"")</f>
        <v>17</v>
      </c>
      <c r="B36" s="103" t="s">
        <v>172</v>
      </c>
      <c r="C36" s="117">
        <v>63521</v>
      </c>
      <c r="D36" s="117" t="s">
        <v>10</v>
      </c>
      <c r="E36" s="117" t="s">
        <v>10</v>
      </c>
      <c r="F36" s="117" t="s">
        <v>10</v>
      </c>
      <c r="G36" s="117" t="s">
        <v>10</v>
      </c>
      <c r="H36" s="117" t="s">
        <v>10</v>
      </c>
      <c r="I36" s="117" t="s">
        <v>10</v>
      </c>
      <c r="J36" s="117" t="s">
        <v>10</v>
      </c>
      <c r="K36" s="117" t="s">
        <v>10</v>
      </c>
      <c r="L36" s="117" t="s">
        <v>10</v>
      </c>
      <c r="M36" s="117" t="s">
        <v>10</v>
      </c>
      <c r="N36" s="117">
        <v>63521</v>
      </c>
      <c r="O36" s="116"/>
      <c r="P36" s="116"/>
      <c r="Q36" s="116"/>
      <c r="R36" s="116"/>
      <c r="S36" s="116"/>
      <c r="T36" s="116"/>
      <c r="U36" s="116"/>
      <c r="V36" s="116"/>
      <c r="W36" s="116"/>
      <c r="X36" s="116"/>
    </row>
    <row r="37" spans="1:24" s="94" customFormat="1" ht="11.1" customHeight="1">
      <c r="A37" s="25">
        <f>IF(B37&lt;&gt;"",COUNTA($B$20:B37),"")</f>
        <v>18</v>
      </c>
      <c r="B37" s="103" t="s">
        <v>173</v>
      </c>
      <c r="C37" s="117">
        <v>23891</v>
      </c>
      <c r="D37" s="117" t="s">
        <v>10</v>
      </c>
      <c r="E37" s="117" t="s">
        <v>10</v>
      </c>
      <c r="F37" s="117" t="s">
        <v>10</v>
      </c>
      <c r="G37" s="117" t="s">
        <v>10</v>
      </c>
      <c r="H37" s="117" t="s">
        <v>10</v>
      </c>
      <c r="I37" s="117" t="s">
        <v>10</v>
      </c>
      <c r="J37" s="117" t="s">
        <v>10</v>
      </c>
      <c r="K37" s="117" t="s">
        <v>10</v>
      </c>
      <c r="L37" s="117" t="s">
        <v>10</v>
      </c>
      <c r="M37" s="117" t="s">
        <v>10</v>
      </c>
      <c r="N37" s="117">
        <v>23891</v>
      </c>
      <c r="O37" s="116"/>
      <c r="P37" s="116"/>
      <c r="Q37" s="116"/>
      <c r="R37" s="116"/>
      <c r="S37" s="116"/>
      <c r="T37" s="116"/>
      <c r="U37" s="116"/>
      <c r="V37" s="116"/>
      <c r="W37" s="116"/>
      <c r="X37" s="116"/>
    </row>
    <row r="38" spans="1:24" s="94" customFormat="1" ht="11.1" customHeight="1">
      <c r="A38" s="25">
        <f>IF(B38&lt;&gt;"",COUNTA($B$20:B38),"")</f>
        <v>19</v>
      </c>
      <c r="B38" s="103" t="s">
        <v>61</v>
      </c>
      <c r="C38" s="117">
        <v>78648</v>
      </c>
      <c r="D38" s="117" t="s">
        <v>10</v>
      </c>
      <c r="E38" s="117" t="s">
        <v>10</v>
      </c>
      <c r="F38" s="117" t="s">
        <v>10</v>
      </c>
      <c r="G38" s="117" t="s">
        <v>10</v>
      </c>
      <c r="H38" s="117" t="s">
        <v>10</v>
      </c>
      <c r="I38" s="117" t="s">
        <v>10</v>
      </c>
      <c r="J38" s="117" t="s">
        <v>10</v>
      </c>
      <c r="K38" s="117" t="s">
        <v>10</v>
      </c>
      <c r="L38" s="117" t="s">
        <v>10</v>
      </c>
      <c r="M38" s="117" t="s">
        <v>10</v>
      </c>
      <c r="N38" s="117">
        <v>78648</v>
      </c>
      <c r="O38" s="116"/>
      <c r="P38" s="116"/>
      <c r="Q38" s="116"/>
      <c r="R38" s="116"/>
      <c r="S38" s="116"/>
      <c r="T38" s="116"/>
      <c r="U38" s="116"/>
      <c r="V38" s="116"/>
      <c r="W38" s="116"/>
      <c r="X38" s="116"/>
    </row>
    <row r="39" spans="1:24" s="94" customFormat="1" ht="21.6" customHeight="1">
      <c r="A39" s="25">
        <f>IF(B39&lt;&gt;"",COUNTA($B$20:B39),"")</f>
        <v>20</v>
      </c>
      <c r="B39" s="104" t="s">
        <v>157</v>
      </c>
      <c r="C39" s="117">
        <v>60959</v>
      </c>
      <c r="D39" s="117" t="s">
        <v>10</v>
      </c>
      <c r="E39" s="117" t="s">
        <v>10</v>
      </c>
      <c r="F39" s="117" t="s">
        <v>10</v>
      </c>
      <c r="G39" s="117" t="s">
        <v>10</v>
      </c>
      <c r="H39" s="117" t="s">
        <v>10</v>
      </c>
      <c r="I39" s="117" t="s">
        <v>10</v>
      </c>
      <c r="J39" s="117" t="s">
        <v>10</v>
      </c>
      <c r="K39" s="117" t="s">
        <v>10</v>
      </c>
      <c r="L39" s="117" t="s">
        <v>10</v>
      </c>
      <c r="M39" s="117" t="s">
        <v>10</v>
      </c>
      <c r="N39" s="117">
        <v>60959</v>
      </c>
      <c r="O39" s="116"/>
      <c r="P39" s="116"/>
      <c r="Q39" s="116"/>
      <c r="R39" s="116"/>
      <c r="S39" s="116"/>
      <c r="T39" s="116"/>
      <c r="U39" s="116"/>
      <c r="V39" s="116"/>
      <c r="W39" s="116"/>
      <c r="X39" s="116"/>
    </row>
    <row r="40" spans="1:24" s="94" customFormat="1" ht="21.6" customHeight="1">
      <c r="A40" s="25">
        <f>IF(B40&lt;&gt;"",COUNTA($B$20:B40),"")</f>
        <v>21</v>
      </c>
      <c r="B40" s="104" t="s">
        <v>158</v>
      </c>
      <c r="C40" s="117">
        <v>99492</v>
      </c>
      <c r="D40" s="117">
        <v>1335</v>
      </c>
      <c r="E40" s="117">
        <v>77</v>
      </c>
      <c r="F40" s="117">
        <v>2281</v>
      </c>
      <c r="G40" s="117">
        <v>835</v>
      </c>
      <c r="H40" s="117">
        <v>91708</v>
      </c>
      <c r="I40" s="117">
        <v>42076</v>
      </c>
      <c r="J40" s="117">
        <v>49632</v>
      </c>
      <c r="K40" s="117">
        <v>29</v>
      </c>
      <c r="L40" s="117">
        <v>2994</v>
      </c>
      <c r="M40" s="117">
        <v>233</v>
      </c>
      <c r="N40" s="117" t="s">
        <v>10</v>
      </c>
      <c r="O40" s="116"/>
      <c r="P40" s="116"/>
      <c r="Q40" s="116"/>
      <c r="R40" s="116"/>
      <c r="S40" s="116"/>
      <c r="T40" s="116"/>
      <c r="U40" s="116"/>
      <c r="V40" s="116"/>
      <c r="W40" s="116"/>
      <c r="X40" s="116"/>
    </row>
    <row r="41" spans="1:24" s="94" customFormat="1" ht="21.6" customHeight="1">
      <c r="A41" s="25">
        <f>IF(B41&lt;&gt;"",COUNTA($B$20:B41),"")</f>
        <v>22</v>
      </c>
      <c r="B41" s="104" t="s">
        <v>159</v>
      </c>
      <c r="C41" s="117">
        <v>12178</v>
      </c>
      <c r="D41" s="117">
        <v>149</v>
      </c>
      <c r="E41" s="117">
        <v>1</v>
      </c>
      <c r="F41" s="117">
        <v>8</v>
      </c>
      <c r="G41" s="117">
        <v>129</v>
      </c>
      <c r="H41" s="117">
        <v>11217</v>
      </c>
      <c r="I41" s="117">
        <v>11167</v>
      </c>
      <c r="J41" s="117">
        <v>50</v>
      </c>
      <c r="K41" s="117" t="s">
        <v>10</v>
      </c>
      <c r="L41" s="117">
        <v>28</v>
      </c>
      <c r="M41" s="117">
        <v>646</v>
      </c>
      <c r="N41" s="117" t="s">
        <v>10</v>
      </c>
      <c r="O41" s="116"/>
      <c r="P41" s="116"/>
      <c r="Q41" s="116"/>
      <c r="R41" s="116"/>
      <c r="S41" s="116"/>
      <c r="T41" s="116"/>
      <c r="U41" s="116"/>
      <c r="V41" s="116"/>
      <c r="W41" s="116"/>
      <c r="X41" s="116"/>
    </row>
    <row r="42" spans="1:24" s="94" customFormat="1" ht="11.1" customHeight="1">
      <c r="A42" s="25">
        <f>IF(B42&lt;&gt;"",COUNTA($B$20:B42),"")</f>
        <v>23</v>
      </c>
      <c r="B42" s="103" t="s">
        <v>160</v>
      </c>
      <c r="C42" s="117">
        <v>27601</v>
      </c>
      <c r="D42" s="117">
        <v>324</v>
      </c>
      <c r="E42" s="117">
        <v>6256</v>
      </c>
      <c r="F42" s="117">
        <v>342</v>
      </c>
      <c r="G42" s="117">
        <v>1366</v>
      </c>
      <c r="H42" s="117">
        <v>3344</v>
      </c>
      <c r="I42" s="117">
        <v>10</v>
      </c>
      <c r="J42" s="117">
        <v>3334</v>
      </c>
      <c r="K42" s="117">
        <v>417</v>
      </c>
      <c r="L42" s="117">
        <v>5310</v>
      </c>
      <c r="M42" s="117">
        <v>10241</v>
      </c>
      <c r="N42" s="117" t="s">
        <v>10</v>
      </c>
      <c r="O42" s="116"/>
      <c r="P42" s="116"/>
      <c r="Q42" s="116"/>
      <c r="R42" s="116"/>
      <c r="S42" s="116"/>
      <c r="T42" s="116"/>
      <c r="U42" s="116"/>
      <c r="V42" s="116"/>
      <c r="W42" s="116"/>
      <c r="X42" s="116"/>
    </row>
    <row r="43" spans="1:24" s="94" customFormat="1" ht="11.1" customHeight="1">
      <c r="A43" s="25">
        <f>IF(B43&lt;&gt;"",COUNTA($B$20:B43),"")</f>
        <v>24</v>
      </c>
      <c r="B43" s="103" t="s">
        <v>161</v>
      </c>
      <c r="C43" s="117">
        <v>221101</v>
      </c>
      <c r="D43" s="117">
        <v>32395</v>
      </c>
      <c r="E43" s="117">
        <v>6092</v>
      </c>
      <c r="F43" s="117">
        <v>11891</v>
      </c>
      <c r="G43" s="117">
        <v>326</v>
      </c>
      <c r="H43" s="117">
        <v>48585</v>
      </c>
      <c r="I43" s="117">
        <v>38050</v>
      </c>
      <c r="J43" s="117">
        <v>10535</v>
      </c>
      <c r="K43" s="117">
        <v>1319</v>
      </c>
      <c r="L43" s="117">
        <v>2428</v>
      </c>
      <c r="M43" s="117">
        <v>11400</v>
      </c>
      <c r="N43" s="117">
        <v>106665</v>
      </c>
      <c r="O43" s="116"/>
      <c r="P43" s="116"/>
      <c r="Q43" s="116"/>
      <c r="R43" s="116"/>
      <c r="S43" s="116"/>
      <c r="T43" s="116"/>
      <c r="U43" s="116"/>
      <c r="V43" s="116"/>
      <c r="W43" s="116"/>
      <c r="X43" s="116"/>
    </row>
    <row r="44" spans="1:24" s="94" customFormat="1" ht="11.1" customHeight="1">
      <c r="A44" s="25">
        <f>IF(B44&lt;&gt;"",COUNTA($B$20:B44),"")</f>
        <v>25</v>
      </c>
      <c r="B44" s="103" t="s">
        <v>147</v>
      </c>
      <c r="C44" s="117">
        <v>126720</v>
      </c>
      <c r="D44" s="117">
        <v>8966</v>
      </c>
      <c r="E44" s="117">
        <v>250</v>
      </c>
      <c r="F44" s="117">
        <v>10757</v>
      </c>
      <c r="G44" s="117">
        <v>90</v>
      </c>
      <c r="H44" s="117">
        <v>3100</v>
      </c>
      <c r="I44" s="117">
        <v>136</v>
      </c>
      <c r="J44" s="117">
        <v>2964</v>
      </c>
      <c r="K44" s="117">
        <v>266</v>
      </c>
      <c r="L44" s="117">
        <v>37</v>
      </c>
      <c r="M44" s="117">
        <v>21</v>
      </c>
      <c r="N44" s="117">
        <v>103233</v>
      </c>
      <c r="O44" s="116"/>
      <c r="P44" s="116"/>
      <c r="Q44" s="116"/>
      <c r="R44" s="116"/>
      <c r="S44" s="116"/>
      <c r="T44" s="116"/>
      <c r="U44" s="116"/>
      <c r="V44" s="116"/>
      <c r="W44" s="116"/>
      <c r="X44" s="116"/>
    </row>
    <row r="45" spans="1:24" s="94" customFormat="1" ht="20.100000000000001" customHeight="1">
      <c r="A45" s="26">
        <f>IF(B45&lt;&gt;"",COUNTA($B$20:B45),"")</f>
        <v>26</v>
      </c>
      <c r="B45" s="105" t="s">
        <v>162</v>
      </c>
      <c r="C45" s="119">
        <v>544269</v>
      </c>
      <c r="D45" s="119">
        <v>25238</v>
      </c>
      <c r="E45" s="119">
        <v>12178</v>
      </c>
      <c r="F45" s="119">
        <v>3766</v>
      </c>
      <c r="G45" s="119">
        <v>2565</v>
      </c>
      <c r="H45" s="119">
        <v>151753</v>
      </c>
      <c r="I45" s="119">
        <v>91166</v>
      </c>
      <c r="J45" s="119">
        <v>60587</v>
      </c>
      <c r="K45" s="119">
        <v>1500</v>
      </c>
      <c r="L45" s="119">
        <v>10722</v>
      </c>
      <c r="M45" s="119">
        <v>22499</v>
      </c>
      <c r="N45" s="119">
        <v>314050</v>
      </c>
      <c r="O45" s="116"/>
      <c r="P45" s="116"/>
      <c r="Q45" s="116"/>
      <c r="R45" s="116"/>
      <c r="S45" s="116"/>
      <c r="T45" s="116"/>
      <c r="U45" s="116"/>
      <c r="V45" s="116"/>
      <c r="W45" s="116"/>
      <c r="X45" s="116"/>
    </row>
    <row r="46" spans="1:24" s="122" customFormat="1" ht="11.1" customHeight="1">
      <c r="A46" s="25">
        <f>IF(B46&lt;&gt;"",COUNTA($B$20:B46),"")</f>
        <v>27</v>
      </c>
      <c r="B46" s="103" t="s">
        <v>163</v>
      </c>
      <c r="C46" s="117">
        <v>27350</v>
      </c>
      <c r="D46" s="117">
        <v>2585</v>
      </c>
      <c r="E46" s="117">
        <v>935</v>
      </c>
      <c r="F46" s="117">
        <v>2190</v>
      </c>
      <c r="G46" s="117">
        <v>5</v>
      </c>
      <c r="H46" s="117">
        <v>2787</v>
      </c>
      <c r="I46" s="117" t="s">
        <v>10</v>
      </c>
      <c r="J46" s="117">
        <v>2787</v>
      </c>
      <c r="K46" s="117">
        <v>182</v>
      </c>
      <c r="L46" s="117">
        <v>4918</v>
      </c>
      <c r="M46" s="117">
        <v>1321</v>
      </c>
      <c r="N46" s="117">
        <v>12427</v>
      </c>
      <c r="O46" s="121"/>
      <c r="P46" s="121"/>
      <c r="Q46" s="121"/>
      <c r="R46" s="121"/>
      <c r="S46" s="121"/>
      <c r="T46" s="121"/>
      <c r="U46" s="121"/>
      <c r="V46" s="121"/>
      <c r="W46" s="121"/>
      <c r="X46" s="121"/>
    </row>
    <row r="47" spans="1:24"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row>
    <row r="48" spans="1:24" s="122" customFormat="1" ht="11.1" customHeight="1">
      <c r="A48" s="25">
        <f>IF(B48&lt;&gt;"",COUNTA($B$20:B48),"")</f>
        <v>29</v>
      </c>
      <c r="B48" s="103" t="s">
        <v>165</v>
      </c>
      <c r="C48" s="117">
        <v>16862</v>
      </c>
      <c r="D48" s="117">
        <v>10639</v>
      </c>
      <c r="E48" s="117">
        <v>417</v>
      </c>
      <c r="F48" s="117">
        <v>349</v>
      </c>
      <c r="G48" s="117">
        <v>5</v>
      </c>
      <c r="H48" s="117">
        <v>128</v>
      </c>
      <c r="I48" s="117">
        <v>78</v>
      </c>
      <c r="J48" s="117">
        <v>50</v>
      </c>
      <c r="K48" s="117">
        <v>6</v>
      </c>
      <c r="L48" s="117">
        <v>3042</v>
      </c>
      <c r="M48" s="117">
        <v>1328</v>
      </c>
      <c r="N48" s="117">
        <v>949</v>
      </c>
      <c r="O48" s="121"/>
      <c r="P48" s="121"/>
      <c r="Q48" s="121"/>
      <c r="R48" s="121"/>
      <c r="S48" s="121"/>
      <c r="T48" s="121"/>
      <c r="U48" s="121"/>
      <c r="V48" s="121"/>
      <c r="W48" s="121"/>
      <c r="X48" s="121"/>
    </row>
    <row r="49" spans="1:24" s="122" customFormat="1" ht="11.1" customHeight="1">
      <c r="A49" s="25">
        <f>IF(B49&lt;&gt;"",COUNTA($B$20:B49),"")</f>
        <v>30</v>
      </c>
      <c r="B49" s="103" t="s">
        <v>147</v>
      </c>
      <c r="C49" s="117">
        <v>1060</v>
      </c>
      <c r="D49" s="117" t="s">
        <v>10</v>
      </c>
      <c r="E49" s="117">
        <v>366</v>
      </c>
      <c r="F49" s="117">
        <v>153</v>
      </c>
      <c r="G49" s="117" t="s">
        <v>10</v>
      </c>
      <c r="H49" s="117" t="s">
        <v>10</v>
      </c>
      <c r="I49" s="117" t="s">
        <v>10</v>
      </c>
      <c r="J49" s="117" t="s">
        <v>10</v>
      </c>
      <c r="K49" s="117" t="s">
        <v>10</v>
      </c>
      <c r="L49" s="117">
        <v>515</v>
      </c>
      <c r="M49" s="117">
        <v>5</v>
      </c>
      <c r="N49" s="117">
        <v>20</v>
      </c>
      <c r="O49" s="121"/>
      <c r="P49" s="121"/>
      <c r="Q49" s="121"/>
      <c r="R49" s="121"/>
      <c r="S49" s="121"/>
      <c r="T49" s="121"/>
      <c r="U49" s="121"/>
      <c r="V49" s="121"/>
      <c r="W49" s="121"/>
      <c r="X49" s="121"/>
    </row>
    <row r="50" spans="1:24" s="94" customFormat="1" ht="18.95" customHeight="1">
      <c r="A50" s="26">
        <f>IF(B50&lt;&gt;"",COUNTA($B$20:B50),"")</f>
        <v>31</v>
      </c>
      <c r="B50" s="105" t="s">
        <v>166</v>
      </c>
      <c r="C50" s="119">
        <v>43153</v>
      </c>
      <c r="D50" s="119">
        <v>13223</v>
      </c>
      <c r="E50" s="119">
        <v>985</v>
      </c>
      <c r="F50" s="119">
        <v>2386</v>
      </c>
      <c r="G50" s="119">
        <v>10</v>
      </c>
      <c r="H50" s="119">
        <v>2916</v>
      </c>
      <c r="I50" s="119">
        <v>78</v>
      </c>
      <c r="J50" s="119">
        <v>2838</v>
      </c>
      <c r="K50" s="119">
        <v>188</v>
      </c>
      <c r="L50" s="119">
        <v>7444</v>
      </c>
      <c r="M50" s="119">
        <v>2644</v>
      </c>
      <c r="N50" s="119">
        <v>13356</v>
      </c>
      <c r="O50" s="116"/>
      <c r="P50" s="116"/>
      <c r="Q50" s="116"/>
      <c r="R50" s="116"/>
      <c r="S50" s="116"/>
      <c r="T50" s="116"/>
      <c r="U50" s="116"/>
      <c r="V50" s="116"/>
      <c r="W50" s="116"/>
      <c r="X50" s="116"/>
    </row>
    <row r="51" spans="1:24" s="94" customFormat="1" ht="18.95" customHeight="1">
      <c r="A51" s="26">
        <f>IF(B51&lt;&gt;"",COUNTA($B$20:B51),"")</f>
        <v>32</v>
      </c>
      <c r="B51" s="105" t="s">
        <v>167</v>
      </c>
      <c r="C51" s="119">
        <v>587422</v>
      </c>
      <c r="D51" s="119">
        <v>38461</v>
      </c>
      <c r="E51" s="119">
        <v>13163</v>
      </c>
      <c r="F51" s="119">
        <v>6152</v>
      </c>
      <c r="G51" s="119">
        <v>2575</v>
      </c>
      <c r="H51" s="119">
        <v>154669</v>
      </c>
      <c r="I51" s="119">
        <v>91244</v>
      </c>
      <c r="J51" s="119">
        <v>63424</v>
      </c>
      <c r="K51" s="119">
        <v>1687</v>
      </c>
      <c r="L51" s="119">
        <v>18166</v>
      </c>
      <c r="M51" s="119">
        <v>25143</v>
      </c>
      <c r="N51" s="119">
        <v>327405</v>
      </c>
      <c r="O51" s="116"/>
      <c r="P51" s="116"/>
      <c r="Q51" s="116"/>
      <c r="R51" s="116"/>
      <c r="S51" s="116"/>
      <c r="T51" s="116"/>
      <c r="U51" s="116"/>
      <c r="V51" s="116"/>
      <c r="W51" s="116"/>
      <c r="X51" s="116"/>
    </row>
    <row r="52" spans="1:24" s="94" customFormat="1" ht="18.95" customHeight="1">
      <c r="A52" s="26">
        <f>IF(B52&lt;&gt;"",COUNTA($B$20:B52),"")</f>
        <v>33</v>
      </c>
      <c r="B52" s="105" t="s">
        <v>168</v>
      </c>
      <c r="C52" s="119">
        <v>27772</v>
      </c>
      <c r="D52" s="119">
        <v>-51645</v>
      </c>
      <c r="E52" s="119">
        <v>-19718</v>
      </c>
      <c r="F52" s="119">
        <v>-42520</v>
      </c>
      <c r="G52" s="119">
        <v>-6377</v>
      </c>
      <c r="H52" s="119">
        <v>-107806</v>
      </c>
      <c r="I52" s="119">
        <v>-40792</v>
      </c>
      <c r="J52" s="119">
        <v>-67014</v>
      </c>
      <c r="K52" s="119">
        <v>-12998</v>
      </c>
      <c r="L52" s="119">
        <v>-42580</v>
      </c>
      <c r="M52" s="119">
        <v>-6951</v>
      </c>
      <c r="N52" s="119">
        <v>318367</v>
      </c>
      <c r="O52" s="116"/>
      <c r="P52" s="116"/>
      <c r="Q52" s="116"/>
      <c r="R52" s="116"/>
      <c r="S52" s="116"/>
      <c r="T52" s="116"/>
      <c r="U52" s="116"/>
      <c r="V52" s="116"/>
      <c r="W52" s="116"/>
      <c r="X52" s="116"/>
    </row>
    <row r="53" spans="1:24" s="122" customFormat="1" ht="25.15" customHeight="1">
      <c r="A53" s="25">
        <f>IF(B53&lt;&gt;"",COUNTA($B$20:B53),"")</f>
        <v>34</v>
      </c>
      <c r="B53" s="108" t="s">
        <v>169</v>
      </c>
      <c r="C53" s="123">
        <v>55242</v>
      </c>
      <c r="D53" s="123">
        <v>-52554</v>
      </c>
      <c r="E53" s="123">
        <v>-15779</v>
      </c>
      <c r="F53" s="123">
        <v>-39111</v>
      </c>
      <c r="G53" s="123">
        <v>-6246</v>
      </c>
      <c r="H53" s="123">
        <v>-102864</v>
      </c>
      <c r="I53" s="123">
        <v>-40726</v>
      </c>
      <c r="J53" s="123">
        <v>-62138</v>
      </c>
      <c r="K53" s="123">
        <v>-9098</v>
      </c>
      <c r="L53" s="123">
        <v>-27734</v>
      </c>
      <c r="M53" s="123">
        <v>-1602</v>
      </c>
      <c r="N53" s="123">
        <v>310230</v>
      </c>
      <c r="O53" s="121"/>
      <c r="P53" s="121"/>
      <c r="Q53" s="121"/>
      <c r="R53" s="121"/>
      <c r="S53" s="121"/>
      <c r="T53" s="121"/>
      <c r="U53" s="121"/>
      <c r="V53" s="121"/>
      <c r="W53" s="121"/>
      <c r="X53" s="121"/>
    </row>
    <row r="54" spans="1:24" s="122" customFormat="1" ht="18" customHeight="1">
      <c r="A54" s="25">
        <f>IF(B54&lt;&gt;"",COUNTA($B$20:B54),"")</f>
        <v>35</v>
      </c>
      <c r="B54" s="103" t="s">
        <v>170</v>
      </c>
      <c r="C54" s="117">
        <v>5292</v>
      </c>
      <c r="D54" s="117" t="s">
        <v>10</v>
      </c>
      <c r="E54" s="117" t="s">
        <v>10</v>
      </c>
      <c r="F54" s="117" t="s">
        <v>10</v>
      </c>
      <c r="G54" s="117" t="s">
        <v>10</v>
      </c>
      <c r="H54" s="117" t="s">
        <v>10</v>
      </c>
      <c r="I54" s="117" t="s">
        <v>10</v>
      </c>
      <c r="J54" s="117" t="s">
        <v>10</v>
      </c>
      <c r="K54" s="117" t="s">
        <v>10</v>
      </c>
      <c r="L54" s="117" t="s">
        <v>10</v>
      </c>
      <c r="M54" s="117" t="s">
        <v>10</v>
      </c>
      <c r="N54" s="117">
        <v>5292</v>
      </c>
      <c r="O54" s="121"/>
      <c r="P54" s="121"/>
      <c r="Q54" s="121"/>
      <c r="R54" s="121"/>
      <c r="S54" s="121"/>
      <c r="T54" s="121"/>
      <c r="U54" s="121"/>
      <c r="V54" s="121"/>
      <c r="W54" s="121"/>
      <c r="X54" s="121"/>
    </row>
    <row r="55" spans="1:24" ht="11.1" customHeight="1">
      <c r="A55" s="25">
        <f>IF(B55&lt;&gt;"",COUNTA($B$20:B55),"")</f>
        <v>36</v>
      </c>
      <c r="B55" s="103" t="s">
        <v>171</v>
      </c>
      <c r="C55" s="117">
        <v>21812</v>
      </c>
      <c r="D55" s="117">
        <v>281</v>
      </c>
      <c r="E55" s="117">
        <v>17</v>
      </c>
      <c r="F55" s="117">
        <v>261</v>
      </c>
      <c r="G55" s="117" t="s">
        <v>10</v>
      </c>
      <c r="H55" s="117">
        <v>62</v>
      </c>
      <c r="I55" s="117" t="s">
        <v>10</v>
      </c>
      <c r="J55" s="117">
        <v>62</v>
      </c>
      <c r="K55" s="117" t="s">
        <v>10</v>
      </c>
      <c r="L55" s="117" t="s">
        <v>10</v>
      </c>
      <c r="M55" s="117">
        <v>5</v>
      </c>
      <c r="N55" s="117">
        <v>21187</v>
      </c>
    </row>
    <row r="56" spans="1:24"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4" s="94" customFormat="1" ht="11.1" customHeight="1">
      <c r="A57" s="25">
        <f>IF(B57&lt;&gt;"",COUNTA($B$20:B57),"")</f>
        <v>37</v>
      </c>
      <c r="B57" s="103" t="s">
        <v>142</v>
      </c>
      <c r="C57" s="125">
        <v>648.80999999999995</v>
      </c>
      <c r="D57" s="125">
        <v>236.01</v>
      </c>
      <c r="E57" s="125">
        <v>86</v>
      </c>
      <c r="F57" s="125">
        <v>35.92</v>
      </c>
      <c r="G57" s="125">
        <v>25.19</v>
      </c>
      <c r="H57" s="125">
        <v>152</v>
      </c>
      <c r="I57" s="125">
        <v>64.02</v>
      </c>
      <c r="J57" s="125">
        <v>87.98</v>
      </c>
      <c r="K57" s="125">
        <v>21.17</v>
      </c>
      <c r="L57" s="125">
        <v>64.33</v>
      </c>
      <c r="M57" s="125">
        <v>28.19</v>
      </c>
      <c r="N57" s="125" t="s">
        <v>10</v>
      </c>
      <c r="O57" s="116"/>
      <c r="P57" s="116"/>
      <c r="Q57" s="116"/>
      <c r="R57" s="116"/>
      <c r="S57" s="116"/>
      <c r="T57" s="116"/>
      <c r="U57" s="116"/>
      <c r="V57" s="116"/>
      <c r="W57" s="116"/>
      <c r="X57" s="116"/>
    </row>
    <row r="58" spans="1:24" s="94" customFormat="1" ht="11.1" customHeight="1">
      <c r="A58" s="25">
        <f>IF(B58&lt;&gt;"",COUNTA($B$20:B58),"")</f>
        <v>38</v>
      </c>
      <c r="B58" s="103" t="s">
        <v>143</v>
      </c>
      <c r="C58" s="125">
        <v>404.54</v>
      </c>
      <c r="D58" s="125">
        <v>94.7</v>
      </c>
      <c r="E58" s="125">
        <v>25.19</v>
      </c>
      <c r="F58" s="125">
        <v>120.42</v>
      </c>
      <c r="G58" s="125">
        <v>6.5</v>
      </c>
      <c r="H58" s="125">
        <v>51.92</v>
      </c>
      <c r="I58" s="125">
        <v>30.86</v>
      </c>
      <c r="J58" s="125">
        <v>21.06</v>
      </c>
      <c r="K58" s="125">
        <v>10.23</v>
      </c>
      <c r="L58" s="125">
        <v>68.569999999999993</v>
      </c>
      <c r="M58" s="125">
        <v>27.01</v>
      </c>
      <c r="N58" s="125" t="s">
        <v>10</v>
      </c>
      <c r="O58" s="116"/>
      <c r="P58" s="116"/>
      <c r="Q58" s="116"/>
      <c r="R58" s="116"/>
      <c r="S58" s="116"/>
      <c r="T58" s="116"/>
      <c r="U58" s="116"/>
      <c r="V58" s="116"/>
      <c r="W58" s="116"/>
      <c r="X58" s="116"/>
    </row>
    <row r="59" spans="1:24" s="94" customFormat="1" ht="21.6" customHeight="1">
      <c r="A59" s="25">
        <f>IF(B59&lt;&gt;"",COUNTA($B$20:B59),"")</f>
        <v>39</v>
      </c>
      <c r="B59" s="104" t="s">
        <v>144</v>
      </c>
      <c r="C59" s="125">
        <v>572.74</v>
      </c>
      <c r="D59" s="125" t="s">
        <v>10</v>
      </c>
      <c r="E59" s="125" t="s">
        <v>10</v>
      </c>
      <c r="F59" s="125" t="s">
        <v>10</v>
      </c>
      <c r="G59" s="125" t="s">
        <v>10</v>
      </c>
      <c r="H59" s="125">
        <v>572.74</v>
      </c>
      <c r="I59" s="125">
        <v>488.47</v>
      </c>
      <c r="J59" s="125">
        <v>84.27</v>
      </c>
      <c r="K59" s="125" t="s">
        <v>10</v>
      </c>
      <c r="L59" s="125" t="s">
        <v>10</v>
      </c>
      <c r="M59" s="125" t="s">
        <v>10</v>
      </c>
      <c r="N59" s="125" t="s">
        <v>10</v>
      </c>
      <c r="O59" s="116"/>
      <c r="P59" s="116"/>
      <c r="Q59" s="116"/>
      <c r="R59" s="116"/>
      <c r="S59" s="116"/>
      <c r="T59" s="116"/>
      <c r="U59" s="116"/>
      <c r="V59" s="116"/>
      <c r="W59" s="116"/>
      <c r="X59" s="116"/>
    </row>
    <row r="60" spans="1:24" s="94" customFormat="1" ht="11.1" customHeight="1">
      <c r="A60" s="25">
        <f>IF(B60&lt;&gt;"",COUNTA($B$20:B60),"")</f>
        <v>40</v>
      </c>
      <c r="B60" s="103" t="s">
        <v>145</v>
      </c>
      <c r="C60" s="125">
        <v>10.16</v>
      </c>
      <c r="D60" s="125">
        <v>0.25</v>
      </c>
      <c r="E60" s="125">
        <v>0.01</v>
      </c>
      <c r="F60" s="125">
        <v>0.09</v>
      </c>
      <c r="G60" s="125" t="s">
        <v>10</v>
      </c>
      <c r="H60" s="125" t="s">
        <v>10</v>
      </c>
      <c r="I60" s="125" t="s">
        <v>10</v>
      </c>
      <c r="J60" s="125" t="s">
        <v>10</v>
      </c>
      <c r="K60" s="125" t="s">
        <v>10</v>
      </c>
      <c r="L60" s="125" t="s">
        <v>10</v>
      </c>
      <c r="M60" s="125">
        <v>0.01</v>
      </c>
      <c r="N60" s="125">
        <v>9.8000000000000007</v>
      </c>
      <c r="O60" s="116"/>
      <c r="P60" s="116"/>
      <c r="Q60" s="116"/>
      <c r="R60" s="116"/>
      <c r="S60" s="116"/>
      <c r="T60" s="116"/>
      <c r="U60" s="116"/>
      <c r="V60" s="116"/>
      <c r="W60" s="116"/>
      <c r="X60" s="116"/>
    </row>
    <row r="61" spans="1:24" s="94" customFormat="1" ht="11.1" customHeight="1">
      <c r="A61" s="25">
        <f>IF(B61&lt;&gt;"",COUNTA($B$20:B61),"")</f>
        <v>41</v>
      </c>
      <c r="B61" s="103" t="s">
        <v>146</v>
      </c>
      <c r="C61" s="125">
        <v>1219.1099999999999</v>
      </c>
      <c r="D61" s="125">
        <v>71.349999999999994</v>
      </c>
      <c r="E61" s="125">
        <v>19.600000000000001</v>
      </c>
      <c r="F61" s="125">
        <v>92.28</v>
      </c>
      <c r="G61" s="125">
        <v>9.59</v>
      </c>
      <c r="H61" s="125">
        <v>418.42</v>
      </c>
      <c r="I61" s="125">
        <v>28.89</v>
      </c>
      <c r="J61" s="125">
        <v>389.54</v>
      </c>
      <c r="K61" s="125">
        <v>18.98</v>
      </c>
      <c r="L61" s="125">
        <v>45.61</v>
      </c>
      <c r="M61" s="125">
        <v>56.64</v>
      </c>
      <c r="N61" s="125">
        <v>486.63</v>
      </c>
      <c r="O61" s="116"/>
      <c r="P61" s="116"/>
      <c r="Q61" s="116"/>
      <c r="R61" s="116"/>
      <c r="S61" s="116"/>
      <c r="T61" s="116"/>
      <c r="U61" s="116"/>
      <c r="V61" s="116"/>
      <c r="W61" s="116"/>
      <c r="X61" s="116"/>
    </row>
    <row r="62" spans="1:24" s="94" customFormat="1" ht="11.1" customHeight="1">
      <c r="A62" s="25">
        <f>IF(B62&lt;&gt;"",COUNTA($B$20:B62),"")</f>
        <v>42</v>
      </c>
      <c r="B62" s="103" t="s">
        <v>147</v>
      </c>
      <c r="C62" s="125">
        <v>587.63</v>
      </c>
      <c r="D62" s="125">
        <v>41.58</v>
      </c>
      <c r="E62" s="125">
        <v>1.1599999999999999</v>
      </c>
      <c r="F62" s="125">
        <v>49.88</v>
      </c>
      <c r="G62" s="125">
        <v>0.42</v>
      </c>
      <c r="H62" s="125">
        <v>14.38</v>
      </c>
      <c r="I62" s="125">
        <v>0.63</v>
      </c>
      <c r="J62" s="125">
        <v>13.74</v>
      </c>
      <c r="K62" s="125">
        <v>1.24</v>
      </c>
      <c r="L62" s="125">
        <v>0.17</v>
      </c>
      <c r="M62" s="125">
        <v>0.1</v>
      </c>
      <c r="N62" s="125">
        <v>478.72</v>
      </c>
      <c r="O62" s="116"/>
      <c r="P62" s="116"/>
      <c r="Q62" s="116"/>
      <c r="R62" s="116"/>
      <c r="S62" s="116"/>
      <c r="T62" s="116"/>
      <c r="U62" s="116"/>
      <c r="V62" s="116"/>
      <c r="W62" s="116"/>
      <c r="X62" s="116"/>
    </row>
    <row r="63" spans="1:24" s="94" customFormat="1" ht="20.100000000000001" customHeight="1">
      <c r="A63" s="26">
        <f>IF(B63&lt;&gt;"",COUNTA($B$20:B63),"")</f>
        <v>43</v>
      </c>
      <c r="B63" s="105" t="s">
        <v>148</v>
      </c>
      <c r="C63" s="127">
        <v>2267.73</v>
      </c>
      <c r="D63" s="127">
        <v>360.74</v>
      </c>
      <c r="E63" s="127">
        <v>129.63999999999999</v>
      </c>
      <c r="F63" s="127">
        <v>198.83</v>
      </c>
      <c r="G63" s="127">
        <v>40.86</v>
      </c>
      <c r="H63" s="127">
        <v>1180.72</v>
      </c>
      <c r="I63" s="127">
        <v>611.61</v>
      </c>
      <c r="J63" s="127">
        <v>569.1</v>
      </c>
      <c r="K63" s="127">
        <v>49.14</v>
      </c>
      <c r="L63" s="127">
        <v>178.33</v>
      </c>
      <c r="M63" s="127">
        <v>111.76</v>
      </c>
      <c r="N63" s="127">
        <v>17.71</v>
      </c>
      <c r="O63" s="116"/>
      <c r="P63" s="116"/>
      <c r="Q63" s="116"/>
      <c r="R63" s="116"/>
      <c r="S63" s="116"/>
      <c r="T63" s="116"/>
      <c r="U63" s="116"/>
      <c r="V63" s="116"/>
      <c r="W63" s="116"/>
      <c r="X63" s="116"/>
    </row>
    <row r="64" spans="1:24" s="94" customFormat="1" ht="21.6" customHeight="1">
      <c r="A64" s="25">
        <f>IF(B64&lt;&gt;"",COUNTA($B$20:B64),"")</f>
        <v>44</v>
      </c>
      <c r="B64" s="104" t="s">
        <v>149</v>
      </c>
      <c r="C64" s="125">
        <v>290.13</v>
      </c>
      <c r="D64" s="125">
        <v>56.91</v>
      </c>
      <c r="E64" s="125">
        <v>21.01</v>
      </c>
      <c r="F64" s="125">
        <v>26.79</v>
      </c>
      <c r="G64" s="125">
        <v>0.64</v>
      </c>
      <c r="H64" s="125">
        <v>35.54</v>
      </c>
      <c r="I64" s="125">
        <v>0.06</v>
      </c>
      <c r="J64" s="125">
        <v>35.479999999999997</v>
      </c>
      <c r="K64" s="125">
        <v>18.05</v>
      </c>
      <c r="L64" s="125">
        <v>104.5</v>
      </c>
      <c r="M64" s="125">
        <v>26.68</v>
      </c>
      <c r="N64" s="125" t="s">
        <v>10</v>
      </c>
      <c r="O64" s="116"/>
      <c r="P64" s="116"/>
      <c r="Q64" s="116"/>
      <c r="R64" s="116"/>
      <c r="S64" s="116"/>
      <c r="T64" s="116"/>
      <c r="U64" s="116"/>
      <c r="V64" s="116"/>
      <c r="W64" s="116"/>
      <c r="X64" s="116"/>
    </row>
    <row r="65" spans="1:24" s="94" customFormat="1" ht="11.1" customHeight="1">
      <c r="A65" s="25">
        <f>IF(B65&lt;&gt;"",COUNTA($B$20:B65),"")</f>
        <v>45</v>
      </c>
      <c r="B65" s="103" t="s">
        <v>150</v>
      </c>
      <c r="C65" s="125">
        <v>230.48</v>
      </c>
      <c r="D65" s="125">
        <v>39.49</v>
      </c>
      <c r="E65" s="125">
        <v>7.72</v>
      </c>
      <c r="F65" s="125">
        <v>22.72</v>
      </c>
      <c r="G65" s="125">
        <v>0.22</v>
      </c>
      <c r="H65" s="125">
        <v>31.33</v>
      </c>
      <c r="I65" s="125">
        <v>0.05</v>
      </c>
      <c r="J65" s="125">
        <v>31.28</v>
      </c>
      <c r="K65" s="125">
        <v>10.98</v>
      </c>
      <c r="L65" s="125">
        <v>93.9</v>
      </c>
      <c r="M65" s="125">
        <v>24.12</v>
      </c>
      <c r="N65" s="125" t="s">
        <v>10</v>
      </c>
      <c r="O65" s="116"/>
      <c r="P65" s="116"/>
      <c r="Q65" s="116"/>
      <c r="R65" s="116"/>
      <c r="S65" s="116"/>
      <c r="T65" s="116"/>
      <c r="U65" s="116"/>
      <c r="V65" s="116"/>
      <c r="W65" s="116"/>
      <c r="X65" s="116"/>
    </row>
    <row r="66" spans="1:24"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row>
    <row r="67" spans="1:24" s="94" customFormat="1" ht="11.1" customHeight="1">
      <c r="A67" s="25">
        <f>IF(B67&lt;&gt;"",COUNTA($B$20:B67),"")</f>
        <v>47</v>
      </c>
      <c r="B67" s="103" t="s">
        <v>152</v>
      </c>
      <c r="C67" s="125">
        <v>42.28</v>
      </c>
      <c r="D67" s="125">
        <v>0.19</v>
      </c>
      <c r="E67" s="125">
        <v>3.53</v>
      </c>
      <c r="F67" s="125">
        <v>0.79</v>
      </c>
      <c r="G67" s="125">
        <v>0.01</v>
      </c>
      <c r="H67" s="125">
        <v>0.9</v>
      </c>
      <c r="I67" s="125">
        <v>0.61</v>
      </c>
      <c r="J67" s="125">
        <v>0.28999999999999998</v>
      </c>
      <c r="K67" s="125">
        <v>0.91</v>
      </c>
      <c r="L67" s="125">
        <v>1.25</v>
      </c>
      <c r="M67" s="125">
        <v>10.41</v>
      </c>
      <c r="N67" s="125">
        <v>24.29</v>
      </c>
      <c r="O67" s="116"/>
      <c r="P67" s="116"/>
      <c r="Q67" s="116"/>
      <c r="R67" s="116"/>
      <c r="S67" s="116"/>
      <c r="T67" s="116"/>
      <c r="U67" s="116"/>
      <c r="V67" s="116"/>
      <c r="W67" s="116"/>
      <c r="X67" s="116"/>
    </row>
    <row r="68" spans="1:24" s="94" customFormat="1" ht="11.1" customHeight="1">
      <c r="A68" s="25">
        <f>IF(B68&lt;&gt;"",COUNTA($B$20:B68),"")</f>
        <v>48</v>
      </c>
      <c r="B68" s="103" t="s">
        <v>147</v>
      </c>
      <c r="C68" s="125">
        <v>4.91</v>
      </c>
      <c r="D68" s="125" t="s">
        <v>10</v>
      </c>
      <c r="E68" s="125">
        <v>1.7</v>
      </c>
      <c r="F68" s="125">
        <v>0.71</v>
      </c>
      <c r="G68" s="125" t="s">
        <v>10</v>
      </c>
      <c r="H68" s="125" t="s">
        <v>10</v>
      </c>
      <c r="I68" s="125" t="s">
        <v>10</v>
      </c>
      <c r="J68" s="125" t="s">
        <v>10</v>
      </c>
      <c r="K68" s="125" t="s">
        <v>10</v>
      </c>
      <c r="L68" s="125">
        <v>2.39</v>
      </c>
      <c r="M68" s="125">
        <v>0.03</v>
      </c>
      <c r="N68" s="125">
        <v>0.09</v>
      </c>
      <c r="O68" s="116"/>
      <c r="P68" s="116"/>
      <c r="Q68" s="116"/>
      <c r="R68" s="116"/>
      <c r="S68" s="116"/>
      <c r="T68" s="116"/>
      <c r="U68" s="116"/>
      <c r="V68" s="116"/>
      <c r="W68" s="116"/>
      <c r="X68" s="116"/>
    </row>
    <row r="69" spans="1:24" s="94" customFormat="1" ht="18.95" customHeight="1">
      <c r="A69" s="26">
        <f>IF(B69&lt;&gt;"",COUNTA($B$20:B69),"")</f>
        <v>49</v>
      </c>
      <c r="B69" s="105" t="s">
        <v>153</v>
      </c>
      <c r="C69" s="127">
        <v>327.49</v>
      </c>
      <c r="D69" s="127">
        <v>57.11</v>
      </c>
      <c r="E69" s="127">
        <v>22.84</v>
      </c>
      <c r="F69" s="127">
        <v>26.87</v>
      </c>
      <c r="G69" s="127">
        <v>0.65</v>
      </c>
      <c r="H69" s="127">
        <v>36.44</v>
      </c>
      <c r="I69" s="127">
        <v>0.67</v>
      </c>
      <c r="J69" s="127">
        <v>35.770000000000003</v>
      </c>
      <c r="K69" s="127">
        <v>18.96</v>
      </c>
      <c r="L69" s="127">
        <v>103.36</v>
      </c>
      <c r="M69" s="127">
        <v>37.06</v>
      </c>
      <c r="N69" s="127">
        <v>24.2</v>
      </c>
      <c r="O69" s="116"/>
      <c r="P69" s="116"/>
      <c r="Q69" s="116"/>
      <c r="R69" s="116"/>
      <c r="S69" s="116"/>
      <c r="T69" s="116"/>
      <c r="U69" s="116"/>
      <c r="V69" s="116"/>
      <c r="W69" s="116"/>
      <c r="X69" s="116"/>
    </row>
    <row r="70" spans="1:24" s="94" customFormat="1" ht="18.95" customHeight="1">
      <c r="A70" s="26">
        <f>IF(B70&lt;&gt;"",COUNTA($B$20:B70),"")</f>
        <v>50</v>
      </c>
      <c r="B70" s="105" t="s">
        <v>154</v>
      </c>
      <c r="C70" s="127">
        <v>2595.23</v>
      </c>
      <c r="D70" s="127">
        <v>417.84</v>
      </c>
      <c r="E70" s="127">
        <v>152.47999999999999</v>
      </c>
      <c r="F70" s="127">
        <v>225.7</v>
      </c>
      <c r="G70" s="127">
        <v>41.51</v>
      </c>
      <c r="H70" s="127">
        <v>1217.1600000000001</v>
      </c>
      <c r="I70" s="127">
        <v>612.28</v>
      </c>
      <c r="J70" s="127">
        <v>604.87</v>
      </c>
      <c r="K70" s="127">
        <v>68.099999999999994</v>
      </c>
      <c r="L70" s="127">
        <v>281.69</v>
      </c>
      <c r="M70" s="127">
        <v>148.83000000000001</v>
      </c>
      <c r="N70" s="127">
        <v>41.91</v>
      </c>
      <c r="O70" s="116"/>
      <c r="P70" s="116"/>
      <c r="Q70" s="116"/>
      <c r="R70" s="116"/>
      <c r="S70" s="116"/>
      <c r="T70" s="116"/>
      <c r="U70" s="116"/>
      <c r="V70" s="116"/>
      <c r="W70" s="116"/>
      <c r="X70" s="116"/>
    </row>
    <row r="71" spans="1:24" s="94" customFormat="1" ht="11.1" customHeight="1">
      <c r="A71" s="25">
        <f>IF(B71&lt;&gt;"",COUNTA($B$20:B71),"")</f>
        <v>51</v>
      </c>
      <c r="B71" s="103" t="s">
        <v>155</v>
      </c>
      <c r="C71" s="125">
        <v>793.02</v>
      </c>
      <c r="D71" s="125" t="s">
        <v>10</v>
      </c>
      <c r="E71" s="125" t="s">
        <v>10</v>
      </c>
      <c r="F71" s="125" t="s">
        <v>10</v>
      </c>
      <c r="G71" s="125" t="s">
        <v>10</v>
      </c>
      <c r="H71" s="125" t="s">
        <v>10</v>
      </c>
      <c r="I71" s="125" t="s">
        <v>10</v>
      </c>
      <c r="J71" s="125" t="s">
        <v>10</v>
      </c>
      <c r="K71" s="125" t="s">
        <v>10</v>
      </c>
      <c r="L71" s="125" t="s">
        <v>10</v>
      </c>
      <c r="M71" s="125" t="s">
        <v>10</v>
      </c>
      <c r="N71" s="125">
        <v>793.02</v>
      </c>
      <c r="O71" s="116"/>
      <c r="P71" s="116"/>
      <c r="Q71" s="116"/>
      <c r="R71" s="116"/>
      <c r="S71" s="116"/>
      <c r="T71" s="116"/>
      <c r="U71" s="116"/>
      <c r="V71" s="116"/>
      <c r="W71" s="116"/>
      <c r="X71" s="116"/>
    </row>
    <row r="72" spans="1:24" s="94" customFormat="1" ht="11.1" customHeight="1">
      <c r="A72" s="25">
        <f>IF(B72&lt;&gt;"",COUNTA($B$20:B72),"")</f>
        <v>52</v>
      </c>
      <c r="B72" s="103" t="s">
        <v>156</v>
      </c>
      <c r="C72" s="125">
        <v>318.55</v>
      </c>
      <c r="D72" s="125" t="s">
        <v>10</v>
      </c>
      <c r="E72" s="125" t="s">
        <v>10</v>
      </c>
      <c r="F72" s="125" t="s">
        <v>10</v>
      </c>
      <c r="G72" s="125" t="s">
        <v>10</v>
      </c>
      <c r="H72" s="125" t="s">
        <v>10</v>
      </c>
      <c r="I72" s="125" t="s">
        <v>10</v>
      </c>
      <c r="J72" s="125" t="s">
        <v>10</v>
      </c>
      <c r="K72" s="125" t="s">
        <v>10</v>
      </c>
      <c r="L72" s="125" t="s">
        <v>10</v>
      </c>
      <c r="M72" s="125" t="s">
        <v>10</v>
      </c>
      <c r="N72" s="125">
        <v>318.55</v>
      </c>
      <c r="O72" s="116"/>
      <c r="P72" s="116"/>
      <c r="Q72" s="116"/>
      <c r="R72" s="116"/>
      <c r="S72" s="116"/>
      <c r="T72" s="116"/>
      <c r="U72" s="116"/>
      <c r="V72" s="116"/>
      <c r="W72" s="116"/>
      <c r="X72" s="116"/>
    </row>
    <row r="73" spans="1:24" s="94" customFormat="1" ht="11.1" customHeight="1">
      <c r="A73" s="25">
        <f>IF(B73&lt;&gt;"",COUNTA($B$20:B73),"")</f>
        <v>53</v>
      </c>
      <c r="B73" s="103" t="s">
        <v>172</v>
      </c>
      <c r="C73" s="125">
        <v>294.56</v>
      </c>
      <c r="D73" s="125" t="s">
        <v>10</v>
      </c>
      <c r="E73" s="125" t="s">
        <v>10</v>
      </c>
      <c r="F73" s="125" t="s">
        <v>10</v>
      </c>
      <c r="G73" s="125" t="s">
        <v>10</v>
      </c>
      <c r="H73" s="125" t="s">
        <v>10</v>
      </c>
      <c r="I73" s="125" t="s">
        <v>10</v>
      </c>
      <c r="J73" s="125" t="s">
        <v>10</v>
      </c>
      <c r="K73" s="125" t="s">
        <v>10</v>
      </c>
      <c r="L73" s="125" t="s">
        <v>10</v>
      </c>
      <c r="M73" s="125" t="s">
        <v>10</v>
      </c>
      <c r="N73" s="125">
        <v>294.56</v>
      </c>
      <c r="O73" s="116"/>
      <c r="P73" s="116"/>
      <c r="Q73" s="116"/>
      <c r="R73" s="116"/>
      <c r="S73" s="116"/>
      <c r="T73" s="116"/>
      <c r="U73" s="116"/>
      <c r="V73" s="116"/>
      <c r="W73" s="116"/>
      <c r="X73" s="116"/>
    </row>
    <row r="74" spans="1:24" s="94" customFormat="1" ht="11.1" customHeight="1">
      <c r="A74" s="25">
        <f>IF(B74&lt;&gt;"",COUNTA($B$20:B74),"")</f>
        <v>54</v>
      </c>
      <c r="B74" s="103" t="s">
        <v>173</v>
      </c>
      <c r="C74" s="125">
        <v>110.79</v>
      </c>
      <c r="D74" s="125" t="s">
        <v>10</v>
      </c>
      <c r="E74" s="125" t="s">
        <v>10</v>
      </c>
      <c r="F74" s="125" t="s">
        <v>10</v>
      </c>
      <c r="G74" s="125" t="s">
        <v>10</v>
      </c>
      <c r="H74" s="125" t="s">
        <v>10</v>
      </c>
      <c r="I74" s="125" t="s">
        <v>10</v>
      </c>
      <c r="J74" s="125" t="s">
        <v>10</v>
      </c>
      <c r="K74" s="125" t="s">
        <v>10</v>
      </c>
      <c r="L74" s="125" t="s">
        <v>10</v>
      </c>
      <c r="M74" s="125" t="s">
        <v>10</v>
      </c>
      <c r="N74" s="125">
        <v>110.79</v>
      </c>
      <c r="O74" s="116"/>
      <c r="P74" s="116"/>
      <c r="Q74" s="116"/>
      <c r="R74" s="116"/>
      <c r="S74" s="116"/>
      <c r="T74" s="116"/>
      <c r="U74" s="116"/>
      <c r="V74" s="116"/>
      <c r="W74" s="116"/>
      <c r="X74" s="116"/>
    </row>
    <row r="75" spans="1:24" s="94" customFormat="1" ht="11.1" customHeight="1">
      <c r="A75" s="25">
        <f>IF(B75&lt;&gt;"",COUNTA($B$20:B75),"")</f>
        <v>55</v>
      </c>
      <c r="B75" s="103" t="s">
        <v>61</v>
      </c>
      <c r="C75" s="125">
        <v>364.71</v>
      </c>
      <c r="D75" s="125" t="s">
        <v>10</v>
      </c>
      <c r="E75" s="125" t="s">
        <v>10</v>
      </c>
      <c r="F75" s="125" t="s">
        <v>10</v>
      </c>
      <c r="G75" s="125" t="s">
        <v>10</v>
      </c>
      <c r="H75" s="125" t="s">
        <v>10</v>
      </c>
      <c r="I75" s="125" t="s">
        <v>10</v>
      </c>
      <c r="J75" s="125" t="s">
        <v>10</v>
      </c>
      <c r="K75" s="125" t="s">
        <v>10</v>
      </c>
      <c r="L75" s="125" t="s">
        <v>10</v>
      </c>
      <c r="M75" s="125" t="s">
        <v>10</v>
      </c>
      <c r="N75" s="125">
        <v>364.71</v>
      </c>
      <c r="O75" s="116"/>
      <c r="P75" s="116"/>
      <c r="Q75" s="116"/>
      <c r="R75" s="116"/>
      <c r="S75" s="116"/>
      <c r="T75" s="116"/>
      <c r="U75" s="116"/>
      <c r="V75" s="116"/>
      <c r="W75" s="116"/>
      <c r="X75" s="116"/>
    </row>
    <row r="76" spans="1:24" s="94" customFormat="1" ht="21.6" customHeight="1">
      <c r="A76" s="25">
        <f>IF(B76&lt;&gt;"",COUNTA($B$20:B76),"")</f>
        <v>56</v>
      </c>
      <c r="B76" s="104" t="s">
        <v>157</v>
      </c>
      <c r="C76" s="125">
        <v>282.68</v>
      </c>
      <c r="D76" s="125" t="s">
        <v>10</v>
      </c>
      <c r="E76" s="125" t="s">
        <v>10</v>
      </c>
      <c r="F76" s="125" t="s">
        <v>10</v>
      </c>
      <c r="G76" s="125" t="s">
        <v>10</v>
      </c>
      <c r="H76" s="125" t="s">
        <v>10</v>
      </c>
      <c r="I76" s="125" t="s">
        <v>10</v>
      </c>
      <c r="J76" s="125" t="s">
        <v>10</v>
      </c>
      <c r="K76" s="125" t="s">
        <v>10</v>
      </c>
      <c r="L76" s="125" t="s">
        <v>10</v>
      </c>
      <c r="M76" s="125" t="s">
        <v>10</v>
      </c>
      <c r="N76" s="125">
        <v>282.68</v>
      </c>
      <c r="O76" s="116"/>
      <c r="P76" s="116"/>
      <c r="Q76" s="116"/>
      <c r="R76" s="116"/>
      <c r="S76" s="116"/>
      <c r="T76" s="116"/>
      <c r="U76" s="116"/>
      <c r="V76" s="116"/>
      <c r="W76" s="116"/>
      <c r="X76" s="116"/>
    </row>
    <row r="77" spans="1:24" s="94" customFormat="1" ht="21.6" customHeight="1">
      <c r="A77" s="25">
        <f>IF(B77&lt;&gt;"",COUNTA($B$20:B77),"")</f>
        <v>57</v>
      </c>
      <c r="B77" s="104" t="s">
        <v>158</v>
      </c>
      <c r="C77" s="125">
        <v>461.37</v>
      </c>
      <c r="D77" s="125">
        <v>6.19</v>
      </c>
      <c r="E77" s="125">
        <v>0.36</v>
      </c>
      <c r="F77" s="125">
        <v>10.58</v>
      </c>
      <c r="G77" s="125">
        <v>3.87</v>
      </c>
      <c r="H77" s="125">
        <v>425.27</v>
      </c>
      <c r="I77" s="125">
        <v>195.12</v>
      </c>
      <c r="J77" s="125">
        <v>230.15</v>
      </c>
      <c r="K77" s="125">
        <v>0.14000000000000001</v>
      </c>
      <c r="L77" s="125">
        <v>13.88</v>
      </c>
      <c r="M77" s="125">
        <v>1.08</v>
      </c>
      <c r="N77" s="125" t="s">
        <v>10</v>
      </c>
      <c r="O77" s="116"/>
      <c r="P77" s="116"/>
      <c r="Q77" s="116"/>
      <c r="R77" s="116"/>
      <c r="S77" s="116"/>
      <c r="T77" s="116"/>
      <c r="U77" s="116"/>
      <c r="V77" s="116"/>
      <c r="W77" s="116"/>
      <c r="X77" s="116"/>
    </row>
    <row r="78" spans="1:24" s="94" customFormat="1" ht="21.6" customHeight="1">
      <c r="A78" s="25">
        <f>IF(B78&lt;&gt;"",COUNTA($B$20:B78),"")</f>
        <v>58</v>
      </c>
      <c r="B78" s="104" t="s">
        <v>159</v>
      </c>
      <c r="C78" s="125">
        <v>56.47</v>
      </c>
      <c r="D78" s="125">
        <v>0.69</v>
      </c>
      <c r="E78" s="125">
        <v>0.01</v>
      </c>
      <c r="F78" s="125">
        <v>0.04</v>
      </c>
      <c r="G78" s="125">
        <v>0.6</v>
      </c>
      <c r="H78" s="125">
        <v>52.01</v>
      </c>
      <c r="I78" s="125">
        <v>51.78</v>
      </c>
      <c r="J78" s="125">
        <v>0.23</v>
      </c>
      <c r="K78" s="125" t="s">
        <v>10</v>
      </c>
      <c r="L78" s="125">
        <v>0.13</v>
      </c>
      <c r="M78" s="125">
        <v>2.99</v>
      </c>
      <c r="N78" s="125" t="s">
        <v>10</v>
      </c>
      <c r="O78" s="116"/>
      <c r="P78" s="116"/>
      <c r="Q78" s="116"/>
      <c r="R78" s="116"/>
      <c r="S78" s="116"/>
      <c r="T78" s="116"/>
      <c r="U78" s="116"/>
      <c r="V78" s="116"/>
      <c r="W78" s="116"/>
      <c r="X78" s="116"/>
    </row>
    <row r="79" spans="1:24" s="94" customFormat="1" ht="11.1" customHeight="1">
      <c r="A79" s="25">
        <f>IF(B79&lt;&gt;"",COUNTA($B$20:B79),"")</f>
        <v>59</v>
      </c>
      <c r="B79" s="103" t="s">
        <v>160</v>
      </c>
      <c r="C79" s="125">
        <v>127.99</v>
      </c>
      <c r="D79" s="125">
        <v>1.5</v>
      </c>
      <c r="E79" s="125">
        <v>29.01</v>
      </c>
      <c r="F79" s="125">
        <v>1.59</v>
      </c>
      <c r="G79" s="125">
        <v>6.34</v>
      </c>
      <c r="H79" s="125">
        <v>15.51</v>
      </c>
      <c r="I79" s="125">
        <v>0.05</v>
      </c>
      <c r="J79" s="125">
        <v>15.46</v>
      </c>
      <c r="K79" s="125">
        <v>1.94</v>
      </c>
      <c r="L79" s="125">
        <v>24.62</v>
      </c>
      <c r="M79" s="125">
        <v>47.49</v>
      </c>
      <c r="N79" s="125" t="s">
        <v>10</v>
      </c>
      <c r="O79" s="116"/>
      <c r="P79" s="116"/>
      <c r="Q79" s="116"/>
      <c r="R79" s="116"/>
      <c r="S79" s="116"/>
      <c r="T79" s="116"/>
      <c r="U79" s="116"/>
      <c r="V79" s="116"/>
      <c r="W79" s="116"/>
      <c r="X79" s="116"/>
    </row>
    <row r="80" spans="1:24" s="94" customFormat="1" ht="11.1" customHeight="1">
      <c r="A80" s="25">
        <f>IF(B80&lt;&gt;"",COUNTA($B$20:B80),"")</f>
        <v>60</v>
      </c>
      <c r="B80" s="103" t="s">
        <v>161</v>
      </c>
      <c r="C80" s="125">
        <v>1025.29</v>
      </c>
      <c r="D80" s="125">
        <v>150.22</v>
      </c>
      <c r="E80" s="125">
        <v>28.25</v>
      </c>
      <c r="F80" s="125">
        <v>55.14</v>
      </c>
      <c r="G80" s="125">
        <v>1.51</v>
      </c>
      <c r="H80" s="125">
        <v>225.3</v>
      </c>
      <c r="I80" s="125">
        <v>176.45</v>
      </c>
      <c r="J80" s="125">
        <v>48.85</v>
      </c>
      <c r="K80" s="125">
        <v>6.12</v>
      </c>
      <c r="L80" s="125">
        <v>11.26</v>
      </c>
      <c r="M80" s="125">
        <v>52.86</v>
      </c>
      <c r="N80" s="125">
        <v>494.63</v>
      </c>
      <c r="O80" s="116"/>
      <c r="P80" s="116"/>
      <c r="Q80" s="116"/>
      <c r="R80" s="116"/>
      <c r="S80" s="116"/>
      <c r="T80" s="116"/>
      <c r="U80" s="116"/>
      <c r="V80" s="116"/>
      <c r="W80" s="116"/>
      <c r="X80" s="116"/>
    </row>
    <row r="81" spans="1:24" s="94" customFormat="1" ht="11.1" customHeight="1">
      <c r="A81" s="25">
        <f>IF(B81&lt;&gt;"",COUNTA($B$20:B81),"")</f>
        <v>61</v>
      </c>
      <c r="B81" s="103" t="s">
        <v>147</v>
      </c>
      <c r="C81" s="125">
        <v>587.63</v>
      </c>
      <c r="D81" s="125">
        <v>41.58</v>
      </c>
      <c r="E81" s="125">
        <v>1.1599999999999999</v>
      </c>
      <c r="F81" s="125">
        <v>49.88</v>
      </c>
      <c r="G81" s="125">
        <v>0.42</v>
      </c>
      <c r="H81" s="125">
        <v>14.38</v>
      </c>
      <c r="I81" s="125">
        <v>0.63</v>
      </c>
      <c r="J81" s="125">
        <v>13.74</v>
      </c>
      <c r="K81" s="125">
        <v>1.24</v>
      </c>
      <c r="L81" s="125">
        <v>0.17</v>
      </c>
      <c r="M81" s="125">
        <v>0.1</v>
      </c>
      <c r="N81" s="125">
        <v>478.72</v>
      </c>
      <c r="O81" s="116"/>
      <c r="P81" s="116"/>
      <c r="Q81" s="116"/>
      <c r="R81" s="116"/>
      <c r="S81" s="116"/>
      <c r="T81" s="116"/>
      <c r="U81" s="116"/>
      <c r="V81" s="116"/>
      <c r="W81" s="116"/>
      <c r="X81" s="116"/>
    </row>
    <row r="82" spans="1:24" s="94" customFormat="1" ht="20.100000000000001" customHeight="1">
      <c r="A82" s="26">
        <f>IF(B82&lt;&gt;"",COUNTA($B$20:B82),"")</f>
        <v>62</v>
      </c>
      <c r="B82" s="105" t="s">
        <v>162</v>
      </c>
      <c r="C82" s="127">
        <v>2523.9</v>
      </c>
      <c r="D82" s="127">
        <v>117.03</v>
      </c>
      <c r="E82" s="127">
        <v>56.47</v>
      </c>
      <c r="F82" s="127">
        <v>17.46</v>
      </c>
      <c r="G82" s="127">
        <v>11.89</v>
      </c>
      <c r="H82" s="127">
        <v>703.71</v>
      </c>
      <c r="I82" s="127">
        <v>422.76</v>
      </c>
      <c r="J82" s="127">
        <v>280.95</v>
      </c>
      <c r="K82" s="127">
        <v>6.95</v>
      </c>
      <c r="L82" s="127">
        <v>49.72</v>
      </c>
      <c r="M82" s="127">
        <v>104.33</v>
      </c>
      <c r="N82" s="127">
        <v>1456.32</v>
      </c>
      <c r="O82" s="116"/>
      <c r="P82" s="116"/>
      <c r="Q82" s="116"/>
      <c r="R82" s="116"/>
      <c r="S82" s="116"/>
      <c r="T82" s="116"/>
      <c r="U82" s="116"/>
      <c r="V82" s="116"/>
      <c r="W82" s="116"/>
      <c r="X82" s="116"/>
    </row>
    <row r="83" spans="1:24" s="122" customFormat="1" ht="11.1" customHeight="1">
      <c r="A83" s="25">
        <f>IF(B83&lt;&gt;"",COUNTA($B$20:B83),"")</f>
        <v>63</v>
      </c>
      <c r="B83" s="103" t="s">
        <v>163</v>
      </c>
      <c r="C83" s="125">
        <v>126.83</v>
      </c>
      <c r="D83" s="125">
        <v>11.99</v>
      </c>
      <c r="E83" s="125">
        <v>4.33</v>
      </c>
      <c r="F83" s="125">
        <v>10.16</v>
      </c>
      <c r="G83" s="125">
        <v>0.03</v>
      </c>
      <c r="H83" s="125">
        <v>12.93</v>
      </c>
      <c r="I83" s="125" t="s">
        <v>10</v>
      </c>
      <c r="J83" s="125">
        <v>12.93</v>
      </c>
      <c r="K83" s="125">
        <v>0.84</v>
      </c>
      <c r="L83" s="125">
        <v>22.81</v>
      </c>
      <c r="M83" s="125">
        <v>6.13</v>
      </c>
      <c r="N83" s="125">
        <v>57.63</v>
      </c>
      <c r="O83" s="121"/>
      <c r="P83" s="121"/>
      <c r="Q83" s="121"/>
      <c r="R83" s="121"/>
      <c r="S83" s="121"/>
      <c r="T83" s="121"/>
      <c r="U83" s="121"/>
      <c r="V83" s="121"/>
      <c r="W83" s="121"/>
      <c r="X83" s="121"/>
    </row>
    <row r="84" spans="1:24"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row>
    <row r="85" spans="1:24" s="122" customFormat="1" ht="11.1" customHeight="1">
      <c r="A85" s="25">
        <f>IF(B85&lt;&gt;"",COUNTA($B$20:B85),"")</f>
        <v>65</v>
      </c>
      <c r="B85" s="103" t="s">
        <v>165</v>
      </c>
      <c r="C85" s="125">
        <v>78.19</v>
      </c>
      <c r="D85" s="125">
        <v>49.33</v>
      </c>
      <c r="E85" s="125">
        <v>1.93</v>
      </c>
      <c r="F85" s="125">
        <v>1.62</v>
      </c>
      <c r="G85" s="125">
        <v>0.02</v>
      </c>
      <c r="H85" s="125">
        <v>0.6</v>
      </c>
      <c r="I85" s="125">
        <v>0.36</v>
      </c>
      <c r="J85" s="125">
        <v>0.23</v>
      </c>
      <c r="K85" s="125">
        <v>0.03</v>
      </c>
      <c r="L85" s="125">
        <v>14.1</v>
      </c>
      <c r="M85" s="125">
        <v>6.16</v>
      </c>
      <c r="N85" s="125">
        <v>4.4000000000000004</v>
      </c>
      <c r="O85" s="121"/>
      <c r="P85" s="121"/>
      <c r="Q85" s="121"/>
      <c r="R85" s="121"/>
      <c r="S85" s="121"/>
      <c r="T85" s="121"/>
      <c r="U85" s="121"/>
      <c r="V85" s="121"/>
      <c r="W85" s="121"/>
      <c r="X85" s="121"/>
    </row>
    <row r="86" spans="1:24" s="122" customFormat="1" ht="11.1" customHeight="1">
      <c r="A86" s="25">
        <f>IF(B86&lt;&gt;"",COUNTA($B$20:B86),"")</f>
        <v>66</v>
      </c>
      <c r="B86" s="103" t="s">
        <v>147</v>
      </c>
      <c r="C86" s="125">
        <v>4.91</v>
      </c>
      <c r="D86" s="125" t="s">
        <v>10</v>
      </c>
      <c r="E86" s="125">
        <v>1.7</v>
      </c>
      <c r="F86" s="125">
        <v>0.71</v>
      </c>
      <c r="G86" s="125" t="s">
        <v>10</v>
      </c>
      <c r="H86" s="125" t="s">
        <v>10</v>
      </c>
      <c r="I86" s="125" t="s">
        <v>10</v>
      </c>
      <c r="J86" s="125" t="s">
        <v>10</v>
      </c>
      <c r="K86" s="125" t="s">
        <v>10</v>
      </c>
      <c r="L86" s="125">
        <v>2.39</v>
      </c>
      <c r="M86" s="125">
        <v>0.03</v>
      </c>
      <c r="N86" s="125">
        <v>0.09</v>
      </c>
      <c r="O86" s="121"/>
      <c r="P86" s="121"/>
      <c r="Q86" s="121"/>
      <c r="R86" s="121"/>
      <c r="S86" s="121"/>
      <c r="T86" s="121"/>
      <c r="U86" s="121"/>
      <c r="V86" s="121"/>
      <c r="W86" s="121"/>
      <c r="X86" s="121"/>
    </row>
    <row r="87" spans="1:24" s="94" customFormat="1" ht="18.95" customHeight="1">
      <c r="A87" s="26">
        <f>IF(B87&lt;&gt;"",COUNTA($B$20:B87),"")</f>
        <v>67</v>
      </c>
      <c r="B87" s="105" t="s">
        <v>166</v>
      </c>
      <c r="C87" s="127">
        <v>200.11</v>
      </c>
      <c r="D87" s="127">
        <v>61.32</v>
      </c>
      <c r="E87" s="127">
        <v>4.57</v>
      </c>
      <c r="F87" s="127">
        <v>11.06</v>
      </c>
      <c r="G87" s="127">
        <v>0.05</v>
      </c>
      <c r="H87" s="127">
        <v>13.52</v>
      </c>
      <c r="I87" s="127">
        <v>0.36</v>
      </c>
      <c r="J87" s="127">
        <v>13.16</v>
      </c>
      <c r="K87" s="127">
        <v>0.87</v>
      </c>
      <c r="L87" s="127">
        <v>34.520000000000003</v>
      </c>
      <c r="M87" s="127">
        <v>12.26</v>
      </c>
      <c r="N87" s="127">
        <v>61.93</v>
      </c>
      <c r="O87" s="116"/>
      <c r="P87" s="116"/>
      <c r="Q87" s="116"/>
      <c r="R87" s="116"/>
      <c r="S87" s="116"/>
      <c r="T87" s="116"/>
      <c r="U87" s="116"/>
      <c r="V87" s="116"/>
      <c r="W87" s="116"/>
      <c r="X87" s="116"/>
    </row>
    <row r="88" spans="1:24" s="94" customFormat="1" ht="18.95" customHeight="1">
      <c r="A88" s="26">
        <f>IF(B88&lt;&gt;"",COUNTA($B$20:B88),"")</f>
        <v>68</v>
      </c>
      <c r="B88" s="105" t="s">
        <v>167</v>
      </c>
      <c r="C88" s="127">
        <v>2724.01</v>
      </c>
      <c r="D88" s="127">
        <v>178.35</v>
      </c>
      <c r="E88" s="127">
        <v>61.04</v>
      </c>
      <c r="F88" s="127">
        <v>28.53</v>
      </c>
      <c r="G88" s="127">
        <v>11.94</v>
      </c>
      <c r="H88" s="127">
        <v>717.23</v>
      </c>
      <c r="I88" s="127">
        <v>423.12</v>
      </c>
      <c r="J88" s="127">
        <v>294.11</v>
      </c>
      <c r="K88" s="127">
        <v>7.82</v>
      </c>
      <c r="L88" s="127">
        <v>84.24</v>
      </c>
      <c r="M88" s="127">
        <v>116.59</v>
      </c>
      <c r="N88" s="127">
        <v>1518.25</v>
      </c>
      <c r="O88" s="116"/>
      <c r="P88" s="116"/>
      <c r="Q88" s="116"/>
      <c r="R88" s="116"/>
      <c r="S88" s="116"/>
      <c r="T88" s="116"/>
      <c r="U88" s="116"/>
      <c r="V88" s="116"/>
      <c r="W88" s="116"/>
      <c r="X88" s="116"/>
    </row>
    <row r="89" spans="1:24" s="94" customFormat="1" ht="18.95" customHeight="1">
      <c r="A89" s="26">
        <f>IF(B89&lt;&gt;"",COUNTA($B$20:B89),"")</f>
        <v>69</v>
      </c>
      <c r="B89" s="105" t="s">
        <v>168</v>
      </c>
      <c r="C89" s="127">
        <v>128.78</v>
      </c>
      <c r="D89" s="127">
        <v>-239.49</v>
      </c>
      <c r="E89" s="127">
        <v>-91.44</v>
      </c>
      <c r="F89" s="127">
        <v>-197.18</v>
      </c>
      <c r="G89" s="127">
        <v>-29.57</v>
      </c>
      <c r="H89" s="127">
        <v>-499.92</v>
      </c>
      <c r="I89" s="127">
        <v>-189.16</v>
      </c>
      <c r="J89" s="127">
        <v>-310.76</v>
      </c>
      <c r="K89" s="127">
        <v>-60.28</v>
      </c>
      <c r="L89" s="127">
        <v>-197.45</v>
      </c>
      <c r="M89" s="127">
        <v>-32.229999999999997</v>
      </c>
      <c r="N89" s="127">
        <v>1476.34</v>
      </c>
      <c r="O89" s="116"/>
      <c r="P89" s="116"/>
      <c r="Q89" s="116"/>
      <c r="R89" s="116"/>
      <c r="S89" s="116"/>
      <c r="T89" s="116"/>
      <c r="U89" s="116"/>
      <c r="V89" s="116"/>
      <c r="W89" s="116"/>
      <c r="X89" s="116"/>
    </row>
    <row r="90" spans="1:24" s="122" customFormat="1" ht="25.15" customHeight="1">
      <c r="A90" s="25">
        <f>IF(B90&lt;&gt;"",COUNTA($B$20:B90),"")</f>
        <v>70</v>
      </c>
      <c r="B90" s="108" t="s">
        <v>169</v>
      </c>
      <c r="C90" s="129">
        <v>256.17</v>
      </c>
      <c r="D90" s="129">
        <v>-243.7</v>
      </c>
      <c r="E90" s="129">
        <v>-73.17</v>
      </c>
      <c r="F90" s="129">
        <v>-181.36</v>
      </c>
      <c r="G90" s="129">
        <v>-28.97</v>
      </c>
      <c r="H90" s="129">
        <v>-477.01</v>
      </c>
      <c r="I90" s="129">
        <v>-188.85</v>
      </c>
      <c r="J90" s="129">
        <v>-288.14999999999998</v>
      </c>
      <c r="K90" s="129">
        <v>-42.19</v>
      </c>
      <c r="L90" s="129">
        <v>-128.61000000000001</v>
      </c>
      <c r="M90" s="129">
        <v>-7.43</v>
      </c>
      <c r="N90" s="129">
        <v>1438.61</v>
      </c>
      <c r="O90" s="121"/>
      <c r="P90" s="121"/>
      <c r="Q90" s="121"/>
      <c r="R90" s="121"/>
      <c r="S90" s="121"/>
      <c r="T90" s="121"/>
      <c r="U90" s="121"/>
      <c r="V90" s="121"/>
      <c r="W90" s="121"/>
      <c r="X90" s="121"/>
    </row>
    <row r="91" spans="1:24" s="122" customFormat="1" ht="18" customHeight="1">
      <c r="A91" s="25">
        <f>IF(B91&lt;&gt;"",COUNTA($B$20:B91),"")</f>
        <v>71</v>
      </c>
      <c r="B91" s="103" t="s">
        <v>170</v>
      </c>
      <c r="C91" s="125">
        <v>24.54</v>
      </c>
      <c r="D91" s="125" t="s">
        <v>10</v>
      </c>
      <c r="E91" s="125" t="s">
        <v>10</v>
      </c>
      <c r="F91" s="125" t="s">
        <v>10</v>
      </c>
      <c r="G91" s="125" t="s">
        <v>10</v>
      </c>
      <c r="H91" s="125" t="s">
        <v>10</v>
      </c>
      <c r="I91" s="125" t="s">
        <v>10</v>
      </c>
      <c r="J91" s="125" t="s">
        <v>10</v>
      </c>
      <c r="K91" s="125" t="s">
        <v>10</v>
      </c>
      <c r="L91" s="125" t="s">
        <v>10</v>
      </c>
      <c r="M91" s="125" t="s">
        <v>10</v>
      </c>
      <c r="N91" s="125">
        <v>24.54</v>
      </c>
      <c r="O91" s="121"/>
      <c r="P91" s="121"/>
      <c r="Q91" s="121"/>
      <c r="R91" s="121"/>
      <c r="S91" s="121"/>
      <c r="T91" s="121"/>
      <c r="U91" s="121"/>
      <c r="V91" s="121"/>
      <c r="W91" s="121"/>
      <c r="X91" s="121"/>
    </row>
    <row r="92" spans="1:24" ht="11.1" customHeight="1">
      <c r="A92" s="25">
        <f>IF(B92&lt;&gt;"",COUNTA($B$20:B92),"")</f>
        <v>72</v>
      </c>
      <c r="B92" s="103" t="s">
        <v>171</v>
      </c>
      <c r="C92" s="125">
        <v>101.15</v>
      </c>
      <c r="D92" s="125">
        <v>1.3</v>
      </c>
      <c r="E92" s="125">
        <v>0.08</v>
      </c>
      <c r="F92" s="125">
        <v>1.21</v>
      </c>
      <c r="G92" s="125" t="s">
        <v>10</v>
      </c>
      <c r="H92" s="125">
        <v>0.28999999999999998</v>
      </c>
      <c r="I92" s="125" t="s">
        <v>10</v>
      </c>
      <c r="J92" s="125">
        <v>0.28999999999999998</v>
      </c>
      <c r="K92" s="125" t="s">
        <v>10</v>
      </c>
      <c r="L92" s="125" t="s">
        <v>10</v>
      </c>
      <c r="M92" s="125">
        <v>0.02</v>
      </c>
      <c r="N92" s="125">
        <v>98.25</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A2:B3"/>
    <mergeCell ref="C2:G3"/>
    <mergeCell ref="H2: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X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7109375" style="24"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128</v>
      </c>
      <c r="B1" s="242"/>
      <c r="C1" s="221" t="str">
        <f>"Auszahlungen und Einzahlungen der Kreisverwaltungen, Amtsverwaltungen und kreisangehörigen Gemeinden "&amp;Deckblatt!A7&amp;"
nach Produktbereichen"</f>
        <v>Auszahlungen und Einzahlungen der Kreisverwaltungen, Amtsverwaltungen und kreisangehörigen Gemeinden 2019
nach Produktbereichen</v>
      </c>
      <c r="D1" s="221"/>
      <c r="E1" s="221"/>
      <c r="F1" s="221"/>
      <c r="G1" s="222"/>
      <c r="H1" s="223" t="str">
        <f>"Auszahlungen und Einzahlungen der Kreisverwaltungen, Amtsverwaltungen und kreisangehörigen Gemeinden "&amp;Deckblatt!A7&amp;"
nach Produktbereichen"</f>
        <v>Auszahlungen und Einzahlungen der Kreisverwaltungen, Amtsverwaltungen und kreisangehörigen Gemeinden 2019
nach Produktbereichen</v>
      </c>
      <c r="I1" s="221"/>
      <c r="J1" s="221"/>
      <c r="K1" s="221"/>
      <c r="L1" s="221"/>
      <c r="M1" s="221"/>
      <c r="N1" s="222"/>
    </row>
    <row r="2" spans="1:14" s="97" customFormat="1" ht="12" customHeight="1">
      <c r="A2" s="241" t="s">
        <v>107</v>
      </c>
      <c r="B2" s="242"/>
      <c r="C2" s="221" t="s">
        <v>124</v>
      </c>
      <c r="D2" s="221"/>
      <c r="E2" s="221"/>
      <c r="F2" s="221"/>
      <c r="G2" s="222"/>
      <c r="H2" s="227" t="s">
        <v>124</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8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4"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4"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4"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row>
    <row r="20" spans="1:24" s="94" customFormat="1" ht="11.1" customHeight="1">
      <c r="A20" s="25">
        <f>IF(B20&lt;&gt;"",COUNTA($B$20:B20),"")</f>
        <v>1</v>
      </c>
      <c r="B20" s="103" t="s">
        <v>142</v>
      </c>
      <c r="C20" s="117">
        <v>154630</v>
      </c>
      <c r="D20" s="117">
        <v>54911</v>
      </c>
      <c r="E20" s="117">
        <v>24152</v>
      </c>
      <c r="F20" s="117">
        <v>8784</v>
      </c>
      <c r="G20" s="117">
        <v>10177</v>
      </c>
      <c r="H20" s="117">
        <v>23352</v>
      </c>
      <c r="I20" s="117">
        <v>8096</v>
      </c>
      <c r="J20" s="117">
        <v>15255</v>
      </c>
      <c r="K20" s="117">
        <v>5169</v>
      </c>
      <c r="L20" s="117">
        <v>17076</v>
      </c>
      <c r="M20" s="117">
        <v>11011</v>
      </c>
      <c r="N20" s="117" t="s">
        <v>10</v>
      </c>
      <c r="O20" s="116"/>
      <c r="P20" s="116"/>
      <c r="Q20" s="116"/>
      <c r="R20" s="116"/>
      <c r="S20" s="116"/>
      <c r="T20" s="116"/>
      <c r="U20" s="116"/>
      <c r="V20" s="116"/>
      <c r="W20" s="116"/>
      <c r="X20" s="116"/>
    </row>
    <row r="21" spans="1:24" s="94" customFormat="1" ht="11.1" customHeight="1">
      <c r="A21" s="25">
        <f>IF(B21&lt;&gt;"",COUNTA($B$20:B21),"")</f>
        <v>2</v>
      </c>
      <c r="B21" s="103" t="s">
        <v>143</v>
      </c>
      <c r="C21" s="117">
        <v>99596</v>
      </c>
      <c r="D21" s="117">
        <v>25719</v>
      </c>
      <c r="E21" s="117">
        <v>6399</v>
      </c>
      <c r="F21" s="117">
        <v>27015</v>
      </c>
      <c r="G21" s="117">
        <v>3678</v>
      </c>
      <c r="H21" s="117">
        <v>9564</v>
      </c>
      <c r="I21" s="117">
        <v>7340</v>
      </c>
      <c r="J21" s="117">
        <v>2224</v>
      </c>
      <c r="K21" s="117">
        <v>3581</v>
      </c>
      <c r="L21" s="117">
        <v>17103</v>
      </c>
      <c r="M21" s="117">
        <v>6207</v>
      </c>
      <c r="N21" s="117">
        <v>330</v>
      </c>
      <c r="O21" s="116"/>
      <c r="P21" s="116"/>
      <c r="Q21" s="116"/>
      <c r="R21" s="116"/>
      <c r="S21" s="116"/>
      <c r="T21" s="116"/>
      <c r="U21" s="116"/>
      <c r="V21" s="116"/>
      <c r="W21" s="116"/>
      <c r="X21" s="116"/>
    </row>
    <row r="22" spans="1:24" s="94" customFormat="1" ht="21.6" customHeight="1">
      <c r="A22" s="25">
        <f>IF(B22&lt;&gt;"",COUNTA($B$20:B22),"")</f>
        <v>3</v>
      </c>
      <c r="B22" s="104" t="s">
        <v>144</v>
      </c>
      <c r="C22" s="117">
        <v>263327</v>
      </c>
      <c r="D22" s="117" t="s">
        <v>10</v>
      </c>
      <c r="E22" s="117" t="s">
        <v>10</v>
      </c>
      <c r="F22" s="117" t="s">
        <v>10</v>
      </c>
      <c r="G22" s="117" t="s">
        <v>10</v>
      </c>
      <c r="H22" s="117">
        <v>263327</v>
      </c>
      <c r="I22" s="117">
        <v>221833</v>
      </c>
      <c r="J22" s="117">
        <v>41495</v>
      </c>
      <c r="K22" s="117" t="s">
        <v>10</v>
      </c>
      <c r="L22" s="117" t="s">
        <v>10</v>
      </c>
      <c r="M22" s="117" t="s">
        <v>10</v>
      </c>
      <c r="N22" s="117" t="s">
        <v>10</v>
      </c>
      <c r="O22" s="116"/>
      <c r="P22" s="116"/>
      <c r="Q22" s="116"/>
      <c r="R22" s="116"/>
      <c r="S22" s="116"/>
      <c r="T22" s="116"/>
      <c r="U22" s="116"/>
      <c r="V22" s="116"/>
      <c r="W22" s="116"/>
      <c r="X22" s="116"/>
    </row>
    <row r="23" spans="1:24" s="94" customFormat="1" ht="11.1" customHeight="1">
      <c r="A23" s="25">
        <f>IF(B23&lt;&gt;"",COUNTA($B$20:B23),"")</f>
        <v>4</v>
      </c>
      <c r="B23" s="103" t="s">
        <v>145</v>
      </c>
      <c r="C23" s="117">
        <v>3621</v>
      </c>
      <c r="D23" s="117">
        <v>84</v>
      </c>
      <c r="E23" s="117">
        <v>37</v>
      </c>
      <c r="F23" s="117">
        <v>3</v>
      </c>
      <c r="G23" s="117" t="s">
        <v>10</v>
      </c>
      <c r="H23" s="117">
        <v>19</v>
      </c>
      <c r="I23" s="117">
        <v>1</v>
      </c>
      <c r="J23" s="117">
        <v>18</v>
      </c>
      <c r="K23" s="117">
        <v>4</v>
      </c>
      <c r="L23" s="117">
        <v>20</v>
      </c>
      <c r="M23" s="117">
        <v>23</v>
      </c>
      <c r="N23" s="117">
        <v>3431</v>
      </c>
      <c r="O23" s="116"/>
      <c r="P23" s="116"/>
      <c r="Q23" s="116"/>
      <c r="R23" s="116"/>
      <c r="S23" s="116"/>
      <c r="T23" s="116"/>
      <c r="U23" s="116"/>
      <c r="V23" s="116"/>
      <c r="W23" s="116"/>
      <c r="X23" s="116"/>
    </row>
    <row r="24" spans="1:24" s="94" customFormat="1" ht="11.1" customHeight="1">
      <c r="A24" s="25">
        <f>IF(B24&lt;&gt;"",COUNTA($B$20:B24),"")</f>
        <v>5</v>
      </c>
      <c r="B24" s="103" t="s">
        <v>146</v>
      </c>
      <c r="C24" s="117">
        <v>285416</v>
      </c>
      <c r="D24" s="117">
        <v>21186</v>
      </c>
      <c r="E24" s="117">
        <v>3768</v>
      </c>
      <c r="F24" s="117">
        <v>17580</v>
      </c>
      <c r="G24" s="117">
        <v>15943</v>
      </c>
      <c r="H24" s="117">
        <v>81378</v>
      </c>
      <c r="I24" s="117">
        <v>6637</v>
      </c>
      <c r="J24" s="117">
        <v>74741</v>
      </c>
      <c r="K24" s="117">
        <v>4880</v>
      </c>
      <c r="L24" s="117">
        <v>10420</v>
      </c>
      <c r="M24" s="117">
        <v>10101</v>
      </c>
      <c r="N24" s="117">
        <v>120159</v>
      </c>
      <c r="O24" s="116"/>
      <c r="P24" s="116"/>
      <c r="Q24" s="116"/>
      <c r="R24" s="116"/>
      <c r="S24" s="116"/>
      <c r="T24" s="116"/>
      <c r="U24" s="116"/>
      <c r="V24" s="116"/>
      <c r="W24" s="116"/>
      <c r="X24" s="116"/>
    </row>
    <row r="25" spans="1:24" s="94" customFormat="1" ht="11.1" customHeight="1">
      <c r="A25" s="25">
        <f>IF(B25&lt;&gt;"",COUNTA($B$20:B25),"")</f>
        <v>6</v>
      </c>
      <c r="B25" s="103" t="s">
        <v>147</v>
      </c>
      <c r="C25" s="117">
        <v>144302</v>
      </c>
      <c r="D25" s="117">
        <v>11615</v>
      </c>
      <c r="E25" s="117">
        <v>173</v>
      </c>
      <c r="F25" s="117">
        <v>9990</v>
      </c>
      <c r="G25" s="117" t="s">
        <v>10</v>
      </c>
      <c r="H25" s="117">
        <v>2581</v>
      </c>
      <c r="I25" s="117">
        <v>103</v>
      </c>
      <c r="J25" s="117">
        <v>2478</v>
      </c>
      <c r="K25" s="117">
        <v>39</v>
      </c>
      <c r="L25" s="117">
        <v>650</v>
      </c>
      <c r="M25" s="117">
        <v>180</v>
      </c>
      <c r="N25" s="117">
        <v>119073</v>
      </c>
      <c r="O25" s="116"/>
      <c r="P25" s="116"/>
      <c r="Q25" s="116"/>
      <c r="R25" s="116"/>
      <c r="S25" s="116"/>
      <c r="T25" s="116"/>
      <c r="U25" s="116"/>
      <c r="V25" s="116"/>
      <c r="W25" s="116"/>
      <c r="X25" s="116"/>
    </row>
    <row r="26" spans="1:24" s="94" customFormat="1" ht="20.100000000000001" customHeight="1">
      <c r="A26" s="26">
        <f>IF(B26&lt;&gt;"",COUNTA($B$20:B26),"")</f>
        <v>7</v>
      </c>
      <c r="B26" s="105" t="s">
        <v>148</v>
      </c>
      <c r="C26" s="119">
        <v>662288</v>
      </c>
      <c r="D26" s="119">
        <v>90285</v>
      </c>
      <c r="E26" s="119">
        <v>34182</v>
      </c>
      <c r="F26" s="119">
        <v>43392</v>
      </c>
      <c r="G26" s="119">
        <v>29797</v>
      </c>
      <c r="H26" s="119">
        <v>375059</v>
      </c>
      <c r="I26" s="119">
        <v>243805</v>
      </c>
      <c r="J26" s="119">
        <v>131255</v>
      </c>
      <c r="K26" s="119">
        <v>13595</v>
      </c>
      <c r="L26" s="119">
        <v>43968</v>
      </c>
      <c r="M26" s="119">
        <v>27162</v>
      </c>
      <c r="N26" s="119">
        <v>4847</v>
      </c>
      <c r="O26" s="116"/>
      <c r="P26" s="116"/>
      <c r="Q26" s="116"/>
      <c r="R26" s="116"/>
      <c r="S26" s="116"/>
      <c r="T26" s="116"/>
      <c r="U26" s="116"/>
      <c r="V26" s="116"/>
      <c r="W26" s="116"/>
      <c r="X26" s="116"/>
    </row>
    <row r="27" spans="1:24" s="94" customFormat="1" ht="21.6" customHeight="1">
      <c r="A27" s="25">
        <f>IF(B27&lt;&gt;"",COUNTA($B$20:B27),"")</f>
        <v>8</v>
      </c>
      <c r="B27" s="104" t="s">
        <v>149</v>
      </c>
      <c r="C27" s="117">
        <v>81228</v>
      </c>
      <c r="D27" s="117">
        <v>9787</v>
      </c>
      <c r="E27" s="117">
        <v>4898</v>
      </c>
      <c r="F27" s="117">
        <v>8331</v>
      </c>
      <c r="G27" s="117">
        <v>970</v>
      </c>
      <c r="H27" s="117">
        <v>5599</v>
      </c>
      <c r="I27" s="117">
        <v>49</v>
      </c>
      <c r="J27" s="117">
        <v>5550</v>
      </c>
      <c r="K27" s="117">
        <v>956</v>
      </c>
      <c r="L27" s="117">
        <v>41737</v>
      </c>
      <c r="M27" s="117">
        <v>8951</v>
      </c>
      <c r="N27" s="117" t="s">
        <v>10</v>
      </c>
      <c r="O27" s="116"/>
      <c r="P27" s="116"/>
      <c r="Q27" s="116"/>
      <c r="R27" s="116"/>
      <c r="S27" s="116"/>
      <c r="T27" s="116"/>
      <c r="U27" s="116"/>
      <c r="V27" s="116"/>
      <c r="W27" s="116"/>
      <c r="X27" s="116"/>
    </row>
    <row r="28" spans="1:24" s="94" customFormat="1" ht="11.1" customHeight="1">
      <c r="A28" s="25">
        <f>IF(B28&lt;&gt;"",COUNTA($B$20:B28),"")</f>
        <v>9</v>
      </c>
      <c r="B28" s="103" t="s">
        <v>150</v>
      </c>
      <c r="C28" s="117">
        <v>64962</v>
      </c>
      <c r="D28" s="117">
        <v>3472</v>
      </c>
      <c r="E28" s="117">
        <v>2385</v>
      </c>
      <c r="F28" s="117">
        <v>7349</v>
      </c>
      <c r="G28" s="117">
        <v>808</v>
      </c>
      <c r="H28" s="117">
        <v>5212</v>
      </c>
      <c r="I28" s="117" t="s">
        <v>10</v>
      </c>
      <c r="J28" s="117">
        <v>5212</v>
      </c>
      <c r="K28" s="117">
        <v>791</v>
      </c>
      <c r="L28" s="117">
        <v>36727</v>
      </c>
      <c r="M28" s="117">
        <v>8218</v>
      </c>
      <c r="N28" s="117" t="s">
        <v>10</v>
      </c>
      <c r="O28" s="116"/>
      <c r="P28" s="116"/>
      <c r="Q28" s="116"/>
      <c r="R28" s="116"/>
      <c r="S28" s="116"/>
      <c r="T28" s="116"/>
      <c r="U28" s="116"/>
      <c r="V28" s="116"/>
      <c r="W28" s="116"/>
      <c r="X28" s="116"/>
    </row>
    <row r="29" spans="1:24" s="94" customFormat="1" ht="11.1" customHeight="1">
      <c r="A29" s="25">
        <f>IF(B29&lt;&gt;"",COUNTA($B$20:B29),"")</f>
        <v>10</v>
      </c>
      <c r="B29" s="103" t="s">
        <v>151</v>
      </c>
      <c r="C29" s="117">
        <v>32</v>
      </c>
      <c r="D29" s="117">
        <v>17</v>
      </c>
      <c r="E29" s="117" t="s">
        <v>10</v>
      </c>
      <c r="F29" s="117" t="s">
        <v>10</v>
      </c>
      <c r="G29" s="117" t="s">
        <v>10</v>
      </c>
      <c r="H29" s="117" t="s">
        <v>10</v>
      </c>
      <c r="I29" s="117" t="s">
        <v>10</v>
      </c>
      <c r="J29" s="117" t="s">
        <v>10</v>
      </c>
      <c r="K29" s="117" t="s">
        <v>10</v>
      </c>
      <c r="L29" s="117">
        <v>15</v>
      </c>
      <c r="M29" s="117" t="s">
        <v>10</v>
      </c>
      <c r="N29" s="117" t="s">
        <v>10</v>
      </c>
      <c r="O29" s="116"/>
      <c r="P29" s="116"/>
      <c r="Q29" s="116"/>
      <c r="R29" s="116"/>
      <c r="S29" s="116"/>
      <c r="T29" s="116"/>
      <c r="U29" s="116"/>
      <c r="V29" s="116"/>
      <c r="W29" s="116"/>
      <c r="X29" s="116"/>
    </row>
    <row r="30" spans="1:24" s="94" customFormat="1" ht="11.1" customHeight="1">
      <c r="A30" s="25">
        <f>IF(B30&lt;&gt;"",COUNTA($B$20:B30),"")</f>
        <v>11</v>
      </c>
      <c r="B30" s="103" t="s">
        <v>152</v>
      </c>
      <c r="C30" s="117">
        <v>40151</v>
      </c>
      <c r="D30" s="117">
        <v>1345</v>
      </c>
      <c r="E30" s="117">
        <v>370</v>
      </c>
      <c r="F30" s="117">
        <v>141</v>
      </c>
      <c r="G30" s="117">
        <v>43</v>
      </c>
      <c r="H30" s="117">
        <v>386</v>
      </c>
      <c r="I30" s="117" t="s">
        <v>10</v>
      </c>
      <c r="J30" s="117">
        <v>386</v>
      </c>
      <c r="K30" s="117">
        <v>2</v>
      </c>
      <c r="L30" s="117">
        <v>1214</v>
      </c>
      <c r="M30" s="117">
        <v>34750</v>
      </c>
      <c r="N30" s="117">
        <v>1900</v>
      </c>
      <c r="O30" s="116"/>
      <c r="P30" s="116"/>
      <c r="Q30" s="116"/>
      <c r="R30" s="116"/>
      <c r="S30" s="116"/>
      <c r="T30" s="116"/>
      <c r="U30" s="116"/>
      <c r="V30" s="116"/>
      <c r="W30" s="116"/>
      <c r="X30" s="116"/>
    </row>
    <row r="31" spans="1:24" s="94" customFormat="1" ht="11.1" customHeight="1">
      <c r="A31" s="25">
        <f>IF(B31&lt;&gt;"",COUNTA($B$20:B31),"")</f>
        <v>12</v>
      </c>
      <c r="B31" s="103" t="s">
        <v>147</v>
      </c>
      <c r="C31" s="117">
        <v>999</v>
      </c>
      <c r="D31" s="117">
        <v>417</v>
      </c>
      <c r="E31" s="117">
        <v>195</v>
      </c>
      <c r="F31" s="117">
        <v>342</v>
      </c>
      <c r="G31" s="117" t="s">
        <v>10</v>
      </c>
      <c r="H31" s="117" t="s">
        <v>10</v>
      </c>
      <c r="I31" s="117" t="s">
        <v>10</v>
      </c>
      <c r="J31" s="117" t="s">
        <v>10</v>
      </c>
      <c r="K31" s="117" t="s">
        <v>10</v>
      </c>
      <c r="L31" s="117" t="s">
        <v>10</v>
      </c>
      <c r="M31" s="117">
        <v>30</v>
      </c>
      <c r="N31" s="117">
        <v>15</v>
      </c>
      <c r="O31" s="116"/>
      <c r="P31" s="116"/>
      <c r="Q31" s="116"/>
      <c r="R31" s="116"/>
      <c r="S31" s="116"/>
      <c r="T31" s="116"/>
      <c r="U31" s="116"/>
      <c r="V31" s="116"/>
      <c r="W31" s="116"/>
      <c r="X31" s="116"/>
    </row>
    <row r="32" spans="1:24" s="94" customFormat="1" ht="18.95" customHeight="1">
      <c r="A32" s="26">
        <f>IF(B32&lt;&gt;"",COUNTA($B$20:B32),"")</f>
        <v>13</v>
      </c>
      <c r="B32" s="105" t="s">
        <v>153</v>
      </c>
      <c r="C32" s="119">
        <v>120413</v>
      </c>
      <c r="D32" s="119">
        <v>10732</v>
      </c>
      <c r="E32" s="119">
        <v>5073</v>
      </c>
      <c r="F32" s="119">
        <v>8130</v>
      </c>
      <c r="G32" s="119">
        <v>1012</v>
      </c>
      <c r="H32" s="119">
        <v>5986</v>
      </c>
      <c r="I32" s="119">
        <v>49</v>
      </c>
      <c r="J32" s="119">
        <v>5936</v>
      </c>
      <c r="K32" s="119">
        <v>958</v>
      </c>
      <c r="L32" s="119">
        <v>42967</v>
      </c>
      <c r="M32" s="119">
        <v>43671</v>
      </c>
      <c r="N32" s="119">
        <v>1885</v>
      </c>
      <c r="O32" s="116"/>
      <c r="P32" s="116"/>
      <c r="Q32" s="116"/>
      <c r="R32" s="116"/>
      <c r="S32" s="116"/>
      <c r="T32" s="116"/>
      <c r="U32" s="116"/>
      <c r="V32" s="116"/>
      <c r="W32" s="116"/>
      <c r="X32" s="116"/>
    </row>
    <row r="33" spans="1:24" s="94" customFormat="1" ht="18.95" customHeight="1">
      <c r="A33" s="26">
        <f>IF(B33&lt;&gt;"",COUNTA($B$20:B33),"")</f>
        <v>14</v>
      </c>
      <c r="B33" s="105" t="s">
        <v>154</v>
      </c>
      <c r="C33" s="119">
        <v>782701</v>
      </c>
      <c r="D33" s="119">
        <v>101017</v>
      </c>
      <c r="E33" s="119">
        <v>39256</v>
      </c>
      <c r="F33" s="119">
        <v>51522</v>
      </c>
      <c r="G33" s="119">
        <v>30809</v>
      </c>
      <c r="H33" s="119">
        <v>381045</v>
      </c>
      <c r="I33" s="119">
        <v>243854</v>
      </c>
      <c r="J33" s="119">
        <v>137191</v>
      </c>
      <c r="K33" s="119">
        <v>14553</v>
      </c>
      <c r="L33" s="119">
        <v>86935</v>
      </c>
      <c r="M33" s="119">
        <v>70832</v>
      </c>
      <c r="N33" s="119">
        <v>6732</v>
      </c>
      <c r="O33" s="116"/>
      <c r="P33" s="116"/>
      <c r="Q33" s="116"/>
      <c r="R33" s="116"/>
      <c r="S33" s="116"/>
      <c r="T33" s="116"/>
      <c r="U33" s="116"/>
      <c r="V33" s="116"/>
      <c r="W33" s="116"/>
      <c r="X33" s="116"/>
    </row>
    <row r="34" spans="1:24" s="94" customFormat="1" ht="11.1" customHeight="1">
      <c r="A34" s="25">
        <f>IF(B34&lt;&gt;"",COUNTA($B$20:B34),"")</f>
        <v>15</v>
      </c>
      <c r="B34" s="103" t="s">
        <v>155</v>
      </c>
      <c r="C34" s="117">
        <v>178027</v>
      </c>
      <c r="D34" s="117" t="s">
        <v>10</v>
      </c>
      <c r="E34" s="117" t="s">
        <v>10</v>
      </c>
      <c r="F34" s="117" t="s">
        <v>10</v>
      </c>
      <c r="G34" s="117" t="s">
        <v>10</v>
      </c>
      <c r="H34" s="117" t="s">
        <v>10</v>
      </c>
      <c r="I34" s="117" t="s">
        <v>10</v>
      </c>
      <c r="J34" s="117" t="s">
        <v>10</v>
      </c>
      <c r="K34" s="117" t="s">
        <v>10</v>
      </c>
      <c r="L34" s="117" t="s">
        <v>10</v>
      </c>
      <c r="M34" s="117" t="s">
        <v>10</v>
      </c>
      <c r="N34" s="117">
        <v>178027</v>
      </c>
      <c r="O34" s="116"/>
      <c r="P34" s="116"/>
      <c r="Q34" s="116"/>
      <c r="R34" s="116"/>
      <c r="S34" s="116"/>
      <c r="T34" s="116"/>
      <c r="U34" s="116"/>
      <c r="V34" s="116"/>
      <c r="W34" s="116"/>
      <c r="X34" s="116"/>
    </row>
    <row r="35" spans="1:24" s="94" customFormat="1" ht="11.1" customHeight="1">
      <c r="A35" s="25">
        <f>IF(B35&lt;&gt;"",COUNTA($B$20:B35),"")</f>
        <v>16</v>
      </c>
      <c r="B35" s="103" t="s">
        <v>156</v>
      </c>
      <c r="C35" s="117">
        <v>60818</v>
      </c>
      <c r="D35" s="117" t="s">
        <v>10</v>
      </c>
      <c r="E35" s="117" t="s">
        <v>10</v>
      </c>
      <c r="F35" s="117" t="s">
        <v>10</v>
      </c>
      <c r="G35" s="117" t="s">
        <v>10</v>
      </c>
      <c r="H35" s="117" t="s">
        <v>10</v>
      </c>
      <c r="I35" s="117" t="s">
        <v>10</v>
      </c>
      <c r="J35" s="117" t="s">
        <v>10</v>
      </c>
      <c r="K35" s="117" t="s">
        <v>10</v>
      </c>
      <c r="L35" s="117" t="s">
        <v>10</v>
      </c>
      <c r="M35" s="117" t="s">
        <v>10</v>
      </c>
      <c r="N35" s="117">
        <v>60818</v>
      </c>
      <c r="O35" s="116"/>
      <c r="P35" s="116"/>
      <c r="Q35" s="116"/>
      <c r="R35" s="116"/>
      <c r="S35" s="116"/>
      <c r="T35" s="116"/>
      <c r="U35" s="116"/>
      <c r="V35" s="116"/>
      <c r="W35" s="116"/>
      <c r="X35" s="116"/>
    </row>
    <row r="36" spans="1:24" s="94" customFormat="1" ht="11.1" customHeight="1">
      <c r="A36" s="25">
        <f>IF(B36&lt;&gt;"",COUNTA($B$20:B36),"")</f>
        <v>17</v>
      </c>
      <c r="B36" s="103" t="s">
        <v>172</v>
      </c>
      <c r="C36" s="117">
        <v>68182</v>
      </c>
      <c r="D36" s="117" t="s">
        <v>10</v>
      </c>
      <c r="E36" s="117" t="s">
        <v>10</v>
      </c>
      <c r="F36" s="117" t="s">
        <v>10</v>
      </c>
      <c r="G36" s="117" t="s">
        <v>10</v>
      </c>
      <c r="H36" s="117" t="s">
        <v>10</v>
      </c>
      <c r="I36" s="117" t="s">
        <v>10</v>
      </c>
      <c r="J36" s="117" t="s">
        <v>10</v>
      </c>
      <c r="K36" s="117" t="s">
        <v>10</v>
      </c>
      <c r="L36" s="117" t="s">
        <v>10</v>
      </c>
      <c r="M36" s="117" t="s">
        <v>10</v>
      </c>
      <c r="N36" s="117">
        <v>68182</v>
      </c>
      <c r="O36" s="116"/>
      <c r="P36" s="116"/>
      <c r="Q36" s="116"/>
      <c r="R36" s="116"/>
      <c r="S36" s="116"/>
      <c r="T36" s="116"/>
      <c r="U36" s="116"/>
      <c r="V36" s="116"/>
      <c r="W36" s="116"/>
      <c r="X36" s="116"/>
    </row>
    <row r="37" spans="1:24" s="94" customFormat="1" ht="11.1" customHeight="1">
      <c r="A37" s="25">
        <f>IF(B37&lt;&gt;"",COUNTA($B$20:B37),"")</f>
        <v>18</v>
      </c>
      <c r="B37" s="103" t="s">
        <v>173</v>
      </c>
      <c r="C37" s="117">
        <v>29420</v>
      </c>
      <c r="D37" s="117" t="s">
        <v>10</v>
      </c>
      <c r="E37" s="117" t="s">
        <v>10</v>
      </c>
      <c r="F37" s="117" t="s">
        <v>10</v>
      </c>
      <c r="G37" s="117" t="s">
        <v>10</v>
      </c>
      <c r="H37" s="117" t="s">
        <v>10</v>
      </c>
      <c r="I37" s="117" t="s">
        <v>10</v>
      </c>
      <c r="J37" s="117" t="s">
        <v>10</v>
      </c>
      <c r="K37" s="117" t="s">
        <v>10</v>
      </c>
      <c r="L37" s="117" t="s">
        <v>10</v>
      </c>
      <c r="M37" s="117" t="s">
        <v>10</v>
      </c>
      <c r="N37" s="117">
        <v>29420</v>
      </c>
      <c r="O37" s="116"/>
      <c r="P37" s="116"/>
      <c r="Q37" s="116"/>
      <c r="R37" s="116"/>
      <c r="S37" s="116"/>
      <c r="T37" s="116"/>
      <c r="U37" s="116"/>
      <c r="V37" s="116"/>
      <c r="W37" s="116"/>
      <c r="X37" s="116"/>
    </row>
    <row r="38" spans="1:24" s="94" customFormat="1" ht="11.1" customHeight="1">
      <c r="A38" s="25">
        <f>IF(B38&lt;&gt;"",COUNTA($B$20:B38),"")</f>
        <v>19</v>
      </c>
      <c r="B38" s="103" t="s">
        <v>61</v>
      </c>
      <c r="C38" s="117">
        <v>92833</v>
      </c>
      <c r="D38" s="117" t="s">
        <v>10</v>
      </c>
      <c r="E38" s="117" t="s">
        <v>10</v>
      </c>
      <c r="F38" s="117" t="s">
        <v>10</v>
      </c>
      <c r="G38" s="117" t="s">
        <v>10</v>
      </c>
      <c r="H38" s="117" t="s">
        <v>10</v>
      </c>
      <c r="I38" s="117" t="s">
        <v>10</v>
      </c>
      <c r="J38" s="117" t="s">
        <v>10</v>
      </c>
      <c r="K38" s="117" t="s">
        <v>10</v>
      </c>
      <c r="L38" s="117" t="s">
        <v>10</v>
      </c>
      <c r="M38" s="117" t="s">
        <v>10</v>
      </c>
      <c r="N38" s="117">
        <v>92833</v>
      </c>
      <c r="O38" s="116"/>
      <c r="P38" s="116"/>
      <c r="Q38" s="116"/>
      <c r="R38" s="116"/>
      <c r="S38" s="116"/>
      <c r="T38" s="116"/>
      <c r="U38" s="116"/>
      <c r="V38" s="116"/>
      <c r="W38" s="116"/>
      <c r="X38" s="116"/>
    </row>
    <row r="39" spans="1:24" s="94" customFormat="1" ht="21.6" customHeight="1">
      <c r="A39" s="25">
        <f>IF(B39&lt;&gt;"",COUNTA($B$20:B39),"")</f>
        <v>20</v>
      </c>
      <c r="B39" s="104" t="s">
        <v>157</v>
      </c>
      <c r="C39" s="117">
        <v>75707</v>
      </c>
      <c r="D39" s="117" t="s">
        <v>10</v>
      </c>
      <c r="E39" s="117" t="s">
        <v>10</v>
      </c>
      <c r="F39" s="117" t="s">
        <v>10</v>
      </c>
      <c r="G39" s="117" t="s">
        <v>10</v>
      </c>
      <c r="H39" s="117" t="s">
        <v>10</v>
      </c>
      <c r="I39" s="117" t="s">
        <v>10</v>
      </c>
      <c r="J39" s="117" t="s">
        <v>10</v>
      </c>
      <c r="K39" s="117" t="s">
        <v>10</v>
      </c>
      <c r="L39" s="117" t="s">
        <v>10</v>
      </c>
      <c r="M39" s="117" t="s">
        <v>10</v>
      </c>
      <c r="N39" s="117">
        <v>75707</v>
      </c>
      <c r="O39" s="116"/>
      <c r="P39" s="116"/>
      <c r="Q39" s="116"/>
      <c r="R39" s="116"/>
      <c r="S39" s="116"/>
      <c r="T39" s="116"/>
      <c r="U39" s="116"/>
      <c r="V39" s="116"/>
      <c r="W39" s="116"/>
      <c r="X39" s="116"/>
    </row>
    <row r="40" spans="1:24" s="94" customFormat="1" ht="21.6" customHeight="1">
      <c r="A40" s="25">
        <f>IF(B40&lt;&gt;"",COUNTA($B$20:B40),"")</f>
        <v>21</v>
      </c>
      <c r="B40" s="104" t="s">
        <v>158</v>
      </c>
      <c r="C40" s="117">
        <v>110203</v>
      </c>
      <c r="D40" s="117">
        <v>1145</v>
      </c>
      <c r="E40" s="117">
        <v>177</v>
      </c>
      <c r="F40" s="117">
        <v>1864</v>
      </c>
      <c r="G40" s="117">
        <v>8277</v>
      </c>
      <c r="H40" s="117">
        <v>95359</v>
      </c>
      <c r="I40" s="117">
        <v>53680</v>
      </c>
      <c r="J40" s="117">
        <v>41679</v>
      </c>
      <c r="K40" s="117">
        <v>173</v>
      </c>
      <c r="L40" s="117">
        <v>2824</v>
      </c>
      <c r="M40" s="117">
        <v>385</v>
      </c>
      <c r="N40" s="117" t="s">
        <v>10</v>
      </c>
      <c r="O40" s="116"/>
      <c r="P40" s="116"/>
      <c r="Q40" s="116"/>
      <c r="R40" s="116"/>
      <c r="S40" s="116"/>
      <c r="T40" s="116"/>
      <c r="U40" s="116"/>
      <c r="V40" s="116"/>
      <c r="W40" s="116"/>
      <c r="X40" s="116"/>
    </row>
    <row r="41" spans="1:24" s="94" customFormat="1" ht="21.6" customHeight="1">
      <c r="A41" s="25">
        <f>IF(B41&lt;&gt;"",COUNTA($B$20:B41),"")</f>
        <v>22</v>
      </c>
      <c r="B41" s="104" t="s">
        <v>159</v>
      </c>
      <c r="C41" s="117">
        <v>100861</v>
      </c>
      <c r="D41" s="117">
        <v>1</v>
      </c>
      <c r="E41" s="117">
        <v>7</v>
      </c>
      <c r="F41" s="117">
        <v>3</v>
      </c>
      <c r="G41" s="117">
        <v>325</v>
      </c>
      <c r="H41" s="117">
        <v>98595</v>
      </c>
      <c r="I41" s="117">
        <v>98355</v>
      </c>
      <c r="J41" s="117">
        <v>240</v>
      </c>
      <c r="K41" s="117">
        <v>1</v>
      </c>
      <c r="L41" s="117">
        <v>39</v>
      </c>
      <c r="M41" s="117">
        <v>1891</v>
      </c>
      <c r="N41" s="117" t="s">
        <v>10</v>
      </c>
      <c r="O41" s="116"/>
      <c r="P41" s="116"/>
      <c r="Q41" s="116"/>
      <c r="R41" s="116"/>
      <c r="S41" s="116"/>
      <c r="T41" s="116"/>
      <c r="U41" s="116"/>
      <c r="V41" s="116"/>
      <c r="W41" s="116"/>
      <c r="X41" s="116"/>
    </row>
    <row r="42" spans="1:24" s="94" customFormat="1" ht="11.1" customHeight="1">
      <c r="A42" s="25">
        <f>IF(B42&lt;&gt;"",COUNTA($B$20:B42),"")</f>
        <v>23</v>
      </c>
      <c r="B42" s="103" t="s">
        <v>160</v>
      </c>
      <c r="C42" s="117">
        <v>29395</v>
      </c>
      <c r="D42" s="117">
        <v>942</v>
      </c>
      <c r="E42" s="117">
        <v>6124</v>
      </c>
      <c r="F42" s="117">
        <v>656</v>
      </c>
      <c r="G42" s="117">
        <v>648</v>
      </c>
      <c r="H42" s="117">
        <v>1894</v>
      </c>
      <c r="I42" s="117">
        <v>16</v>
      </c>
      <c r="J42" s="117">
        <v>1878</v>
      </c>
      <c r="K42" s="117">
        <v>1541</v>
      </c>
      <c r="L42" s="117">
        <v>7710</v>
      </c>
      <c r="M42" s="117">
        <v>9880</v>
      </c>
      <c r="N42" s="117" t="s">
        <v>10</v>
      </c>
      <c r="O42" s="116"/>
      <c r="P42" s="116"/>
      <c r="Q42" s="116"/>
      <c r="R42" s="116"/>
      <c r="S42" s="116"/>
      <c r="T42" s="116"/>
      <c r="U42" s="116"/>
      <c r="V42" s="116"/>
      <c r="W42" s="116"/>
      <c r="X42" s="116"/>
    </row>
    <row r="43" spans="1:24" s="94" customFormat="1" ht="11.1" customHeight="1">
      <c r="A43" s="25">
        <f>IF(B43&lt;&gt;"",COUNTA($B$20:B43),"")</f>
        <v>24</v>
      </c>
      <c r="B43" s="103" t="s">
        <v>161</v>
      </c>
      <c r="C43" s="117">
        <v>259893</v>
      </c>
      <c r="D43" s="117">
        <v>41571</v>
      </c>
      <c r="E43" s="117">
        <v>9317</v>
      </c>
      <c r="F43" s="117">
        <v>11749</v>
      </c>
      <c r="G43" s="117">
        <v>5133</v>
      </c>
      <c r="H43" s="117">
        <v>46818</v>
      </c>
      <c r="I43" s="117">
        <v>39012</v>
      </c>
      <c r="J43" s="117">
        <v>7806</v>
      </c>
      <c r="K43" s="117">
        <v>1755</v>
      </c>
      <c r="L43" s="117">
        <v>3780</v>
      </c>
      <c r="M43" s="117">
        <v>16896</v>
      </c>
      <c r="N43" s="117">
        <v>122873</v>
      </c>
      <c r="O43" s="116"/>
      <c r="P43" s="116"/>
      <c r="Q43" s="116"/>
      <c r="R43" s="116"/>
      <c r="S43" s="116"/>
      <c r="T43" s="116"/>
      <c r="U43" s="116"/>
      <c r="V43" s="116"/>
      <c r="W43" s="116"/>
      <c r="X43" s="116"/>
    </row>
    <row r="44" spans="1:24" s="94" customFormat="1" ht="11.1" customHeight="1">
      <c r="A44" s="25">
        <f>IF(B44&lt;&gt;"",COUNTA($B$20:B44),"")</f>
        <v>25</v>
      </c>
      <c r="B44" s="103" t="s">
        <v>147</v>
      </c>
      <c r="C44" s="117">
        <v>144302</v>
      </c>
      <c r="D44" s="117">
        <v>11615</v>
      </c>
      <c r="E44" s="117">
        <v>173</v>
      </c>
      <c r="F44" s="117">
        <v>9990</v>
      </c>
      <c r="G44" s="117" t="s">
        <v>10</v>
      </c>
      <c r="H44" s="117">
        <v>2581</v>
      </c>
      <c r="I44" s="117">
        <v>103</v>
      </c>
      <c r="J44" s="117">
        <v>2478</v>
      </c>
      <c r="K44" s="117">
        <v>39</v>
      </c>
      <c r="L44" s="117">
        <v>650</v>
      </c>
      <c r="M44" s="117">
        <v>180</v>
      </c>
      <c r="N44" s="117">
        <v>119073</v>
      </c>
      <c r="O44" s="116"/>
      <c r="P44" s="116"/>
      <c r="Q44" s="116"/>
      <c r="R44" s="116"/>
      <c r="S44" s="116"/>
      <c r="T44" s="116"/>
      <c r="U44" s="116"/>
      <c r="V44" s="116"/>
      <c r="W44" s="116"/>
      <c r="X44" s="116"/>
    </row>
    <row r="45" spans="1:24" s="94" customFormat="1" ht="20.100000000000001" customHeight="1">
      <c r="A45" s="26">
        <f>IF(B45&lt;&gt;"",COUNTA($B$20:B45),"")</f>
        <v>26</v>
      </c>
      <c r="B45" s="105" t="s">
        <v>162</v>
      </c>
      <c r="C45" s="119">
        <v>702616</v>
      </c>
      <c r="D45" s="119">
        <v>32043</v>
      </c>
      <c r="E45" s="119">
        <v>15451</v>
      </c>
      <c r="F45" s="119">
        <v>4282</v>
      </c>
      <c r="G45" s="119">
        <v>14383</v>
      </c>
      <c r="H45" s="119">
        <v>240085</v>
      </c>
      <c r="I45" s="119">
        <v>190960</v>
      </c>
      <c r="J45" s="119">
        <v>49125</v>
      </c>
      <c r="K45" s="119">
        <v>3431</v>
      </c>
      <c r="L45" s="119">
        <v>13703</v>
      </c>
      <c r="M45" s="119">
        <v>28871</v>
      </c>
      <c r="N45" s="119">
        <v>350367</v>
      </c>
      <c r="O45" s="116"/>
      <c r="P45" s="116"/>
      <c r="Q45" s="116"/>
      <c r="R45" s="116"/>
      <c r="S45" s="116"/>
      <c r="T45" s="116"/>
      <c r="U45" s="116"/>
      <c r="V45" s="116"/>
      <c r="W45" s="116"/>
      <c r="X45" s="116"/>
    </row>
    <row r="46" spans="1:24" s="122" customFormat="1" ht="11.1" customHeight="1">
      <c r="A46" s="25">
        <f>IF(B46&lt;&gt;"",COUNTA($B$20:B46),"")</f>
        <v>27</v>
      </c>
      <c r="B46" s="103" t="s">
        <v>163</v>
      </c>
      <c r="C46" s="117">
        <v>56484</v>
      </c>
      <c r="D46" s="117">
        <v>561</v>
      </c>
      <c r="E46" s="117">
        <v>1713</v>
      </c>
      <c r="F46" s="117">
        <v>3549</v>
      </c>
      <c r="G46" s="117">
        <v>12</v>
      </c>
      <c r="H46" s="117">
        <v>2182</v>
      </c>
      <c r="I46" s="117" t="s">
        <v>10</v>
      </c>
      <c r="J46" s="117">
        <v>2182</v>
      </c>
      <c r="K46" s="117">
        <v>350</v>
      </c>
      <c r="L46" s="117">
        <v>15511</v>
      </c>
      <c r="M46" s="117">
        <v>16700</v>
      </c>
      <c r="N46" s="117">
        <v>15907</v>
      </c>
      <c r="O46" s="121"/>
      <c r="P46" s="121"/>
      <c r="Q46" s="121"/>
      <c r="R46" s="121"/>
      <c r="S46" s="121"/>
      <c r="T46" s="121"/>
      <c r="U46" s="121"/>
      <c r="V46" s="121"/>
      <c r="W46" s="121"/>
      <c r="X46" s="121"/>
    </row>
    <row r="47" spans="1:24"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row>
    <row r="48" spans="1:24" s="122" customFormat="1" ht="11.1" customHeight="1">
      <c r="A48" s="25">
        <f>IF(B48&lt;&gt;"",COUNTA($B$20:B48),"")</f>
        <v>29</v>
      </c>
      <c r="B48" s="103" t="s">
        <v>165</v>
      </c>
      <c r="C48" s="117">
        <v>40292</v>
      </c>
      <c r="D48" s="117">
        <v>7587</v>
      </c>
      <c r="E48" s="117">
        <v>550</v>
      </c>
      <c r="F48" s="117">
        <v>639</v>
      </c>
      <c r="G48" s="117">
        <v>9</v>
      </c>
      <c r="H48" s="117">
        <v>505</v>
      </c>
      <c r="I48" s="117">
        <v>39</v>
      </c>
      <c r="J48" s="117">
        <v>466</v>
      </c>
      <c r="K48" s="117">
        <v>94</v>
      </c>
      <c r="L48" s="117">
        <v>5233</v>
      </c>
      <c r="M48" s="117">
        <v>25400</v>
      </c>
      <c r="N48" s="117">
        <v>275</v>
      </c>
      <c r="O48" s="121"/>
      <c r="P48" s="121"/>
      <c r="Q48" s="121"/>
      <c r="R48" s="121"/>
      <c r="S48" s="121"/>
      <c r="T48" s="121"/>
      <c r="U48" s="121"/>
      <c r="V48" s="121"/>
      <c r="W48" s="121"/>
      <c r="X48" s="121"/>
    </row>
    <row r="49" spans="1:24" s="122" customFormat="1" ht="11.1" customHeight="1">
      <c r="A49" s="25">
        <f>IF(B49&lt;&gt;"",COUNTA($B$20:B49),"")</f>
        <v>30</v>
      </c>
      <c r="B49" s="103" t="s">
        <v>147</v>
      </c>
      <c r="C49" s="117">
        <v>999</v>
      </c>
      <c r="D49" s="117">
        <v>417</v>
      </c>
      <c r="E49" s="117">
        <v>195</v>
      </c>
      <c r="F49" s="117">
        <v>342</v>
      </c>
      <c r="G49" s="117" t="s">
        <v>10</v>
      </c>
      <c r="H49" s="117" t="s">
        <v>10</v>
      </c>
      <c r="I49" s="117" t="s">
        <v>10</v>
      </c>
      <c r="J49" s="117" t="s">
        <v>10</v>
      </c>
      <c r="K49" s="117" t="s">
        <v>10</v>
      </c>
      <c r="L49" s="117" t="s">
        <v>10</v>
      </c>
      <c r="M49" s="117">
        <v>30</v>
      </c>
      <c r="N49" s="117">
        <v>15</v>
      </c>
      <c r="O49" s="121"/>
      <c r="P49" s="121"/>
      <c r="Q49" s="121"/>
      <c r="R49" s="121"/>
      <c r="S49" s="121"/>
      <c r="T49" s="121"/>
      <c r="U49" s="121"/>
      <c r="V49" s="121"/>
      <c r="W49" s="121"/>
      <c r="X49" s="121"/>
    </row>
    <row r="50" spans="1:24" s="94" customFormat="1" ht="18.95" customHeight="1">
      <c r="A50" s="26">
        <f>IF(B50&lt;&gt;"",COUNTA($B$20:B50),"")</f>
        <v>31</v>
      </c>
      <c r="B50" s="105" t="s">
        <v>166</v>
      </c>
      <c r="C50" s="119">
        <v>95778</v>
      </c>
      <c r="D50" s="119">
        <v>7731</v>
      </c>
      <c r="E50" s="119">
        <v>2068</v>
      </c>
      <c r="F50" s="119">
        <v>3846</v>
      </c>
      <c r="G50" s="119">
        <v>21</v>
      </c>
      <c r="H50" s="119">
        <v>2687</v>
      </c>
      <c r="I50" s="119">
        <v>39</v>
      </c>
      <c r="J50" s="119">
        <v>2648</v>
      </c>
      <c r="K50" s="119">
        <v>444</v>
      </c>
      <c r="L50" s="119">
        <v>20744</v>
      </c>
      <c r="M50" s="119">
        <v>42070</v>
      </c>
      <c r="N50" s="119">
        <v>16166</v>
      </c>
      <c r="O50" s="116"/>
      <c r="P50" s="116"/>
      <c r="Q50" s="116"/>
      <c r="R50" s="116"/>
      <c r="S50" s="116"/>
      <c r="T50" s="116"/>
      <c r="U50" s="116"/>
      <c r="V50" s="116"/>
      <c r="W50" s="116"/>
      <c r="X50" s="116"/>
    </row>
    <row r="51" spans="1:24" s="94" customFormat="1" ht="18.95" customHeight="1">
      <c r="A51" s="26">
        <f>IF(B51&lt;&gt;"",COUNTA($B$20:B51),"")</f>
        <v>32</v>
      </c>
      <c r="B51" s="105" t="s">
        <v>167</v>
      </c>
      <c r="C51" s="119">
        <v>798394</v>
      </c>
      <c r="D51" s="119">
        <v>39775</v>
      </c>
      <c r="E51" s="119">
        <v>17519</v>
      </c>
      <c r="F51" s="119">
        <v>8128</v>
      </c>
      <c r="G51" s="119">
        <v>14404</v>
      </c>
      <c r="H51" s="119">
        <v>242773</v>
      </c>
      <c r="I51" s="119">
        <v>190999</v>
      </c>
      <c r="J51" s="119">
        <v>51773</v>
      </c>
      <c r="K51" s="119">
        <v>3874</v>
      </c>
      <c r="L51" s="119">
        <v>34447</v>
      </c>
      <c r="M51" s="119">
        <v>70941</v>
      </c>
      <c r="N51" s="119">
        <v>366533</v>
      </c>
      <c r="O51" s="116"/>
      <c r="P51" s="116"/>
      <c r="Q51" s="116"/>
      <c r="R51" s="116"/>
      <c r="S51" s="116"/>
      <c r="T51" s="116"/>
      <c r="U51" s="116"/>
      <c r="V51" s="116"/>
      <c r="W51" s="116"/>
      <c r="X51" s="116"/>
    </row>
    <row r="52" spans="1:24" s="94" customFormat="1" ht="18.95" customHeight="1">
      <c r="A52" s="26">
        <f>IF(B52&lt;&gt;"",COUNTA($B$20:B52),"")</f>
        <v>33</v>
      </c>
      <c r="B52" s="105" t="s">
        <v>168</v>
      </c>
      <c r="C52" s="119">
        <v>15693</v>
      </c>
      <c r="D52" s="119">
        <v>-61243</v>
      </c>
      <c r="E52" s="119">
        <v>-21736</v>
      </c>
      <c r="F52" s="119">
        <v>-43394</v>
      </c>
      <c r="G52" s="119">
        <v>-16405</v>
      </c>
      <c r="H52" s="119">
        <v>-138272</v>
      </c>
      <c r="I52" s="119">
        <v>-52854</v>
      </c>
      <c r="J52" s="119">
        <v>-85418</v>
      </c>
      <c r="K52" s="119">
        <v>-10679</v>
      </c>
      <c r="L52" s="119">
        <v>-52488</v>
      </c>
      <c r="M52" s="119">
        <v>109</v>
      </c>
      <c r="N52" s="119">
        <v>359801</v>
      </c>
      <c r="O52" s="116"/>
      <c r="P52" s="116"/>
      <c r="Q52" s="116"/>
      <c r="R52" s="116"/>
      <c r="S52" s="116"/>
      <c r="T52" s="116"/>
      <c r="U52" s="116"/>
      <c r="V52" s="116"/>
      <c r="W52" s="116"/>
      <c r="X52" s="116"/>
    </row>
    <row r="53" spans="1:24" s="122" customFormat="1" ht="25.15" customHeight="1">
      <c r="A53" s="25">
        <f>IF(B53&lt;&gt;"",COUNTA($B$20:B53),"")</f>
        <v>34</v>
      </c>
      <c r="B53" s="108" t="s">
        <v>169</v>
      </c>
      <c r="C53" s="123">
        <v>40328</v>
      </c>
      <c r="D53" s="123">
        <v>-58242</v>
      </c>
      <c r="E53" s="123">
        <v>-18731</v>
      </c>
      <c r="F53" s="123">
        <v>-39110</v>
      </c>
      <c r="G53" s="123">
        <v>-15414</v>
      </c>
      <c r="H53" s="123">
        <v>-134974</v>
      </c>
      <c r="I53" s="123">
        <v>-52845</v>
      </c>
      <c r="J53" s="123">
        <v>-82129</v>
      </c>
      <c r="K53" s="123">
        <v>-10165</v>
      </c>
      <c r="L53" s="123">
        <v>-30266</v>
      </c>
      <c r="M53" s="123">
        <v>1710</v>
      </c>
      <c r="N53" s="123">
        <v>345520</v>
      </c>
      <c r="O53" s="121"/>
      <c r="P53" s="121"/>
      <c r="Q53" s="121"/>
      <c r="R53" s="121"/>
      <c r="S53" s="121"/>
      <c r="T53" s="121"/>
      <c r="U53" s="121"/>
      <c r="V53" s="121"/>
      <c r="W53" s="121"/>
      <c r="X53" s="121"/>
    </row>
    <row r="54" spans="1:24" s="122" customFormat="1" ht="18" customHeight="1">
      <c r="A54" s="25">
        <f>IF(B54&lt;&gt;"",COUNTA($B$20:B54),"")</f>
        <v>35</v>
      </c>
      <c r="B54" s="103" t="s">
        <v>170</v>
      </c>
      <c r="C54" s="117">
        <v>15019</v>
      </c>
      <c r="D54" s="117">
        <v>441</v>
      </c>
      <c r="E54" s="117">
        <v>68</v>
      </c>
      <c r="F54" s="117" t="s">
        <v>10</v>
      </c>
      <c r="G54" s="117" t="s">
        <v>10</v>
      </c>
      <c r="H54" s="117" t="s">
        <v>10</v>
      </c>
      <c r="I54" s="117" t="s">
        <v>10</v>
      </c>
      <c r="J54" s="117" t="s">
        <v>10</v>
      </c>
      <c r="K54" s="117" t="s">
        <v>10</v>
      </c>
      <c r="L54" s="117">
        <v>38</v>
      </c>
      <c r="M54" s="117" t="s">
        <v>10</v>
      </c>
      <c r="N54" s="117">
        <v>14473</v>
      </c>
      <c r="O54" s="121"/>
      <c r="P54" s="121"/>
      <c r="Q54" s="121"/>
      <c r="R54" s="121"/>
      <c r="S54" s="121"/>
      <c r="T54" s="121"/>
      <c r="U54" s="121"/>
      <c r="V54" s="121"/>
      <c r="W54" s="121"/>
      <c r="X54" s="121"/>
    </row>
    <row r="55" spans="1:24" ht="11.1" customHeight="1">
      <c r="A55" s="25">
        <f>IF(B55&lt;&gt;"",COUNTA($B$20:B55),"")</f>
        <v>36</v>
      </c>
      <c r="B55" s="103" t="s">
        <v>171</v>
      </c>
      <c r="C55" s="117">
        <v>33400</v>
      </c>
      <c r="D55" s="117">
        <v>805</v>
      </c>
      <c r="E55" s="117">
        <v>83</v>
      </c>
      <c r="F55" s="117">
        <v>223</v>
      </c>
      <c r="G55" s="117" t="s">
        <v>10</v>
      </c>
      <c r="H55" s="117">
        <v>89</v>
      </c>
      <c r="I55" s="117" t="s">
        <v>10</v>
      </c>
      <c r="J55" s="117">
        <v>89</v>
      </c>
      <c r="K55" s="117">
        <v>103</v>
      </c>
      <c r="L55" s="117">
        <v>240</v>
      </c>
      <c r="M55" s="117">
        <v>412</v>
      </c>
      <c r="N55" s="117">
        <v>31444</v>
      </c>
    </row>
    <row r="56" spans="1:24"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4" s="94" customFormat="1" ht="11.1" customHeight="1">
      <c r="A57" s="25">
        <f>IF(B57&lt;&gt;"",COUNTA($B$20:B57),"")</f>
        <v>37</v>
      </c>
      <c r="B57" s="103" t="s">
        <v>142</v>
      </c>
      <c r="C57" s="125">
        <v>687.24</v>
      </c>
      <c r="D57" s="125">
        <v>244.05</v>
      </c>
      <c r="E57" s="125">
        <v>107.34</v>
      </c>
      <c r="F57" s="125">
        <v>39.04</v>
      </c>
      <c r="G57" s="125">
        <v>45.23</v>
      </c>
      <c r="H57" s="125">
        <v>103.78</v>
      </c>
      <c r="I57" s="125">
        <v>35.979999999999997</v>
      </c>
      <c r="J57" s="125">
        <v>67.8</v>
      </c>
      <c r="K57" s="125">
        <v>22.97</v>
      </c>
      <c r="L57" s="125">
        <v>75.89</v>
      </c>
      <c r="M57" s="125">
        <v>48.94</v>
      </c>
      <c r="N57" s="125" t="s">
        <v>10</v>
      </c>
      <c r="O57" s="116"/>
      <c r="P57" s="116"/>
      <c r="Q57" s="116"/>
      <c r="R57" s="116"/>
      <c r="S57" s="116"/>
      <c r="T57" s="116"/>
      <c r="U57" s="116"/>
      <c r="V57" s="116"/>
      <c r="W57" s="116"/>
      <c r="X57" s="116"/>
    </row>
    <row r="58" spans="1:24" s="94" customFormat="1" ht="11.1" customHeight="1">
      <c r="A58" s="25">
        <f>IF(B58&lt;&gt;"",COUNTA($B$20:B58),"")</f>
        <v>38</v>
      </c>
      <c r="B58" s="103" t="s">
        <v>143</v>
      </c>
      <c r="C58" s="125">
        <v>442.65</v>
      </c>
      <c r="D58" s="125">
        <v>114.3</v>
      </c>
      <c r="E58" s="125">
        <v>28.44</v>
      </c>
      <c r="F58" s="125">
        <v>120.07</v>
      </c>
      <c r="G58" s="125">
        <v>16.350000000000001</v>
      </c>
      <c r="H58" s="125">
        <v>42.51</v>
      </c>
      <c r="I58" s="125">
        <v>32.619999999999997</v>
      </c>
      <c r="J58" s="125">
        <v>9.8800000000000008</v>
      </c>
      <c r="K58" s="125">
        <v>15.92</v>
      </c>
      <c r="L58" s="125">
        <v>76.010000000000005</v>
      </c>
      <c r="M58" s="125">
        <v>27.59</v>
      </c>
      <c r="N58" s="125">
        <v>1.47</v>
      </c>
      <c r="O58" s="116"/>
      <c r="P58" s="116"/>
      <c r="Q58" s="116"/>
      <c r="R58" s="116"/>
      <c r="S58" s="116"/>
      <c r="T58" s="116"/>
      <c r="U58" s="116"/>
      <c r="V58" s="116"/>
      <c r="W58" s="116"/>
      <c r="X58" s="116"/>
    </row>
    <row r="59" spans="1:24" s="94" customFormat="1" ht="21.6" customHeight="1">
      <c r="A59" s="25">
        <f>IF(B59&lt;&gt;"",COUNTA($B$20:B59),"")</f>
        <v>39</v>
      </c>
      <c r="B59" s="104" t="s">
        <v>144</v>
      </c>
      <c r="C59" s="125">
        <v>1170.3399999999999</v>
      </c>
      <c r="D59" s="125" t="s">
        <v>10</v>
      </c>
      <c r="E59" s="125" t="s">
        <v>10</v>
      </c>
      <c r="F59" s="125" t="s">
        <v>10</v>
      </c>
      <c r="G59" s="125" t="s">
        <v>10</v>
      </c>
      <c r="H59" s="125">
        <v>1170.3399999999999</v>
      </c>
      <c r="I59" s="125">
        <v>985.92</v>
      </c>
      <c r="J59" s="125">
        <v>184.42</v>
      </c>
      <c r="K59" s="125" t="s">
        <v>10</v>
      </c>
      <c r="L59" s="125" t="s">
        <v>10</v>
      </c>
      <c r="M59" s="125" t="s">
        <v>10</v>
      </c>
      <c r="N59" s="125" t="s">
        <v>10</v>
      </c>
      <c r="O59" s="116"/>
      <c r="P59" s="116"/>
      <c r="Q59" s="116"/>
      <c r="R59" s="116"/>
      <c r="S59" s="116"/>
      <c r="T59" s="116"/>
      <c r="U59" s="116"/>
      <c r="V59" s="116"/>
      <c r="W59" s="116"/>
      <c r="X59" s="116"/>
    </row>
    <row r="60" spans="1:24" s="94" customFormat="1" ht="11.1" customHeight="1">
      <c r="A60" s="25">
        <f>IF(B60&lt;&gt;"",COUNTA($B$20:B60),"")</f>
        <v>40</v>
      </c>
      <c r="B60" s="103" t="s">
        <v>145</v>
      </c>
      <c r="C60" s="125">
        <v>16.09</v>
      </c>
      <c r="D60" s="125">
        <v>0.37</v>
      </c>
      <c r="E60" s="125">
        <v>0.16</v>
      </c>
      <c r="F60" s="125">
        <v>0.01</v>
      </c>
      <c r="G60" s="125" t="s">
        <v>10</v>
      </c>
      <c r="H60" s="125">
        <v>0.09</v>
      </c>
      <c r="I60" s="125" t="s">
        <v>10</v>
      </c>
      <c r="J60" s="125">
        <v>0.08</v>
      </c>
      <c r="K60" s="125">
        <v>0.02</v>
      </c>
      <c r="L60" s="125">
        <v>0.09</v>
      </c>
      <c r="M60" s="125">
        <v>0.1</v>
      </c>
      <c r="N60" s="125">
        <v>15.25</v>
      </c>
      <c r="O60" s="116"/>
      <c r="P60" s="116"/>
      <c r="Q60" s="116"/>
      <c r="R60" s="116"/>
      <c r="S60" s="116"/>
      <c r="T60" s="116"/>
      <c r="U60" s="116"/>
      <c r="V60" s="116"/>
      <c r="W60" s="116"/>
      <c r="X60" s="116"/>
    </row>
    <row r="61" spans="1:24" s="94" customFormat="1" ht="11.1" customHeight="1">
      <c r="A61" s="25">
        <f>IF(B61&lt;&gt;"",COUNTA($B$20:B61),"")</f>
        <v>41</v>
      </c>
      <c r="B61" s="103" t="s">
        <v>146</v>
      </c>
      <c r="C61" s="125">
        <v>1268.51</v>
      </c>
      <c r="D61" s="125">
        <v>94.16</v>
      </c>
      <c r="E61" s="125">
        <v>16.75</v>
      </c>
      <c r="F61" s="125">
        <v>78.13</v>
      </c>
      <c r="G61" s="125">
        <v>70.86</v>
      </c>
      <c r="H61" s="125">
        <v>361.68</v>
      </c>
      <c r="I61" s="125">
        <v>29.5</v>
      </c>
      <c r="J61" s="125">
        <v>332.18</v>
      </c>
      <c r="K61" s="125">
        <v>21.69</v>
      </c>
      <c r="L61" s="125">
        <v>46.31</v>
      </c>
      <c r="M61" s="125">
        <v>44.89</v>
      </c>
      <c r="N61" s="125">
        <v>534.04</v>
      </c>
      <c r="O61" s="116"/>
      <c r="P61" s="116"/>
      <c r="Q61" s="116"/>
      <c r="R61" s="116"/>
      <c r="S61" s="116"/>
      <c r="T61" s="116"/>
      <c r="U61" s="116"/>
      <c r="V61" s="116"/>
      <c r="W61" s="116"/>
      <c r="X61" s="116"/>
    </row>
    <row r="62" spans="1:24" s="94" customFormat="1" ht="11.1" customHeight="1">
      <c r="A62" s="25">
        <f>IF(B62&lt;&gt;"",COUNTA($B$20:B62),"")</f>
        <v>42</v>
      </c>
      <c r="B62" s="103" t="s">
        <v>147</v>
      </c>
      <c r="C62" s="125">
        <v>641.34</v>
      </c>
      <c r="D62" s="125">
        <v>51.62</v>
      </c>
      <c r="E62" s="125">
        <v>0.77</v>
      </c>
      <c r="F62" s="125">
        <v>44.4</v>
      </c>
      <c r="G62" s="125" t="s">
        <v>10</v>
      </c>
      <c r="H62" s="125">
        <v>11.47</v>
      </c>
      <c r="I62" s="125">
        <v>0.46</v>
      </c>
      <c r="J62" s="125">
        <v>11.01</v>
      </c>
      <c r="K62" s="125">
        <v>0.17</v>
      </c>
      <c r="L62" s="125">
        <v>2.89</v>
      </c>
      <c r="M62" s="125">
        <v>0.8</v>
      </c>
      <c r="N62" s="125">
        <v>529.21</v>
      </c>
      <c r="O62" s="116"/>
      <c r="P62" s="116"/>
      <c r="Q62" s="116"/>
      <c r="R62" s="116"/>
      <c r="S62" s="116"/>
      <c r="T62" s="116"/>
      <c r="U62" s="116"/>
      <c r="V62" s="116"/>
      <c r="W62" s="116"/>
      <c r="X62" s="116"/>
    </row>
    <row r="63" spans="1:24" s="94" customFormat="1" ht="20.100000000000001" customHeight="1">
      <c r="A63" s="26">
        <f>IF(B63&lt;&gt;"",COUNTA($B$20:B63),"")</f>
        <v>43</v>
      </c>
      <c r="B63" s="105" t="s">
        <v>148</v>
      </c>
      <c r="C63" s="127">
        <v>2943.49</v>
      </c>
      <c r="D63" s="127">
        <v>401.26</v>
      </c>
      <c r="E63" s="127">
        <v>151.91999999999999</v>
      </c>
      <c r="F63" s="127">
        <v>192.85</v>
      </c>
      <c r="G63" s="127">
        <v>132.43</v>
      </c>
      <c r="H63" s="127">
        <v>1666.92</v>
      </c>
      <c r="I63" s="127">
        <v>1083.57</v>
      </c>
      <c r="J63" s="127">
        <v>583.35</v>
      </c>
      <c r="K63" s="127">
        <v>60.42</v>
      </c>
      <c r="L63" s="127">
        <v>195.41</v>
      </c>
      <c r="M63" s="127">
        <v>120.72</v>
      </c>
      <c r="N63" s="127">
        <v>21.54</v>
      </c>
      <c r="O63" s="116"/>
      <c r="P63" s="116"/>
      <c r="Q63" s="116"/>
      <c r="R63" s="116"/>
      <c r="S63" s="116"/>
      <c r="T63" s="116"/>
      <c r="U63" s="116"/>
      <c r="V63" s="116"/>
      <c r="W63" s="116"/>
      <c r="X63" s="116"/>
    </row>
    <row r="64" spans="1:24" s="94" customFormat="1" ht="21.6" customHeight="1">
      <c r="A64" s="25">
        <f>IF(B64&lt;&gt;"",COUNTA($B$20:B64),"")</f>
        <v>44</v>
      </c>
      <c r="B64" s="104" t="s">
        <v>149</v>
      </c>
      <c r="C64" s="125">
        <v>361.01</v>
      </c>
      <c r="D64" s="125">
        <v>43.5</v>
      </c>
      <c r="E64" s="125">
        <v>21.77</v>
      </c>
      <c r="F64" s="125">
        <v>37.03</v>
      </c>
      <c r="G64" s="125">
        <v>4.3099999999999996</v>
      </c>
      <c r="H64" s="125">
        <v>24.89</v>
      </c>
      <c r="I64" s="125">
        <v>0.22</v>
      </c>
      <c r="J64" s="125">
        <v>24.67</v>
      </c>
      <c r="K64" s="125">
        <v>4.25</v>
      </c>
      <c r="L64" s="125">
        <v>185.5</v>
      </c>
      <c r="M64" s="125">
        <v>39.78</v>
      </c>
      <c r="N64" s="125" t="s">
        <v>10</v>
      </c>
      <c r="O64" s="116"/>
      <c r="P64" s="116"/>
      <c r="Q64" s="116"/>
      <c r="R64" s="116"/>
      <c r="S64" s="116"/>
      <c r="T64" s="116"/>
      <c r="U64" s="116"/>
      <c r="V64" s="116"/>
      <c r="W64" s="116"/>
      <c r="X64" s="116"/>
    </row>
    <row r="65" spans="1:24" s="94" customFormat="1" ht="11.1" customHeight="1">
      <c r="A65" s="25">
        <f>IF(B65&lt;&gt;"",COUNTA($B$20:B65),"")</f>
        <v>45</v>
      </c>
      <c r="B65" s="103" t="s">
        <v>150</v>
      </c>
      <c r="C65" s="125">
        <v>288.72000000000003</v>
      </c>
      <c r="D65" s="125">
        <v>15.43</v>
      </c>
      <c r="E65" s="125">
        <v>10.6</v>
      </c>
      <c r="F65" s="125">
        <v>32.659999999999997</v>
      </c>
      <c r="G65" s="125">
        <v>3.59</v>
      </c>
      <c r="H65" s="125">
        <v>23.16</v>
      </c>
      <c r="I65" s="125" t="s">
        <v>10</v>
      </c>
      <c r="J65" s="125">
        <v>23.16</v>
      </c>
      <c r="K65" s="125">
        <v>3.52</v>
      </c>
      <c r="L65" s="125">
        <v>163.22999999999999</v>
      </c>
      <c r="M65" s="125">
        <v>36.520000000000003</v>
      </c>
      <c r="N65" s="125" t="s">
        <v>10</v>
      </c>
      <c r="O65" s="116"/>
      <c r="P65" s="116"/>
      <c r="Q65" s="116"/>
      <c r="R65" s="116"/>
      <c r="S65" s="116"/>
      <c r="T65" s="116"/>
      <c r="U65" s="116"/>
      <c r="V65" s="116"/>
      <c r="W65" s="116"/>
      <c r="X65" s="116"/>
    </row>
    <row r="66" spans="1:24" s="94" customFormat="1" ht="11.1" customHeight="1">
      <c r="A66" s="25">
        <f>IF(B66&lt;&gt;"",COUNTA($B$20:B66),"")</f>
        <v>46</v>
      </c>
      <c r="B66" s="103" t="s">
        <v>151</v>
      </c>
      <c r="C66" s="125">
        <v>0.14000000000000001</v>
      </c>
      <c r="D66" s="125">
        <v>0.08</v>
      </c>
      <c r="E66" s="125" t="s">
        <v>10</v>
      </c>
      <c r="F66" s="125" t="s">
        <v>10</v>
      </c>
      <c r="G66" s="125" t="s">
        <v>10</v>
      </c>
      <c r="H66" s="125" t="s">
        <v>10</v>
      </c>
      <c r="I66" s="125" t="s">
        <v>10</v>
      </c>
      <c r="J66" s="125" t="s">
        <v>10</v>
      </c>
      <c r="K66" s="125" t="s">
        <v>10</v>
      </c>
      <c r="L66" s="125">
        <v>7.0000000000000007E-2</v>
      </c>
      <c r="M66" s="125" t="s">
        <v>10</v>
      </c>
      <c r="N66" s="125" t="s">
        <v>10</v>
      </c>
      <c r="O66" s="116"/>
      <c r="P66" s="116"/>
      <c r="Q66" s="116"/>
      <c r="R66" s="116"/>
      <c r="S66" s="116"/>
      <c r="T66" s="116"/>
      <c r="U66" s="116"/>
      <c r="V66" s="116"/>
      <c r="W66" s="116"/>
      <c r="X66" s="116"/>
    </row>
    <row r="67" spans="1:24" s="94" customFormat="1" ht="11.1" customHeight="1">
      <c r="A67" s="25">
        <f>IF(B67&lt;&gt;"",COUNTA($B$20:B67),"")</f>
        <v>47</v>
      </c>
      <c r="B67" s="103" t="s">
        <v>152</v>
      </c>
      <c r="C67" s="125">
        <v>178.45</v>
      </c>
      <c r="D67" s="125">
        <v>5.98</v>
      </c>
      <c r="E67" s="125">
        <v>1.64</v>
      </c>
      <c r="F67" s="125">
        <v>0.63</v>
      </c>
      <c r="G67" s="125">
        <v>0.19</v>
      </c>
      <c r="H67" s="125">
        <v>1.72</v>
      </c>
      <c r="I67" s="125" t="s">
        <v>10</v>
      </c>
      <c r="J67" s="125">
        <v>1.72</v>
      </c>
      <c r="K67" s="125">
        <v>0.01</v>
      </c>
      <c r="L67" s="125">
        <v>5.4</v>
      </c>
      <c r="M67" s="125">
        <v>154.44</v>
      </c>
      <c r="N67" s="125">
        <v>8.44</v>
      </c>
      <c r="O67" s="116"/>
      <c r="P67" s="116"/>
      <c r="Q67" s="116"/>
      <c r="R67" s="116"/>
      <c r="S67" s="116"/>
      <c r="T67" s="116"/>
      <c r="U67" s="116"/>
      <c r="V67" s="116"/>
      <c r="W67" s="116"/>
      <c r="X67" s="116"/>
    </row>
    <row r="68" spans="1:24" s="94" customFormat="1" ht="11.1" customHeight="1">
      <c r="A68" s="25">
        <f>IF(B68&lt;&gt;"",COUNTA($B$20:B68),"")</f>
        <v>48</v>
      </c>
      <c r="B68" s="103" t="s">
        <v>147</v>
      </c>
      <c r="C68" s="125">
        <v>4.4400000000000004</v>
      </c>
      <c r="D68" s="125">
        <v>1.85</v>
      </c>
      <c r="E68" s="125">
        <v>0.87</v>
      </c>
      <c r="F68" s="125">
        <v>1.52</v>
      </c>
      <c r="G68" s="125" t="s">
        <v>10</v>
      </c>
      <c r="H68" s="125" t="s">
        <v>10</v>
      </c>
      <c r="I68" s="125" t="s">
        <v>10</v>
      </c>
      <c r="J68" s="125" t="s">
        <v>10</v>
      </c>
      <c r="K68" s="125" t="s">
        <v>10</v>
      </c>
      <c r="L68" s="125" t="s">
        <v>10</v>
      </c>
      <c r="M68" s="125">
        <v>0.13</v>
      </c>
      <c r="N68" s="125">
        <v>7.0000000000000007E-2</v>
      </c>
      <c r="O68" s="116"/>
      <c r="P68" s="116"/>
      <c r="Q68" s="116"/>
      <c r="R68" s="116"/>
      <c r="S68" s="116"/>
      <c r="T68" s="116"/>
      <c r="U68" s="116"/>
      <c r="V68" s="116"/>
      <c r="W68" s="116"/>
      <c r="X68" s="116"/>
    </row>
    <row r="69" spans="1:24" s="94" customFormat="1" ht="18.95" customHeight="1">
      <c r="A69" s="26">
        <f>IF(B69&lt;&gt;"",COUNTA($B$20:B69),"")</f>
        <v>49</v>
      </c>
      <c r="B69" s="105" t="s">
        <v>153</v>
      </c>
      <c r="C69" s="127">
        <v>535.16999999999996</v>
      </c>
      <c r="D69" s="127">
        <v>47.7</v>
      </c>
      <c r="E69" s="127">
        <v>22.55</v>
      </c>
      <c r="F69" s="127">
        <v>36.130000000000003</v>
      </c>
      <c r="G69" s="127">
        <v>4.5</v>
      </c>
      <c r="H69" s="127">
        <v>26.6</v>
      </c>
      <c r="I69" s="127">
        <v>0.22</v>
      </c>
      <c r="J69" s="127">
        <v>26.38</v>
      </c>
      <c r="K69" s="127">
        <v>4.26</v>
      </c>
      <c r="L69" s="127">
        <v>190.96</v>
      </c>
      <c r="M69" s="127">
        <v>194.09</v>
      </c>
      <c r="N69" s="127">
        <v>8.3800000000000008</v>
      </c>
      <c r="O69" s="116"/>
      <c r="P69" s="116"/>
      <c r="Q69" s="116"/>
      <c r="R69" s="116"/>
      <c r="S69" s="116"/>
      <c r="T69" s="116"/>
      <c r="U69" s="116"/>
      <c r="V69" s="116"/>
      <c r="W69" s="116"/>
      <c r="X69" s="116"/>
    </row>
    <row r="70" spans="1:24" s="94" customFormat="1" ht="18.95" customHeight="1">
      <c r="A70" s="26">
        <f>IF(B70&lt;&gt;"",COUNTA($B$20:B70),"")</f>
        <v>50</v>
      </c>
      <c r="B70" s="105" t="s">
        <v>154</v>
      </c>
      <c r="C70" s="127">
        <v>3478.66</v>
      </c>
      <c r="D70" s="127">
        <v>448.96</v>
      </c>
      <c r="E70" s="127">
        <v>174.47</v>
      </c>
      <c r="F70" s="127">
        <v>228.99</v>
      </c>
      <c r="G70" s="127">
        <v>136.93</v>
      </c>
      <c r="H70" s="127">
        <v>1693.53</v>
      </c>
      <c r="I70" s="127">
        <v>1083.79</v>
      </c>
      <c r="J70" s="127">
        <v>609.74</v>
      </c>
      <c r="K70" s="127">
        <v>64.680000000000007</v>
      </c>
      <c r="L70" s="127">
        <v>386.38</v>
      </c>
      <c r="M70" s="127">
        <v>314.81</v>
      </c>
      <c r="N70" s="127">
        <v>29.92</v>
      </c>
      <c r="O70" s="116"/>
      <c r="P70" s="116"/>
      <c r="Q70" s="116"/>
      <c r="R70" s="116"/>
      <c r="S70" s="116"/>
      <c r="T70" s="116"/>
      <c r="U70" s="116"/>
      <c r="V70" s="116"/>
      <c r="W70" s="116"/>
      <c r="X70" s="116"/>
    </row>
    <row r="71" spans="1:24" s="94" customFormat="1" ht="11.1" customHeight="1">
      <c r="A71" s="25">
        <f>IF(B71&lt;&gt;"",COUNTA($B$20:B71),"")</f>
        <v>51</v>
      </c>
      <c r="B71" s="103" t="s">
        <v>155</v>
      </c>
      <c r="C71" s="125">
        <v>791.23</v>
      </c>
      <c r="D71" s="125" t="s">
        <v>10</v>
      </c>
      <c r="E71" s="125" t="s">
        <v>10</v>
      </c>
      <c r="F71" s="125" t="s">
        <v>10</v>
      </c>
      <c r="G71" s="125" t="s">
        <v>10</v>
      </c>
      <c r="H71" s="125" t="s">
        <v>10</v>
      </c>
      <c r="I71" s="125" t="s">
        <v>10</v>
      </c>
      <c r="J71" s="125" t="s">
        <v>10</v>
      </c>
      <c r="K71" s="125" t="s">
        <v>10</v>
      </c>
      <c r="L71" s="125" t="s">
        <v>10</v>
      </c>
      <c r="M71" s="125" t="s">
        <v>10</v>
      </c>
      <c r="N71" s="125">
        <v>791.23</v>
      </c>
      <c r="O71" s="116"/>
      <c r="P71" s="116"/>
      <c r="Q71" s="116"/>
      <c r="R71" s="116"/>
      <c r="S71" s="116"/>
      <c r="T71" s="116"/>
      <c r="U71" s="116"/>
      <c r="V71" s="116"/>
      <c r="W71" s="116"/>
      <c r="X71" s="116"/>
    </row>
    <row r="72" spans="1:24" s="94" customFormat="1" ht="11.1" customHeight="1">
      <c r="A72" s="25">
        <f>IF(B72&lt;&gt;"",COUNTA($B$20:B72),"")</f>
        <v>52</v>
      </c>
      <c r="B72" s="103" t="s">
        <v>156</v>
      </c>
      <c r="C72" s="125">
        <v>270.3</v>
      </c>
      <c r="D72" s="125" t="s">
        <v>10</v>
      </c>
      <c r="E72" s="125" t="s">
        <v>10</v>
      </c>
      <c r="F72" s="125" t="s">
        <v>10</v>
      </c>
      <c r="G72" s="125" t="s">
        <v>10</v>
      </c>
      <c r="H72" s="125" t="s">
        <v>10</v>
      </c>
      <c r="I72" s="125" t="s">
        <v>10</v>
      </c>
      <c r="J72" s="125" t="s">
        <v>10</v>
      </c>
      <c r="K72" s="125" t="s">
        <v>10</v>
      </c>
      <c r="L72" s="125" t="s">
        <v>10</v>
      </c>
      <c r="M72" s="125" t="s">
        <v>10</v>
      </c>
      <c r="N72" s="125">
        <v>270.3</v>
      </c>
      <c r="O72" s="116"/>
      <c r="P72" s="116"/>
      <c r="Q72" s="116"/>
      <c r="R72" s="116"/>
      <c r="S72" s="116"/>
      <c r="T72" s="116"/>
      <c r="U72" s="116"/>
      <c r="V72" s="116"/>
      <c r="W72" s="116"/>
      <c r="X72" s="116"/>
    </row>
    <row r="73" spans="1:24" s="94" customFormat="1" ht="11.1" customHeight="1">
      <c r="A73" s="25">
        <f>IF(B73&lt;&gt;"",COUNTA($B$20:B73),"")</f>
        <v>53</v>
      </c>
      <c r="B73" s="103" t="s">
        <v>172</v>
      </c>
      <c r="C73" s="125">
        <v>303.02999999999997</v>
      </c>
      <c r="D73" s="125" t="s">
        <v>10</v>
      </c>
      <c r="E73" s="125" t="s">
        <v>10</v>
      </c>
      <c r="F73" s="125" t="s">
        <v>10</v>
      </c>
      <c r="G73" s="125" t="s">
        <v>10</v>
      </c>
      <c r="H73" s="125" t="s">
        <v>10</v>
      </c>
      <c r="I73" s="125" t="s">
        <v>10</v>
      </c>
      <c r="J73" s="125" t="s">
        <v>10</v>
      </c>
      <c r="K73" s="125" t="s">
        <v>10</v>
      </c>
      <c r="L73" s="125" t="s">
        <v>10</v>
      </c>
      <c r="M73" s="125" t="s">
        <v>10</v>
      </c>
      <c r="N73" s="125">
        <v>303.02999999999997</v>
      </c>
      <c r="O73" s="116"/>
      <c r="P73" s="116"/>
      <c r="Q73" s="116"/>
      <c r="R73" s="116"/>
      <c r="S73" s="116"/>
      <c r="T73" s="116"/>
      <c r="U73" s="116"/>
      <c r="V73" s="116"/>
      <c r="W73" s="116"/>
      <c r="X73" s="116"/>
    </row>
    <row r="74" spans="1:24" s="94" customFormat="1" ht="11.1" customHeight="1">
      <c r="A74" s="25">
        <f>IF(B74&lt;&gt;"",COUNTA($B$20:B74),"")</f>
        <v>54</v>
      </c>
      <c r="B74" s="103" t="s">
        <v>173</v>
      </c>
      <c r="C74" s="125">
        <v>130.75</v>
      </c>
      <c r="D74" s="125" t="s">
        <v>10</v>
      </c>
      <c r="E74" s="125" t="s">
        <v>10</v>
      </c>
      <c r="F74" s="125" t="s">
        <v>10</v>
      </c>
      <c r="G74" s="125" t="s">
        <v>10</v>
      </c>
      <c r="H74" s="125" t="s">
        <v>10</v>
      </c>
      <c r="I74" s="125" t="s">
        <v>10</v>
      </c>
      <c r="J74" s="125" t="s">
        <v>10</v>
      </c>
      <c r="K74" s="125" t="s">
        <v>10</v>
      </c>
      <c r="L74" s="125" t="s">
        <v>10</v>
      </c>
      <c r="M74" s="125" t="s">
        <v>10</v>
      </c>
      <c r="N74" s="125">
        <v>130.75</v>
      </c>
      <c r="O74" s="116"/>
      <c r="P74" s="116"/>
      <c r="Q74" s="116"/>
      <c r="R74" s="116"/>
      <c r="S74" s="116"/>
      <c r="T74" s="116"/>
      <c r="U74" s="116"/>
      <c r="V74" s="116"/>
      <c r="W74" s="116"/>
      <c r="X74" s="116"/>
    </row>
    <row r="75" spans="1:24" s="94" customFormat="1" ht="11.1" customHeight="1">
      <c r="A75" s="25">
        <f>IF(B75&lt;&gt;"",COUNTA($B$20:B75),"")</f>
        <v>55</v>
      </c>
      <c r="B75" s="103" t="s">
        <v>61</v>
      </c>
      <c r="C75" s="125">
        <v>412.59</v>
      </c>
      <c r="D75" s="125" t="s">
        <v>10</v>
      </c>
      <c r="E75" s="125" t="s">
        <v>10</v>
      </c>
      <c r="F75" s="125" t="s">
        <v>10</v>
      </c>
      <c r="G75" s="125" t="s">
        <v>10</v>
      </c>
      <c r="H75" s="125" t="s">
        <v>10</v>
      </c>
      <c r="I75" s="125" t="s">
        <v>10</v>
      </c>
      <c r="J75" s="125" t="s">
        <v>10</v>
      </c>
      <c r="K75" s="125" t="s">
        <v>10</v>
      </c>
      <c r="L75" s="125" t="s">
        <v>10</v>
      </c>
      <c r="M75" s="125" t="s">
        <v>10</v>
      </c>
      <c r="N75" s="125">
        <v>412.59</v>
      </c>
      <c r="O75" s="116"/>
      <c r="P75" s="116"/>
      <c r="Q75" s="116"/>
      <c r="R75" s="116"/>
      <c r="S75" s="116"/>
      <c r="T75" s="116"/>
      <c r="U75" s="116"/>
      <c r="V75" s="116"/>
      <c r="W75" s="116"/>
      <c r="X75" s="116"/>
    </row>
    <row r="76" spans="1:24" s="94" customFormat="1" ht="21.6" customHeight="1">
      <c r="A76" s="25">
        <f>IF(B76&lt;&gt;"",COUNTA($B$20:B76),"")</f>
        <v>56</v>
      </c>
      <c r="B76" s="104" t="s">
        <v>157</v>
      </c>
      <c r="C76" s="125">
        <v>336.47</v>
      </c>
      <c r="D76" s="125" t="s">
        <v>10</v>
      </c>
      <c r="E76" s="125" t="s">
        <v>10</v>
      </c>
      <c r="F76" s="125" t="s">
        <v>10</v>
      </c>
      <c r="G76" s="125" t="s">
        <v>10</v>
      </c>
      <c r="H76" s="125" t="s">
        <v>10</v>
      </c>
      <c r="I76" s="125" t="s">
        <v>10</v>
      </c>
      <c r="J76" s="125" t="s">
        <v>10</v>
      </c>
      <c r="K76" s="125" t="s">
        <v>10</v>
      </c>
      <c r="L76" s="125" t="s">
        <v>10</v>
      </c>
      <c r="M76" s="125" t="s">
        <v>10</v>
      </c>
      <c r="N76" s="125">
        <v>336.47</v>
      </c>
      <c r="O76" s="116"/>
      <c r="P76" s="116"/>
      <c r="Q76" s="116"/>
      <c r="R76" s="116"/>
      <c r="S76" s="116"/>
      <c r="T76" s="116"/>
      <c r="U76" s="116"/>
      <c r="V76" s="116"/>
      <c r="W76" s="116"/>
      <c r="X76" s="116"/>
    </row>
    <row r="77" spans="1:24" s="94" customFormat="1" ht="21.6" customHeight="1">
      <c r="A77" s="25">
        <f>IF(B77&lt;&gt;"",COUNTA($B$20:B77),"")</f>
        <v>57</v>
      </c>
      <c r="B77" s="104" t="s">
        <v>158</v>
      </c>
      <c r="C77" s="125">
        <v>489.79</v>
      </c>
      <c r="D77" s="125">
        <v>5.09</v>
      </c>
      <c r="E77" s="125">
        <v>0.79</v>
      </c>
      <c r="F77" s="125">
        <v>8.2799999999999994</v>
      </c>
      <c r="G77" s="125">
        <v>36.79</v>
      </c>
      <c r="H77" s="125">
        <v>423.82</v>
      </c>
      <c r="I77" s="125">
        <v>238.58</v>
      </c>
      <c r="J77" s="125">
        <v>185.24</v>
      </c>
      <c r="K77" s="125">
        <v>0.77</v>
      </c>
      <c r="L77" s="125">
        <v>12.55</v>
      </c>
      <c r="M77" s="125">
        <v>1.71</v>
      </c>
      <c r="N77" s="125" t="s">
        <v>10</v>
      </c>
      <c r="O77" s="116"/>
      <c r="P77" s="116"/>
      <c r="Q77" s="116"/>
      <c r="R77" s="116"/>
      <c r="S77" s="116"/>
      <c r="T77" s="116"/>
      <c r="U77" s="116"/>
      <c r="V77" s="116"/>
      <c r="W77" s="116"/>
      <c r="X77" s="116"/>
    </row>
    <row r="78" spans="1:24" s="94" customFormat="1" ht="21.6" customHeight="1">
      <c r="A78" s="25">
        <f>IF(B78&lt;&gt;"",COUNTA($B$20:B78),"")</f>
        <v>58</v>
      </c>
      <c r="B78" s="104" t="s">
        <v>159</v>
      </c>
      <c r="C78" s="125">
        <v>448.27</v>
      </c>
      <c r="D78" s="125" t="s">
        <v>10</v>
      </c>
      <c r="E78" s="125">
        <v>0.03</v>
      </c>
      <c r="F78" s="125">
        <v>0.01</v>
      </c>
      <c r="G78" s="125">
        <v>1.44</v>
      </c>
      <c r="H78" s="125">
        <v>438.2</v>
      </c>
      <c r="I78" s="125">
        <v>437.13</v>
      </c>
      <c r="J78" s="125">
        <v>1.07</v>
      </c>
      <c r="K78" s="125" t="s">
        <v>10</v>
      </c>
      <c r="L78" s="125">
        <v>0.17</v>
      </c>
      <c r="M78" s="125">
        <v>8.4</v>
      </c>
      <c r="N78" s="125" t="s">
        <v>10</v>
      </c>
      <c r="O78" s="116"/>
      <c r="P78" s="116"/>
      <c r="Q78" s="116"/>
      <c r="R78" s="116"/>
      <c r="S78" s="116"/>
      <c r="T78" s="116"/>
      <c r="U78" s="116"/>
      <c r="V78" s="116"/>
      <c r="W78" s="116"/>
      <c r="X78" s="116"/>
    </row>
    <row r="79" spans="1:24" s="94" customFormat="1" ht="11.1" customHeight="1">
      <c r="A79" s="25">
        <f>IF(B79&lt;&gt;"",COUNTA($B$20:B79),"")</f>
        <v>59</v>
      </c>
      <c r="B79" s="103" t="s">
        <v>160</v>
      </c>
      <c r="C79" s="125">
        <v>130.63999999999999</v>
      </c>
      <c r="D79" s="125">
        <v>4.1900000000000004</v>
      </c>
      <c r="E79" s="125">
        <v>27.22</v>
      </c>
      <c r="F79" s="125">
        <v>2.91</v>
      </c>
      <c r="G79" s="125">
        <v>2.88</v>
      </c>
      <c r="H79" s="125">
        <v>8.42</v>
      </c>
      <c r="I79" s="125">
        <v>7.0000000000000007E-2</v>
      </c>
      <c r="J79" s="125">
        <v>8.35</v>
      </c>
      <c r="K79" s="125">
        <v>6.85</v>
      </c>
      <c r="L79" s="125">
        <v>34.270000000000003</v>
      </c>
      <c r="M79" s="125">
        <v>43.91</v>
      </c>
      <c r="N79" s="125" t="s">
        <v>10</v>
      </c>
      <c r="O79" s="116"/>
      <c r="P79" s="116"/>
      <c r="Q79" s="116"/>
      <c r="R79" s="116"/>
      <c r="S79" s="116"/>
      <c r="T79" s="116"/>
      <c r="U79" s="116"/>
      <c r="V79" s="116"/>
      <c r="W79" s="116"/>
      <c r="X79" s="116"/>
    </row>
    <row r="80" spans="1:24" s="94" customFormat="1" ht="11.1" customHeight="1">
      <c r="A80" s="25">
        <f>IF(B80&lt;&gt;"",COUNTA($B$20:B80),"")</f>
        <v>60</v>
      </c>
      <c r="B80" s="103" t="s">
        <v>161</v>
      </c>
      <c r="C80" s="125">
        <v>1155.07</v>
      </c>
      <c r="D80" s="125">
        <v>184.76</v>
      </c>
      <c r="E80" s="125">
        <v>41.41</v>
      </c>
      <c r="F80" s="125">
        <v>52.22</v>
      </c>
      <c r="G80" s="125">
        <v>22.82</v>
      </c>
      <c r="H80" s="125">
        <v>208.08</v>
      </c>
      <c r="I80" s="125">
        <v>173.39</v>
      </c>
      <c r="J80" s="125">
        <v>34.69</v>
      </c>
      <c r="K80" s="125">
        <v>7.8</v>
      </c>
      <c r="L80" s="125">
        <v>16.8</v>
      </c>
      <c r="M80" s="125">
        <v>75.09</v>
      </c>
      <c r="N80" s="125">
        <v>546.1</v>
      </c>
      <c r="O80" s="116"/>
      <c r="P80" s="116"/>
      <c r="Q80" s="116"/>
      <c r="R80" s="116"/>
      <c r="S80" s="116"/>
      <c r="T80" s="116"/>
      <c r="U80" s="116"/>
      <c r="V80" s="116"/>
      <c r="W80" s="116"/>
      <c r="X80" s="116"/>
    </row>
    <row r="81" spans="1:24" s="94" customFormat="1" ht="11.1" customHeight="1">
      <c r="A81" s="25">
        <f>IF(B81&lt;&gt;"",COUNTA($B$20:B81),"")</f>
        <v>61</v>
      </c>
      <c r="B81" s="103" t="s">
        <v>147</v>
      </c>
      <c r="C81" s="125">
        <v>641.34</v>
      </c>
      <c r="D81" s="125">
        <v>51.62</v>
      </c>
      <c r="E81" s="125">
        <v>0.77</v>
      </c>
      <c r="F81" s="125">
        <v>44.4</v>
      </c>
      <c r="G81" s="125" t="s">
        <v>10</v>
      </c>
      <c r="H81" s="125">
        <v>11.47</v>
      </c>
      <c r="I81" s="125">
        <v>0.46</v>
      </c>
      <c r="J81" s="125">
        <v>11.01</v>
      </c>
      <c r="K81" s="125">
        <v>0.17</v>
      </c>
      <c r="L81" s="125">
        <v>2.89</v>
      </c>
      <c r="M81" s="125">
        <v>0.8</v>
      </c>
      <c r="N81" s="125">
        <v>529.21</v>
      </c>
      <c r="O81" s="116"/>
      <c r="P81" s="116"/>
      <c r="Q81" s="116"/>
      <c r="R81" s="116"/>
      <c r="S81" s="116"/>
      <c r="T81" s="116"/>
      <c r="U81" s="116"/>
      <c r="V81" s="116"/>
      <c r="W81" s="116"/>
      <c r="X81" s="116"/>
    </row>
    <row r="82" spans="1:24" s="94" customFormat="1" ht="20.100000000000001" customHeight="1">
      <c r="A82" s="26">
        <f>IF(B82&lt;&gt;"",COUNTA($B$20:B82),"")</f>
        <v>62</v>
      </c>
      <c r="B82" s="105" t="s">
        <v>162</v>
      </c>
      <c r="C82" s="127">
        <v>3122.72</v>
      </c>
      <c r="D82" s="127">
        <v>142.41</v>
      </c>
      <c r="E82" s="127">
        <v>68.67</v>
      </c>
      <c r="F82" s="127">
        <v>19.03</v>
      </c>
      <c r="G82" s="127">
        <v>63.92</v>
      </c>
      <c r="H82" s="127">
        <v>1067.04</v>
      </c>
      <c r="I82" s="127">
        <v>848.71</v>
      </c>
      <c r="J82" s="127">
        <v>218.33</v>
      </c>
      <c r="K82" s="127">
        <v>15.25</v>
      </c>
      <c r="L82" s="127">
        <v>60.9</v>
      </c>
      <c r="M82" s="127">
        <v>128.32</v>
      </c>
      <c r="N82" s="127">
        <v>1557.18</v>
      </c>
      <c r="O82" s="116"/>
      <c r="P82" s="116"/>
      <c r="Q82" s="116"/>
      <c r="R82" s="116"/>
      <c r="S82" s="116"/>
      <c r="T82" s="116"/>
      <c r="U82" s="116"/>
      <c r="V82" s="116"/>
      <c r="W82" s="116"/>
      <c r="X82" s="116"/>
    </row>
    <row r="83" spans="1:24" s="122" customFormat="1" ht="11.1" customHeight="1">
      <c r="A83" s="25">
        <f>IF(B83&lt;&gt;"",COUNTA($B$20:B83),"")</f>
        <v>63</v>
      </c>
      <c r="B83" s="103" t="s">
        <v>163</v>
      </c>
      <c r="C83" s="125">
        <v>251.04</v>
      </c>
      <c r="D83" s="125">
        <v>2.4900000000000002</v>
      </c>
      <c r="E83" s="125">
        <v>7.61</v>
      </c>
      <c r="F83" s="125">
        <v>15.77</v>
      </c>
      <c r="G83" s="125">
        <v>0.05</v>
      </c>
      <c r="H83" s="125">
        <v>9.6999999999999993</v>
      </c>
      <c r="I83" s="125" t="s">
        <v>10</v>
      </c>
      <c r="J83" s="125">
        <v>9.6999999999999993</v>
      </c>
      <c r="K83" s="125">
        <v>1.56</v>
      </c>
      <c r="L83" s="125">
        <v>68.94</v>
      </c>
      <c r="M83" s="125">
        <v>74.22</v>
      </c>
      <c r="N83" s="125">
        <v>70.7</v>
      </c>
      <c r="O83" s="121"/>
      <c r="P83" s="121"/>
      <c r="Q83" s="121"/>
      <c r="R83" s="121"/>
      <c r="S83" s="121"/>
      <c r="T83" s="121"/>
      <c r="U83" s="121"/>
      <c r="V83" s="121"/>
      <c r="W83" s="121"/>
      <c r="X83" s="121"/>
    </row>
    <row r="84" spans="1:24"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row>
    <row r="85" spans="1:24" s="122" customFormat="1" ht="11.1" customHeight="1">
      <c r="A85" s="25">
        <f>IF(B85&lt;&gt;"",COUNTA($B$20:B85),"")</f>
        <v>65</v>
      </c>
      <c r="B85" s="103" t="s">
        <v>165</v>
      </c>
      <c r="C85" s="125">
        <v>179.08</v>
      </c>
      <c r="D85" s="125">
        <v>33.72</v>
      </c>
      <c r="E85" s="125">
        <v>2.44</v>
      </c>
      <c r="F85" s="125">
        <v>2.84</v>
      </c>
      <c r="G85" s="125">
        <v>0.04</v>
      </c>
      <c r="H85" s="125">
        <v>2.2400000000000002</v>
      </c>
      <c r="I85" s="125">
        <v>0.18</v>
      </c>
      <c r="J85" s="125">
        <v>2.0699999999999998</v>
      </c>
      <c r="K85" s="125">
        <v>0.42</v>
      </c>
      <c r="L85" s="125">
        <v>23.26</v>
      </c>
      <c r="M85" s="125">
        <v>112.89</v>
      </c>
      <c r="N85" s="125">
        <v>1.22</v>
      </c>
      <c r="O85" s="121"/>
      <c r="P85" s="121"/>
      <c r="Q85" s="121"/>
      <c r="R85" s="121"/>
      <c r="S85" s="121"/>
      <c r="T85" s="121"/>
      <c r="U85" s="121"/>
      <c r="V85" s="121"/>
      <c r="W85" s="121"/>
      <c r="X85" s="121"/>
    </row>
    <row r="86" spans="1:24" s="122" customFormat="1" ht="11.1" customHeight="1">
      <c r="A86" s="25">
        <f>IF(B86&lt;&gt;"",COUNTA($B$20:B86),"")</f>
        <v>66</v>
      </c>
      <c r="B86" s="103" t="s">
        <v>147</v>
      </c>
      <c r="C86" s="125">
        <v>4.4400000000000004</v>
      </c>
      <c r="D86" s="125">
        <v>1.85</v>
      </c>
      <c r="E86" s="125">
        <v>0.87</v>
      </c>
      <c r="F86" s="125">
        <v>1.52</v>
      </c>
      <c r="G86" s="125" t="s">
        <v>10</v>
      </c>
      <c r="H86" s="125" t="s">
        <v>10</v>
      </c>
      <c r="I86" s="125" t="s">
        <v>10</v>
      </c>
      <c r="J86" s="125" t="s">
        <v>10</v>
      </c>
      <c r="K86" s="125" t="s">
        <v>10</v>
      </c>
      <c r="L86" s="125" t="s">
        <v>10</v>
      </c>
      <c r="M86" s="125">
        <v>0.13</v>
      </c>
      <c r="N86" s="125">
        <v>7.0000000000000007E-2</v>
      </c>
      <c r="O86" s="121"/>
      <c r="P86" s="121"/>
      <c r="Q86" s="121"/>
      <c r="R86" s="121"/>
      <c r="S86" s="121"/>
      <c r="T86" s="121"/>
      <c r="U86" s="121"/>
      <c r="V86" s="121"/>
      <c r="W86" s="121"/>
      <c r="X86" s="121"/>
    </row>
    <row r="87" spans="1:24" s="94" customFormat="1" ht="18.95" customHeight="1">
      <c r="A87" s="26">
        <f>IF(B87&lt;&gt;"",COUNTA($B$20:B87),"")</f>
        <v>67</v>
      </c>
      <c r="B87" s="105" t="s">
        <v>166</v>
      </c>
      <c r="C87" s="127">
        <v>425.68</v>
      </c>
      <c r="D87" s="127">
        <v>34.36</v>
      </c>
      <c r="E87" s="127">
        <v>9.19</v>
      </c>
      <c r="F87" s="127">
        <v>17.09</v>
      </c>
      <c r="G87" s="127">
        <v>0.09</v>
      </c>
      <c r="H87" s="127">
        <v>11.94</v>
      </c>
      <c r="I87" s="127">
        <v>0.18</v>
      </c>
      <c r="J87" s="127">
        <v>11.77</v>
      </c>
      <c r="K87" s="127">
        <v>1.97</v>
      </c>
      <c r="L87" s="127">
        <v>92.19</v>
      </c>
      <c r="M87" s="127">
        <v>186.98</v>
      </c>
      <c r="N87" s="127">
        <v>71.849999999999994</v>
      </c>
      <c r="O87" s="116"/>
      <c r="P87" s="116"/>
      <c r="Q87" s="116"/>
      <c r="R87" s="116"/>
      <c r="S87" s="116"/>
      <c r="T87" s="116"/>
      <c r="U87" s="116"/>
      <c r="V87" s="116"/>
      <c r="W87" s="116"/>
      <c r="X87" s="116"/>
    </row>
    <row r="88" spans="1:24" s="94" customFormat="1" ht="18.95" customHeight="1">
      <c r="A88" s="26">
        <f>IF(B88&lt;&gt;"",COUNTA($B$20:B88),"")</f>
        <v>68</v>
      </c>
      <c r="B88" s="105" t="s">
        <v>167</v>
      </c>
      <c r="C88" s="127">
        <v>3548.4</v>
      </c>
      <c r="D88" s="127">
        <v>176.77</v>
      </c>
      <c r="E88" s="127">
        <v>77.86</v>
      </c>
      <c r="F88" s="127">
        <v>36.119999999999997</v>
      </c>
      <c r="G88" s="127">
        <v>64.02</v>
      </c>
      <c r="H88" s="127">
        <v>1078.99</v>
      </c>
      <c r="I88" s="127">
        <v>848.88</v>
      </c>
      <c r="J88" s="127">
        <v>230.1</v>
      </c>
      <c r="K88" s="127">
        <v>17.22</v>
      </c>
      <c r="L88" s="127">
        <v>153.1</v>
      </c>
      <c r="M88" s="127">
        <v>315.29000000000002</v>
      </c>
      <c r="N88" s="127">
        <v>1629.03</v>
      </c>
      <c r="O88" s="116"/>
      <c r="P88" s="116"/>
      <c r="Q88" s="116"/>
      <c r="R88" s="116"/>
      <c r="S88" s="116"/>
      <c r="T88" s="116"/>
      <c r="U88" s="116"/>
      <c r="V88" s="116"/>
      <c r="W88" s="116"/>
      <c r="X88" s="116"/>
    </row>
    <row r="89" spans="1:24" s="94" customFormat="1" ht="18.95" customHeight="1">
      <c r="A89" s="26">
        <f>IF(B89&lt;&gt;"",COUNTA($B$20:B89),"")</f>
        <v>69</v>
      </c>
      <c r="B89" s="105" t="s">
        <v>168</v>
      </c>
      <c r="C89" s="127">
        <v>69.75</v>
      </c>
      <c r="D89" s="127">
        <v>-272.19</v>
      </c>
      <c r="E89" s="127">
        <v>-96.61</v>
      </c>
      <c r="F89" s="127">
        <v>-192.86</v>
      </c>
      <c r="G89" s="127">
        <v>-72.91</v>
      </c>
      <c r="H89" s="127">
        <v>-614.54</v>
      </c>
      <c r="I89" s="127">
        <v>-234.91</v>
      </c>
      <c r="J89" s="127">
        <v>-379.63</v>
      </c>
      <c r="K89" s="127">
        <v>-47.46</v>
      </c>
      <c r="L89" s="127">
        <v>-233.28</v>
      </c>
      <c r="M89" s="127">
        <v>0.48</v>
      </c>
      <c r="N89" s="127">
        <v>1599.11</v>
      </c>
      <c r="O89" s="116"/>
      <c r="P89" s="116"/>
      <c r="Q89" s="116"/>
      <c r="R89" s="116"/>
      <c r="S89" s="116"/>
      <c r="T89" s="116"/>
      <c r="U89" s="116"/>
      <c r="V89" s="116"/>
      <c r="W89" s="116"/>
      <c r="X89" s="116"/>
    </row>
    <row r="90" spans="1:24" s="122" customFormat="1" ht="25.15" customHeight="1">
      <c r="A90" s="25">
        <f>IF(B90&lt;&gt;"",COUNTA($B$20:B90),"")</f>
        <v>70</v>
      </c>
      <c r="B90" s="108" t="s">
        <v>169</v>
      </c>
      <c r="C90" s="129">
        <v>179.24</v>
      </c>
      <c r="D90" s="129">
        <v>-258.85000000000002</v>
      </c>
      <c r="E90" s="129">
        <v>-83.25</v>
      </c>
      <c r="F90" s="129">
        <v>-173.82</v>
      </c>
      <c r="G90" s="129">
        <v>-68.510000000000005</v>
      </c>
      <c r="H90" s="129">
        <v>-599.88</v>
      </c>
      <c r="I90" s="129">
        <v>-234.86</v>
      </c>
      <c r="J90" s="129">
        <v>-365.02</v>
      </c>
      <c r="K90" s="129">
        <v>-45.18</v>
      </c>
      <c r="L90" s="129">
        <v>-134.51</v>
      </c>
      <c r="M90" s="129">
        <v>7.6</v>
      </c>
      <c r="N90" s="129">
        <v>1535.64</v>
      </c>
      <c r="O90" s="121"/>
      <c r="P90" s="121"/>
      <c r="Q90" s="121"/>
      <c r="R90" s="121"/>
      <c r="S90" s="121"/>
      <c r="T90" s="121"/>
      <c r="U90" s="121"/>
      <c r="V90" s="121"/>
      <c r="W90" s="121"/>
      <c r="X90" s="121"/>
    </row>
    <row r="91" spans="1:24" s="122" customFormat="1" ht="18" customHeight="1">
      <c r="A91" s="25">
        <f>IF(B91&lt;&gt;"",COUNTA($B$20:B91),"")</f>
        <v>71</v>
      </c>
      <c r="B91" s="103" t="s">
        <v>170</v>
      </c>
      <c r="C91" s="125">
        <v>66.75</v>
      </c>
      <c r="D91" s="125">
        <v>1.96</v>
      </c>
      <c r="E91" s="125">
        <v>0.3</v>
      </c>
      <c r="F91" s="125" t="s">
        <v>10</v>
      </c>
      <c r="G91" s="125" t="s">
        <v>10</v>
      </c>
      <c r="H91" s="125" t="s">
        <v>10</v>
      </c>
      <c r="I91" s="125" t="s">
        <v>10</v>
      </c>
      <c r="J91" s="125" t="s">
        <v>10</v>
      </c>
      <c r="K91" s="125" t="s">
        <v>10</v>
      </c>
      <c r="L91" s="125">
        <v>0.17</v>
      </c>
      <c r="M91" s="125" t="s">
        <v>10</v>
      </c>
      <c r="N91" s="125">
        <v>64.319999999999993</v>
      </c>
      <c r="O91" s="121"/>
      <c r="P91" s="121"/>
      <c r="Q91" s="121"/>
      <c r="R91" s="121"/>
      <c r="S91" s="121"/>
      <c r="T91" s="121"/>
      <c r="U91" s="121"/>
      <c r="V91" s="121"/>
      <c r="W91" s="121"/>
      <c r="X91" s="121"/>
    </row>
    <row r="92" spans="1:24" ht="11.1" customHeight="1">
      <c r="A92" s="25">
        <f>IF(B92&lt;&gt;"",COUNTA($B$20:B92),"")</f>
        <v>72</v>
      </c>
      <c r="B92" s="103" t="s">
        <v>171</v>
      </c>
      <c r="C92" s="125">
        <v>148.44</v>
      </c>
      <c r="D92" s="125">
        <v>3.58</v>
      </c>
      <c r="E92" s="125">
        <v>0.37</v>
      </c>
      <c r="F92" s="125">
        <v>0.99</v>
      </c>
      <c r="G92" s="125" t="s">
        <v>10</v>
      </c>
      <c r="H92" s="125">
        <v>0.4</v>
      </c>
      <c r="I92" s="125" t="s">
        <v>10</v>
      </c>
      <c r="J92" s="125">
        <v>0.4</v>
      </c>
      <c r="K92" s="125">
        <v>0.46</v>
      </c>
      <c r="L92" s="125">
        <v>1.07</v>
      </c>
      <c r="M92" s="125">
        <v>1.83</v>
      </c>
      <c r="N92" s="125">
        <v>139.75</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C2:G3"/>
    <mergeCell ref="H2:N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7109375" style="24"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128</v>
      </c>
      <c r="B1" s="242"/>
      <c r="C1" s="221" t="str">
        <f>"Auszahlungen und Einzahlungen der Kreisverwaltungen, Amtsverwaltungen und kreisangehörigen Gemeinden "&amp;Deckblatt!A7&amp;"
nach Produktbereichen"</f>
        <v>Auszahlungen und Einzahlungen der Kreisverwaltungen, Amtsverwaltungen und kreisangehörigen Gemeinden 2019
nach Produktbereichen</v>
      </c>
      <c r="D1" s="221"/>
      <c r="E1" s="221"/>
      <c r="F1" s="221"/>
      <c r="G1" s="222"/>
      <c r="H1" s="223" t="str">
        <f>"Auszahlungen und Einzahlungen der Kreisverwaltungen, Amtsverwaltungen und kreisangehörigen Gemeinden "&amp;Deckblatt!A7&amp;"
nach Produktbereichen"</f>
        <v>Auszahlungen und Einzahlungen der Kreisverwaltungen, Amtsverwaltungen und kreisangehörigen Gemeinden 2019
nach Produktbereichen</v>
      </c>
      <c r="I1" s="221"/>
      <c r="J1" s="221"/>
      <c r="K1" s="221"/>
      <c r="L1" s="221"/>
      <c r="M1" s="221"/>
      <c r="N1" s="222"/>
    </row>
    <row r="2" spans="1:14" s="97" customFormat="1" ht="12" customHeight="1">
      <c r="A2" s="241" t="s">
        <v>108</v>
      </c>
      <c r="B2" s="242"/>
      <c r="C2" s="221" t="s">
        <v>125</v>
      </c>
      <c r="D2" s="221"/>
      <c r="E2" s="221"/>
      <c r="F2" s="221"/>
      <c r="G2" s="222"/>
      <c r="H2" s="227" t="s">
        <v>125</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8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4"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4"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4"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row>
    <row r="20" spans="1:24" s="94" customFormat="1" ht="11.1" customHeight="1">
      <c r="A20" s="25">
        <f>IF(B20&lt;&gt;"",COUNTA($B$20:B20),"")</f>
        <v>1</v>
      </c>
      <c r="B20" s="103" t="s">
        <v>142</v>
      </c>
      <c r="C20" s="117">
        <v>111919</v>
      </c>
      <c r="D20" s="117">
        <v>42628</v>
      </c>
      <c r="E20" s="117">
        <v>14748</v>
      </c>
      <c r="F20" s="117">
        <v>6856</v>
      </c>
      <c r="G20" s="117">
        <v>5167</v>
      </c>
      <c r="H20" s="117">
        <v>21724</v>
      </c>
      <c r="I20" s="117">
        <v>4575</v>
      </c>
      <c r="J20" s="117">
        <v>17149</v>
      </c>
      <c r="K20" s="117">
        <v>2825</v>
      </c>
      <c r="L20" s="117">
        <v>11408</v>
      </c>
      <c r="M20" s="117">
        <v>6562</v>
      </c>
      <c r="N20" s="117" t="s">
        <v>10</v>
      </c>
      <c r="O20" s="116"/>
      <c r="P20" s="116"/>
      <c r="Q20" s="116"/>
      <c r="R20" s="116"/>
      <c r="S20" s="116"/>
      <c r="T20" s="116"/>
      <c r="U20" s="116"/>
      <c r="V20" s="116"/>
      <c r="W20" s="116"/>
      <c r="X20" s="116"/>
    </row>
    <row r="21" spans="1:24" s="94" customFormat="1" ht="11.1" customHeight="1">
      <c r="A21" s="25">
        <f>IF(B21&lt;&gt;"",COUNTA($B$20:B21),"")</f>
        <v>2</v>
      </c>
      <c r="B21" s="103" t="s">
        <v>143</v>
      </c>
      <c r="C21" s="117">
        <v>72597</v>
      </c>
      <c r="D21" s="117">
        <v>14411</v>
      </c>
      <c r="E21" s="117">
        <v>5994</v>
      </c>
      <c r="F21" s="117">
        <v>21707</v>
      </c>
      <c r="G21" s="117">
        <v>2510</v>
      </c>
      <c r="H21" s="117">
        <v>3803</v>
      </c>
      <c r="I21" s="117">
        <v>1161</v>
      </c>
      <c r="J21" s="117">
        <v>2642</v>
      </c>
      <c r="K21" s="117">
        <v>1778</v>
      </c>
      <c r="L21" s="117">
        <v>17762</v>
      </c>
      <c r="M21" s="117">
        <v>4633</v>
      </c>
      <c r="N21" s="117" t="s">
        <v>10</v>
      </c>
      <c r="O21" s="116"/>
      <c r="P21" s="116"/>
      <c r="Q21" s="116"/>
      <c r="R21" s="116"/>
      <c r="S21" s="116"/>
      <c r="T21" s="116"/>
      <c r="U21" s="116"/>
      <c r="V21" s="116"/>
      <c r="W21" s="116"/>
      <c r="X21" s="116"/>
    </row>
    <row r="22" spans="1:24" s="94" customFormat="1" ht="21.6" customHeight="1">
      <c r="A22" s="25">
        <f>IF(B22&lt;&gt;"",COUNTA($B$20:B22),"")</f>
        <v>3</v>
      </c>
      <c r="B22" s="104" t="s">
        <v>144</v>
      </c>
      <c r="C22" s="117">
        <v>101017</v>
      </c>
      <c r="D22" s="117" t="s">
        <v>10</v>
      </c>
      <c r="E22" s="117" t="s">
        <v>10</v>
      </c>
      <c r="F22" s="117" t="s">
        <v>10</v>
      </c>
      <c r="G22" s="117" t="s">
        <v>10</v>
      </c>
      <c r="H22" s="117">
        <v>101017</v>
      </c>
      <c r="I22" s="117">
        <v>80412</v>
      </c>
      <c r="J22" s="117">
        <v>20605</v>
      </c>
      <c r="K22" s="117" t="s">
        <v>10</v>
      </c>
      <c r="L22" s="117" t="s">
        <v>10</v>
      </c>
      <c r="M22" s="117" t="s">
        <v>10</v>
      </c>
      <c r="N22" s="117" t="s">
        <v>10</v>
      </c>
      <c r="O22" s="116"/>
      <c r="P22" s="116"/>
      <c r="Q22" s="116"/>
      <c r="R22" s="116"/>
      <c r="S22" s="116"/>
      <c r="T22" s="116"/>
      <c r="U22" s="116"/>
      <c r="V22" s="116"/>
      <c r="W22" s="116"/>
      <c r="X22" s="116"/>
    </row>
    <row r="23" spans="1:24" s="94" customFormat="1" ht="11.1" customHeight="1">
      <c r="A23" s="25">
        <f>IF(B23&lt;&gt;"",COUNTA($B$20:B23),"")</f>
        <v>4</v>
      </c>
      <c r="B23" s="103" t="s">
        <v>145</v>
      </c>
      <c r="C23" s="117">
        <v>3901</v>
      </c>
      <c r="D23" s="117">
        <v>101</v>
      </c>
      <c r="E23" s="117">
        <v>6</v>
      </c>
      <c r="F23" s="117">
        <v>48</v>
      </c>
      <c r="G23" s="117">
        <v>8</v>
      </c>
      <c r="H23" s="117">
        <v>39</v>
      </c>
      <c r="I23" s="117">
        <v>1</v>
      </c>
      <c r="J23" s="117">
        <v>38</v>
      </c>
      <c r="K23" s="117">
        <v>40</v>
      </c>
      <c r="L23" s="117">
        <v>61</v>
      </c>
      <c r="M23" s="117">
        <v>13</v>
      </c>
      <c r="N23" s="117">
        <v>3586</v>
      </c>
      <c r="O23" s="116"/>
      <c r="P23" s="116"/>
      <c r="Q23" s="116"/>
      <c r="R23" s="116"/>
      <c r="S23" s="116"/>
      <c r="T23" s="116"/>
      <c r="U23" s="116"/>
      <c r="V23" s="116"/>
      <c r="W23" s="116"/>
      <c r="X23" s="116"/>
    </row>
    <row r="24" spans="1:24" s="94" customFormat="1" ht="11.1" customHeight="1">
      <c r="A24" s="25">
        <f>IF(B24&lt;&gt;"",COUNTA($B$20:B24),"")</f>
        <v>5</v>
      </c>
      <c r="B24" s="103" t="s">
        <v>146</v>
      </c>
      <c r="C24" s="117">
        <v>188892</v>
      </c>
      <c r="D24" s="117">
        <v>9214</v>
      </c>
      <c r="E24" s="117">
        <v>3388</v>
      </c>
      <c r="F24" s="117">
        <v>13508</v>
      </c>
      <c r="G24" s="117">
        <v>2660</v>
      </c>
      <c r="H24" s="117">
        <v>60409</v>
      </c>
      <c r="I24" s="117">
        <v>3827</v>
      </c>
      <c r="J24" s="117">
        <v>56583</v>
      </c>
      <c r="K24" s="117">
        <v>3494</v>
      </c>
      <c r="L24" s="117">
        <v>3641</v>
      </c>
      <c r="M24" s="117">
        <v>7591</v>
      </c>
      <c r="N24" s="117">
        <v>84985</v>
      </c>
      <c r="O24" s="116"/>
      <c r="P24" s="116"/>
      <c r="Q24" s="116"/>
      <c r="R24" s="116"/>
      <c r="S24" s="116"/>
      <c r="T24" s="116"/>
      <c r="U24" s="116"/>
      <c r="V24" s="116"/>
      <c r="W24" s="116"/>
      <c r="X24" s="116"/>
    </row>
    <row r="25" spans="1:24" s="94" customFormat="1" ht="11.1" customHeight="1">
      <c r="A25" s="25">
        <f>IF(B25&lt;&gt;"",COUNTA($B$20:B25),"")</f>
        <v>6</v>
      </c>
      <c r="B25" s="103" t="s">
        <v>147</v>
      </c>
      <c r="C25" s="117">
        <v>101197</v>
      </c>
      <c r="D25" s="117">
        <v>5848</v>
      </c>
      <c r="E25" s="117">
        <v>246</v>
      </c>
      <c r="F25" s="117">
        <v>7061</v>
      </c>
      <c r="G25" s="117">
        <v>252</v>
      </c>
      <c r="H25" s="117">
        <v>5625</v>
      </c>
      <c r="I25" s="117">
        <v>31</v>
      </c>
      <c r="J25" s="117">
        <v>5594</v>
      </c>
      <c r="K25" s="117">
        <v>203</v>
      </c>
      <c r="L25" s="117">
        <v>312</v>
      </c>
      <c r="M25" s="117">
        <v>139</v>
      </c>
      <c r="N25" s="117">
        <v>81513</v>
      </c>
      <c r="O25" s="116"/>
      <c r="P25" s="116"/>
      <c r="Q25" s="116"/>
      <c r="R25" s="116"/>
      <c r="S25" s="116"/>
      <c r="T25" s="116"/>
      <c r="U25" s="116"/>
      <c r="V25" s="116"/>
      <c r="W25" s="116"/>
      <c r="X25" s="116"/>
    </row>
    <row r="26" spans="1:24" s="94" customFormat="1" ht="20.100000000000001" customHeight="1">
      <c r="A26" s="26">
        <f>IF(B26&lt;&gt;"",COUNTA($B$20:B26),"")</f>
        <v>7</v>
      </c>
      <c r="B26" s="105" t="s">
        <v>148</v>
      </c>
      <c r="C26" s="119">
        <v>377128</v>
      </c>
      <c r="D26" s="119">
        <v>60507</v>
      </c>
      <c r="E26" s="119">
        <v>23891</v>
      </c>
      <c r="F26" s="119">
        <v>35058</v>
      </c>
      <c r="G26" s="119">
        <v>10093</v>
      </c>
      <c r="H26" s="119">
        <v>181367</v>
      </c>
      <c r="I26" s="119">
        <v>89945</v>
      </c>
      <c r="J26" s="119">
        <v>91422</v>
      </c>
      <c r="K26" s="119">
        <v>7934</v>
      </c>
      <c r="L26" s="119">
        <v>32561</v>
      </c>
      <c r="M26" s="119">
        <v>18660</v>
      </c>
      <c r="N26" s="119">
        <v>7058</v>
      </c>
      <c r="O26" s="116"/>
      <c r="P26" s="116"/>
      <c r="Q26" s="116"/>
      <c r="R26" s="116"/>
      <c r="S26" s="116"/>
      <c r="T26" s="116"/>
      <c r="U26" s="116"/>
      <c r="V26" s="116"/>
      <c r="W26" s="116"/>
      <c r="X26" s="116"/>
    </row>
    <row r="27" spans="1:24" s="94" customFormat="1" ht="21.6" customHeight="1">
      <c r="A27" s="25">
        <f>IF(B27&lt;&gt;"",COUNTA($B$20:B27),"")</f>
        <v>8</v>
      </c>
      <c r="B27" s="104" t="s">
        <v>149</v>
      </c>
      <c r="C27" s="117">
        <v>76245</v>
      </c>
      <c r="D27" s="117">
        <v>7163</v>
      </c>
      <c r="E27" s="117">
        <v>4752</v>
      </c>
      <c r="F27" s="117">
        <v>12192</v>
      </c>
      <c r="G27" s="117">
        <v>3217</v>
      </c>
      <c r="H27" s="117">
        <v>4305</v>
      </c>
      <c r="I27" s="117">
        <v>86</v>
      </c>
      <c r="J27" s="117">
        <v>4218</v>
      </c>
      <c r="K27" s="117">
        <v>2243</v>
      </c>
      <c r="L27" s="117">
        <v>22291</v>
      </c>
      <c r="M27" s="117">
        <v>20082</v>
      </c>
      <c r="N27" s="117" t="s">
        <v>10</v>
      </c>
      <c r="O27" s="116"/>
      <c r="P27" s="116"/>
      <c r="Q27" s="116"/>
      <c r="R27" s="116"/>
      <c r="S27" s="116"/>
      <c r="T27" s="116"/>
      <c r="U27" s="116"/>
      <c r="V27" s="116"/>
      <c r="W27" s="116"/>
      <c r="X27" s="116"/>
    </row>
    <row r="28" spans="1:24" s="94" customFormat="1" ht="11.1" customHeight="1">
      <c r="A28" s="25">
        <f>IF(B28&lt;&gt;"",COUNTA($B$20:B28),"")</f>
        <v>9</v>
      </c>
      <c r="B28" s="103" t="s">
        <v>150</v>
      </c>
      <c r="C28" s="117">
        <v>47535</v>
      </c>
      <c r="D28" s="117">
        <v>4905</v>
      </c>
      <c r="E28" s="117">
        <v>2497</v>
      </c>
      <c r="F28" s="117">
        <v>8544</v>
      </c>
      <c r="G28" s="117">
        <v>3034</v>
      </c>
      <c r="H28" s="117">
        <v>2795</v>
      </c>
      <c r="I28" s="117">
        <v>58</v>
      </c>
      <c r="J28" s="117">
        <v>2737</v>
      </c>
      <c r="K28" s="117">
        <v>2156</v>
      </c>
      <c r="L28" s="117">
        <v>18994</v>
      </c>
      <c r="M28" s="117">
        <v>4610</v>
      </c>
      <c r="N28" s="117" t="s">
        <v>10</v>
      </c>
      <c r="O28" s="116"/>
      <c r="P28" s="116"/>
      <c r="Q28" s="116"/>
      <c r="R28" s="116"/>
      <c r="S28" s="116"/>
      <c r="T28" s="116"/>
      <c r="U28" s="116"/>
      <c r="V28" s="116"/>
      <c r="W28" s="116"/>
      <c r="X28" s="116"/>
    </row>
    <row r="29" spans="1:24"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row>
    <row r="30" spans="1:24" s="94" customFormat="1" ht="11.1" customHeight="1">
      <c r="A30" s="25">
        <f>IF(B30&lt;&gt;"",COUNTA($B$20:B30),"")</f>
        <v>11</v>
      </c>
      <c r="B30" s="103" t="s">
        <v>152</v>
      </c>
      <c r="C30" s="117">
        <v>1047</v>
      </c>
      <c r="D30" s="117">
        <v>254</v>
      </c>
      <c r="E30" s="117">
        <v>256</v>
      </c>
      <c r="F30" s="117">
        <v>44</v>
      </c>
      <c r="G30" s="117" t="s">
        <v>10</v>
      </c>
      <c r="H30" s="117">
        <v>79</v>
      </c>
      <c r="I30" s="117" t="s">
        <v>10</v>
      </c>
      <c r="J30" s="117">
        <v>79</v>
      </c>
      <c r="K30" s="117">
        <v>33</v>
      </c>
      <c r="L30" s="117">
        <v>303</v>
      </c>
      <c r="M30" s="117">
        <v>78</v>
      </c>
      <c r="N30" s="117" t="s">
        <v>10</v>
      </c>
      <c r="O30" s="116"/>
      <c r="P30" s="116"/>
      <c r="Q30" s="116"/>
      <c r="R30" s="116"/>
      <c r="S30" s="116"/>
      <c r="T30" s="116"/>
      <c r="U30" s="116"/>
      <c r="V30" s="116"/>
      <c r="W30" s="116"/>
      <c r="X30" s="116"/>
    </row>
    <row r="31" spans="1:24" s="94" customFormat="1" ht="11.1" customHeight="1">
      <c r="A31" s="25">
        <f>IF(B31&lt;&gt;"",COUNTA($B$20:B31),"")</f>
        <v>12</v>
      </c>
      <c r="B31" s="103" t="s">
        <v>147</v>
      </c>
      <c r="C31" s="117">
        <v>1535</v>
      </c>
      <c r="D31" s="117">
        <v>1088</v>
      </c>
      <c r="E31" s="117">
        <v>134</v>
      </c>
      <c r="F31" s="117" t="s">
        <v>10</v>
      </c>
      <c r="G31" s="117" t="s">
        <v>10</v>
      </c>
      <c r="H31" s="117" t="s">
        <v>10</v>
      </c>
      <c r="I31" s="117" t="s">
        <v>10</v>
      </c>
      <c r="J31" s="117" t="s">
        <v>10</v>
      </c>
      <c r="K31" s="117" t="s">
        <v>10</v>
      </c>
      <c r="L31" s="117">
        <v>312</v>
      </c>
      <c r="M31" s="117">
        <v>1</v>
      </c>
      <c r="N31" s="117" t="s">
        <v>10</v>
      </c>
      <c r="O31" s="116"/>
      <c r="P31" s="116"/>
      <c r="Q31" s="116"/>
      <c r="R31" s="116"/>
      <c r="S31" s="116"/>
      <c r="T31" s="116"/>
      <c r="U31" s="116"/>
      <c r="V31" s="116"/>
      <c r="W31" s="116"/>
      <c r="X31" s="116"/>
    </row>
    <row r="32" spans="1:24" s="94" customFormat="1" ht="18.95" customHeight="1">
      <c r="A32" s="26">
        <f>IF(B32&lt;&gt;"",COUNTA($B$20:B32),"")</f>
        <v>13</v>
      </c>
      <c r="B32" s="105" t="s">
        <v>153</v>
      </c>
      <c r="C32" s="119">
        <v>75757</v>
      </c>
      <c r="D32" s="119">
        <v>6329</v>
      </c>
      <c r="E32" s="119">
        <v>4874</v>
      </c>
      <c r="F32" s="119">
        <v>12236</v>
      </c>
      <c r="G32" s="119">
        <v>3217</v>
      </c>
      <c r="H32" s="119">
        <v>4384</v>
      </c>
      <c r="I32" s="119">
        <v>86</v>
      </c>
      <c r="J32" s="119">
        <v>4297</v>
      </c>
      <c r="K32" s="119">
        <v>2277</v>
      </c>
      <c r="L32" s="119">
        <v>22282</v>
      </c>
      <c r="M32" s="119">
        <v>20159</v>
      </c>
      <c r="N32" s="119" t="s">
        <v>10</v>
      </c>
      <c r="O32" s="116"/>
      <c r="P32" s="116"/>
      <c r="Q32" s="116"/>
      <c r="R32" s="116"/>
      <c r="S32" s="116"/>
      <c r="T32" s="116"/>
      <c r="U32" s="116"/>
      <c r="V32" s="116"/>
      <c r="W32" s="116"/>
      <c r="X32" s="116"/>
    </row>
    <row r="33" spans="1:24" s="94" customFormat="1" ht="18.95" customHeight="1">
      <c r="A33" s="26">
        <f>IF(B33&lt;&gt;"",COUNTA($B$20:B33),"")</f>
        <v>14</v>
      </c>
      <c r="B33" s="105" t="s">
        <v>154</v>
      </c>
      <c r="C33" s="119">
        <v>452886</v>
      </c>
      <c r="D33" s="119">
        <v>66836</v>
      </c>
      <c r="E33" s="119">
        <v>28764</v>
      </c>
      <c r="F33" s="119">
        <v>47294</v>
      </c>
      <c r="G33" s="119">
        <v>13311</v>
      </c>
      <c r="H33" s="119">
        <v>185751</v>
      </c>
      <c r="I33" s="119">
        <v>90031</v>
      </c>
      <c r="J33" s="119">
        <v>95719</v>
      </c>
      <c r="K33" s="119">
        <v>10210</v>
      </c>
      <c r="L33" s="119">
        <v>54843</v>
      </c>
      <c r="M33" s="119">
        <v>38819</v>
      </c>
      <c r="N33" s="119">
        <v>7058</v>
      </c>
      <c r="O33" s="116"/>
      <c r="P33" s="116"/>
      <c r="Q33" s="116"/>
      <c r="R33" s="116"/>
      <c r="S33" s="116"/>
      <c r="T33" s="116"/>
      <c r="U33" s="116"/>
      <c r="V33" s="116"/>
      <c r="W33" s="116"/>
      <c r="X33" s="116"/>
    </row>
    <row r="34" spans="1:24" s="94" customFormat="1" ht="11.1" customHeight="1">
      <c r="A34" s="25">
        <f>IF(B34&lt;&gt;"",COUNTA($B$20:B34),"")</f>
        <v>15</v>
      </c>
      <c r="B34" s="103" t="s">
        <v>155</v>
      </c>
      <c r="C34" s="117">
        <v>129138</v>
      </c>
      <c r="D34" s="117" t="s">
        <v>10</v>
      </c>
      <c r="E34" s="117" t="s">
        <v>10</v>
      </c>
      <c r="F34" s="117" t="s">
        <v>10</v>
      </c>
      <c r="G34" s="117" t="s">
        <v>10</v>
      </c>
      <c r="H34" s="117" t="s">
        <v>10</v>
      </c>
      <c r="I34" s="117" t="s">
        <v>10</v>
      </c>
      <c r="J34" s="117" t="s">
        <v>10</v>
      </c>
      <c r="K34" s="117" t="s">
        <v>10</v>
      </c>
      <c r="L34" s="117" t="s">
        <v>10</v>
      </c>
      <c r="M34" s="117" t="s">
        <v>10</v>
      </c>
      <c r="N34" s="117">
        <v>129138</v>
      </c>
      <c r="O34" s="116"/>
      <c r="P34" s="116"/>
      <c r="Q34" s="116"/>
      <c r="R34" s="116"/>
      <c r="S34" s="116"/>
      <c r="T34" s="116"/>
      <c r="U34" s="116"/>
      <c r="V34" s="116"/>
      <c r="W34" s="116"/>
      <c r="X34" s="116"/>
    </row>
    <row r="35" spans="1:24" s="94" customFormat="1" ht="11.1" customHeight="1">
      <c r="A35" s="25">
        <f>IF(B35&lt;&gt;"",COUNTA($B$20:B35),"")</f>
        <v>16</v>
      </c>
      <c r="B35" s="103" t="s">
        <v>156</v>
      </c>
      <c r="C35" s="117">
        <v>49119</v>
      </c>
      <c r="D35" s="117" t="s">
        <v>10</v>
      </c>
      <c r="E35" s="117" t="s">
        <v>10</v>
      </c>
      <c r="F35" s="117" t="s">
        <v>10</v>
      </c>
      <c r="G35" s="117" t="s">
        <v>10</v>
      </c>
      <c r="H35" s="117" t="s">
        <v>10</v>
      </c>
      <c r="I35" s="117" t="s">
        <v>10</v>
      </c>
      <c r="J35" s="117" t="s">
        <v>10</v>
      </c>
      <c r="K35" s="117" t="s">
        <v>10</v>
      </c>
      <c r="L35" s="117" t="s">
        <v>10</v>
      </c>
      <c r="M35" s="117" t="s">
        <v>10</v>
      </c>
      <c r="N35" s="117">
        <v>49119</v>
      </c>
      <c r="O35" s="116"/>
      <c r="P35" s="116"/>
      <c r="Q35" s="116"/>
      <c r="R35" s="116"/>
      <c r="S35" s="116"/>
      <c r="T35" s="116"/>
      <c r="U35" s="116"/>
      <c r="V35" s="116"/>
      <c r="W35" s="116"/>
      <c r="X35" s="116"/>
    </row>
    <row r="36" spans="1:24" s="94" customFormat="1" ht="11.1" customHeight="1">
      <c r="A36" s="25">
        <f>IF(B36&lt;&gt;"",COUNTA($B$20:B36),"")</f>
        <v>17</v>
      </c>
      <c r="B36" s="103" t="s">
        <v>172</v>
      </c>
      <c r="C36" s="117">
        <v>49106</v>
      </c>
      <c r="D36" s="117" t="s">
        <v>10</v>
      </c>
      <c r="E36" s="117" t="s">
        <v>10</v>
      </c>
      <c r="F36" s="117" t="s">
        <v>10</v>
      </c>
      <c r="G36" s="117" t="s">
        <v>10</v>
      </c>
      <c r="H36" s="117" t="s">
        <v>10</v>
      </c>
      <c r="I36" s="117" t="s">
        <v>10</v>
      </c>
      <c r="J36" s="117" t="s">
        <v>10</v>
      </c>
      <c r="K36" s="117" t="s">
        <v>10</v>
      </c>
      <c r="L36" s="117" t="s">
        <v>10</v>
      </c>
      <c r="M36" s="117" t="s">
        <v>10</v>
      </c>
      <c r="N36" s="117">
        <v>49106</v>
      </c>
      <c r="O36" s="116"/>
      <c r="P36" s="116"/>
      <c r="Q36" s="116"/>
      <c r="R36" s="116"/>
      <c r="S36" s="116"/>
      <c r="T36" s="116"/>
      <c r="U36" s="116"/>
      <c r="V36" s="116"/>
      <c r="W36" s="116"/>
      <c r="X36" s="116"/>
    </row>
    <row r="37" spans="1:24" s="94" customFormat="1" ht="11.1" customHeight="1">
      <c r="A37" s="25">
        <f>IF(B37&lt;&gt;"",COUNTA($B$20:B37),"")</f>
        <v>18</v>
      </c>
      <c r="B37" s="103" t="s">
        <v>173</v>
      </c>
      <c r="C37" s="117">
        <v>18790</v>
      </c>
      <c r="D37" s="117" t="s">
        <v>10</v>
      </c>
      <c r="E37" s="117" t="s">
        <v>10</v>
      </c>
      <c r="F37" s="117" t="s">
        <v>10</v>
      </c>
      <c r="G37" s="117" t="s">
        <v>10</v>
      </c>
      <c r="H37" s="117" t="s">
        <v>10</v>
      </c>
      <c r="I37" s="117" t="s">
        <v>10</v>
      </c>
      <c r="J37" s="117" t="s">
        <v>10</v>
      </c>
      <c r="K37" s="117" t="s">
        <v>10</v>
      </c>
      <c r="L37" s="117" t="s">
        <v>10</v>
      </c>
      <c r="M37" s="117" t="s">
        <v>10</v>
      </c>
      <c r="N37" s="117">
        <v>18790</v>
      </c>
      <c r="O37" s="116"/>
      <c r="P37" s="116"/>
      <c r="Q37" s="116"/>
      <c r="R37" s="116"/>
      <c r="S37" s="116"/>
      <c r="T37" s="116"/>
      <c r="U37" s="116"/>
      <c r="V37" s="116"/>
      <c r="W37" s="116"/>
      <c r="X37" s="116"/>
    </row>
    <row r="38" spans="1:24" s="94" customFormat="1" ht="11.1" customHeight="1">
      <c r="A38" s="25">
        <f>IF(B38&lt;&gt;"",COUNTA($B$20:B38),"")</f>
        <v>19</v>
      </c>
      <c r="B38" s="103" t="s">
        <v>61</v>
      </c>
      <c r="C38" s="117">
        <v>56896</v>
      </c>
      <c r="D38" s="117" t="s">
        <v>10</v>
      </c>
      <c r="E38" s="117" t="s">
        <v>10</v>
      </c>
      <c r="F38" s="117" t="s">
        <v>10</v>
      </c>
      <c r="G38" s="117" t="s">
        <v>10</v>
      </c>
      <c r="H38" s="117" t="s">
        <v>10</v>
      </c>
      <c r="I38" s="117" t="s">
        <v>10</v>
      </c>
      <c r="J38" s="117" t="s">
        <v>10</v>
      </c>
      <c r="K38" s="117" t="s">
        <v>10</v>
      </c>
      <c r="L38" s="117" t="s">
        <v>10</v>
      </c>
      <c r="M38" s="117" t="s">
        <v>10</v>
      </c>
      <c r="N38" s="117">
        <v>56896</v>
      </c>
      <c r="O38" s="116"/>
      <c r="P38" s="116"/>
      <c r="Q38" s="116"/>
      <c r="R38" s="116"/>
      <c r="S38" s="116"/>
      <c r="T38" s="116"/>
      <c r="U38" s="116"/>
      <c r="V38" s="116"/>
      <c r="W38" s="116"/>
      <c r="X38" s="116"/>
    </row>
    <row r="39" spans="1:24" s="94" customFormat="1" ht="21.6" customHeight="1">
      <c r="A39" s="25">
        <f>IF(B39&lt;&gt;"",COUNTA($B$20:B39),"")</f>
        <v>20</v>
      </c>
      <c r="B39" s="104" t="s">
        <v>157</v>
      </c>
      <c r="C39" s="117">
        <v>49907</v>
      </c>
      <c r="D39" s="117" t="s">
        <v>10</v>
      </c>
      <c r="E39" s="117" t="s">
        <v>10</v>
      </c>
      <c r="F39" s="117" t="s">
        <v>10</v>
      </c>
      <c r="G39" s="117" t="s">
        <v>10</v>
      </c>
      <c r="H39" s="117" t="s">
        <v>10</v>
      </c>
      <c r="I39" s="117" t="s">
        <v>10</v>
      </c>
      <c r="J39" s="117" t="s">
        <v>10</v>
      </c>
      <c r="K39" s="117" t="s">
        <v>10</v>
      </c>
      <c r="L39" s="117" t="s">
        <v>10</v>
      </c>
      <c r="M39" s="117" t="s">
        <v>10</v>
      </c>
      <c r="N39" s="117">
        <v>49907</v>
      </c>
      <c r="O39" s="116"/>
      <c r="P39" s="116"/>
      <c r="Q39" s="116"/>
      <c r="R39" s="116"/>
      <c r="S39" s="116"/>
      <c r="T39" s="116"/>
      <c r="U39" s="116"/>
      <c r="V39" s="116"/>
      <c r="W39" s="116"/>
      <c r="X39" s="116"/>
    </row>
    <row r="40" spans="1:24" s="94" customFormat="1" ht="21.6" customHeight="1">
      <c r="A40" s="25">
        <f>IF(B40&lt;&gt;"",COUNTA($B$20:B40),"")</f>
        <v>21</v>
      </c>
      <c r="B40" s="104" t="s">
        <v>158</v>
      </c>
      <c r="C40" s="117">
        <v>67699</v>
      </c>
      <c r="D40" s="117">
        <v>272</v>
      </c>
      <c r="E40" s="117">
        <v>60</v>
      </c>
      <c r="F40" s="117">
        <v>2695</v>
      </c>
      <c r="G40" s="117">
        <v>599</v>
      </c>
      <c r="H40" s="117">
        <v>61382</v>
      </c>
      <c r="I40" s="117">
        <v>32894</v>
      </c>
      <c r="J40" s="117">
        <v>28489</v>
      </c>
      <c r="K40" s="117">
        <v>30</v>
      </c>
      <c r="L40" s="117">
        <v>2162</v>
      </c>
      <c r="M40" s="117">
        <v>498</v>
      </c>
      <c r="N40" s="117" t="s">
        <v>10</v>
      </c>
      <c r="O40" s="116"/>
      <c r="P40" s="116"/>
      <c r="Q40" s="116"/>
      <c r="R40" s="116"/>
      <c r="S40" s="116"/>
      <c r="T40" s="116"/>
      <c r="U40" s="116"/>
      <c r="V40" s="116"/>
      <c r="W40" s="116"/>
      <c r="X40" s="116"/>
    </row>
    <row r="41" spans="1:24" s="94" customFormat="1" ht="21.6" customHeight="1">
      <c r="A41" s="25">
        <f>IF(B41&lt;&gt;"",COUNTA($B$20:B41),"")</f>
        <v>22</v>
      </c>
      <c r="B41" s="104" t="s">
        <v>159</v>
      </c>
      <c r="C41" s="117">
        <v>10764</v>
      </c>
      <c r="D41" s="117">
        <v>326</v>
      </c>
      <c r="E41" s="117">
        <v>4</v>
      </c>
      <c r="F41" s="117">
        <v>66</v>
      </c>
      <c r="G41" s="117">
        <v>101</v>
      </c>
      <c r="H41" s="117">
        <v>9764</v>
      </c>
      <c r="I41" s="117">
        <v>9420</v>
      </c>
      <c r="J41" s="117">
        <v>344</v>
      </c>
      <c r="K41" s="117" t="s">
        <v>10</v>
      </c>
      <c r="L41" s="117">
        <v>140</v>
      </c>
      <c r="M41" s="117">
        <v>364</v>
      </c>
      <c r="N41" s="117" t="s">
        <v>10</v>
      </c>
      <c r="O41" s="116"/>
      <c r="P41" s="116"/>
      <c r="Q41" s="116"/>
      <c r="R41" s="116"/>
      <c r="S41" s="116"/>
      <c r="T41" s="116"/>
      <c r="U41" s="116"/>
      <c r="V41" s="116"/>
      <c r="W41" s="116"/>
      <c r="X41" s="116"/>
    </row>
    <row r="42" spans="1:24" s="94" customFormat="1" ht="11.1" customHeight="1">
      <c r="A42" s="25">
        <f>IF(B42&lt;&gt;"",COUNTA($B$20:B42),"")</f>
        <v>23</v>
      </c>
      <c r="B42" s="103" t="s">
        <v>160</v>
      </c>
      <c r="C42" s="117">
        <v>17889</v>
      </c>
      <c r="D42" s="117">
        <v>235</v>
      </c>
      <c r="E42" s="117">
        <v>4320</v>
      </c>
      <c r="F42" s="117">
        <v>479</v>
      </c>
      <c r="G42" s="117">
        <v>987</v>
      </c>
      <c r="H42" s="117">
        <v>3644</v>
      </c>
      <c r="I42" s="117">
        <v>75</v>
      </c>
      <c r="J42" s="117">
        <v>3569</v>
      </c>
      <c r="K42" s="117">
        <v>268</v>
      </c>
      <c r="L42" s="117">
        <v>3174</v>
      </c>
      <c r="M42" s="117">
        <v>4783</v>
      </c>
      <c r="N42" s="117" t="s">
        <v>10</v>
      </c>
      <c r="O42" s="116"/>
      <c r="P42" s="116"/>
      <c r="Q42" s="116"/>
      <c r="R42" s="116"/>
      <c r="S42" s="116"/>
      <c r="T42" s="116"/>
      <c r="U42" s="116"/>
      <c r="V42" s="116"/>
      <c r="W42" s="116"/>
      <c r="X42" s="116"/>
    </row>
    <row r="43" spans="1:24" s="94" customFormat="1" ht="11.1" customHeight="1">
      <c r="A43" s="25">
        <f>IF(B43&lt;&gt;"",COUNTA($B$20:B43),"")</f>
        <v>24</v>
      </c>
      <c r="B43" s="103" t="s">
        <v>161</v>
      </c>
      <c r="C43" s="117">
        <v>165428</v>
      </c>
      <c r="D43" s="117">
        <v>23742</v>
      </c>
      <c r="E43" s="117">
        <v>4555</v>
      </c>
      <c r="F43" s="117">
        <v>8133</v>
      </c>
      <c r="G43" s="117">
        <v>1103</v>
      </c>
      <c r="H43" s="117">
        <v>30274</v>
      </c>
      <c r="I43" s="117">
        <v>18951</v>
      </c>
      <c r="J43" s="117">
        <v>11324</v>
      </c>
      <c r="K43" s="117">
        <v>1187</v>
      </c>
      <c r="L43" s="117">
        <v>2125</v>
      </c>
      <c r="M43" s="117">
        <v>7889</v>
      </c>
      <c r="N43" s="117">
        <v>86419</v>
      </c>
      <c r="O43" s="116"/>
      <c r="P43" s="116"/>
      <c r="Q43" s="116"/>
      <c r="R43" s="116"/>
      <c r="S43" s="116"/>
      <c r="T43" s="116"/>
      <c r="U43" s="116"/>
      <c r="V43" s="116"/>
      <c r="W43" s="116"/>
      <c r="X43" s="116"/>
    </row>
    <row r="44" spans="1:24" s="94" customFormat="1" ht="11.1" customHeight="1">
      <c r="A44" s="25">
        <f>IF(B44&lt;&gt;"",COUNTA($B$20:B44),"")</f>
        <v>25</v>
      </c>
      <c r="B44" s="103" t="s">
        <v>147</v>
      </c>
      <c r="C44" s="117">
        <v>101197</v>
      </c>
      <c r="D44" s="117">
        <v>5848</v>
      </c>
      <c r="E44" s="117">
        <v>246</v>
      </c>
      <c r="F44" s="117">
        <v>7061</v>
      </c>
      <c r="G44" s="117">
        <v>252</v>
      </c>
      <c r="H44" s="117">
        <v>5625</v>
      </c>
      <c r="I44" s="117">
        <v>31</v>
      </c>
      <c r="J44" s="117">
        <v>5594</v>
      </c>
      <c r="K44" s="117">
        <v>203</v>
      </c>
      <c r="L44" s="117">
        <v>312</v>
      </c>
      <c r="M44" s="117">
        <v>139</v>
      </c>
      <c r="N44" s="117">
        <v>81513</v>
      </c>
      <c r="O44" s="116"/>
      <c r="P44" s="116"/>
      <c r="Q44" s="116"/>
      <c r="R44" s="116"/>
      <c r="S44" s="116"/>
      <c r="T44" s="116"/>
      <c r="U44" s="116"/>
      <c r="V44" s="116"/>
      <c r="W44" s="116"/>
      <c r="X44" s="116"/>
    </row>
    <row r="45" spans="1:24" s="94" customFormat="1" ht="20.100000000000001" customHeight="1">
      <c r="A45" s="26">
        <f>IF(B45&lt;&gt;"",COUNTA($B$20:B45),"")</f>
        <v>26</v>
      </c>
      <c r="B45" s="105" t="s">
        <v>162</v>
      </c>
      <c r="C45" s="119">
        <v>396524</v>
      </c>
      <c r="D45" s="119">
        <v>18728</v>
      </c>
      <c r="E45" s="119">
        <v>8693</v>
      </c>
      <c r="F45" s="119">
        <v>4311</v>
      </c>
      <c r="G45" s="119">
        <v>2539</v>
      </c>
      <c r="H45" s="119">
        <v>99440</v>
      </c>
      <c r="I45" s="119">
        <v>61309</v>
      </c>
      <c r="J45" s="119">
        <v>38131</v>
      </c>
      <c r="K45" s="119">
        <v>1282</v>
      </c>
      <c r="L45" s="119">
        <v>7289</v>
      </c>
      <c r="M45" s="119">
        <v>13396</v>
      </c>
      <c r="N45" s="119">
        <v>240847</v>
      </c>
      <c r="O45" s="116"/>
      <c r="P45" s="116"/>
      <c r="Q45" s="116"/>
      <c r="R45" s="116"/>
      <c r="S45" s="116"/>
      <c r="T45" s="116"/>
      <c r="U45" s="116"/>
      <c r="V45" s="116"/>
      <c r="W45" s="116"/>
      <c r="X45" s="116"/>
    </row>
    <row r="46" spans="1:24" s="122" customFormat="1" ht="11.1" customHeight="1">
      <c r="A46" s="25">
        <f>IF(B46&lt;&gt;"",COUNTA($B$20:B46),"")</f>
        <v>27</v>
      </c>
      <c r="B46" s="103" t="s">
        <v>163</v>
      </c>
      <c r="C46" s="117">
        <v>38637</v>
      </c>
      <c r="D46" s="117">
        <v>1221</v>
      </c>
      <c r="E46" s="117">
        <v>2144</v>
      </c>
      <c r="F46" s="117">
        <v>5231</v>
      </c>
      <c r="G46" s="117">
        <v>419</v>
      </c>
      <c r="H46" s="117">
        <v>2446</v>
      </c>
      <c r="I46" s="117">
        <v>57</v>
      </c>
      <c r="J46" s="117">
        <v>2389</v>
      </c>
      <c r="K46" s="117">
        <v>4</v>
      </c>
      <c r="L46" s="117">
        <v>6143</v>
      </c>
      <c r="M46" s="117">
        <v>11708</v>
      </c>
      <c r="N46" s="117">
        <v>9321</v>
      </c>
      <c r="O46" s="121"/>
      <c r="P46" s="121"/>
      <c r="Q46" s="121"/>
      <c r="R46" s="121"/>
      <c r="S46" s="121"/>
      <c r="T46" s="121"/>
      <c r="U46" s="121"/>
      <c r="V46" s="121"/>
      <c r="W46" s="121"/>
      <c r="X46" s="121"/>
    </row>
    <row r="47" spans="1:24"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row>
    <row r="48" spans="1:24" s="122" customFormat="1" ht="11.1" customHeight="1">
      <c r="A48" s="25">
        <f>IF(B48&lt;&gt;"",COUNTA($B$20:B48),"")</f>
        <v>29</v>
      </c>
      <c r="B48" s="103" t="s">
        <v>165</v>
      </c>
      <c r="C48" s="117">
        <v>18445</v>
      </c>
      <c r="D48" s="117">
        <v>6874</v>
      </c>
      <c r="E48" s="117">
        <v>224</v>
      </c>
      <c r="F48" s="117">
        <v>37</v>
      </c>
      <c r="G48" s="117">
        <v>238</v>
      </c>
      <c r="H48" s="117">
        <v>41</v>
      </c>
      <c r="I48" s="117" t="s">
        <v>10</v>
      </c>
      <c r="J48" s="117">
        <v>41</v>
      </c>
      <c r="K48" s="117">
        <v>156</v>
      </c>
      <c r="L48" s="117">
        <v>2922</v>
      </c>
      <c r="M48" s="117">
        <v>7925</v>
      </c>
      <c r="N48" s="117">
        <v>28</v>
      </c>
      <c r="O48" s="121"/>
      <c r="P48" s="121"/>
      <c r="Q48" s="121"/>
      <c r="R48" s="121"/>
      <c r="S48" s="121"/>
      <c r="T48" s="121"/>
      <c r="U48" s="121"/>
      <c r="V48" s="121"/>
      <c r="W48" s="121"/>
      <c r="X48" s="121"/>
    </row>
    <row r="49" spans="1:24" s="122" customFormat="1" ht="11.1" customHeight="1">
      <c r="A49" s="25">
        <f>IF(B49&lt;&gt;"",COUNTA($B$20:B49),"")</f>
        <v>30</v>
      </c>
      <c r="B49" s="103" t="s">
        <v>147</v>
      </c>
      <c r="C49" s="117">
        <v>1535</v>
      </c>
      <c r="D49" s="117">
        <v>1088</v>
      </c>
      <c r="E49" s="117">
        <v>134</v>
      </c>
      <c r="F49" s="117" t="s">
        <v>10</v>
      </c>
      <c r="G49" s="117" t="s">
        <v>10</v>
      </c>
      <c r="H49" s="117" t="s">
        <v>10</v>
      </c>
      <c r="I49" s="117" t="s">
        <v>10</v>
      </c>
      <c r="J49" s="117" t="s">
        <v>10</v>
      </c>
      <c r="K49" s="117" t="s">
        <v>10</v>
      </c>
      <c r="L49" s="117">
        <v>312</v>
      </c>
      <c r="M49" s="117">
        <v>1</v>
      </c>
      <c r="N49" s="117" t="s">
        <v>10</v>
      </c>
      <c r="O49" s="121"/>
      <c r="P49" s="121"/>
      <c r="Q49" s="121"/>
      <c r="R49" s="121"/>
      <c r="S49" s="121"/>
      <c r="T49" s="121"/>
      <c r="U49" s="121"/>
      <c r="V49" s="121"/>
      <c r="W49" s="121"/>
      <c r="X49" s="121"/>
    </row>
    <row r="50" spans="1:24" s="94" customFormat="1" ht="18.95" customHeight="1">
      <c r="A50" s="26">
        <f>IF(B50&lt;&gt;"",COUNTA($B$20:B50),"")</f>
        <v>31</v>
      </c>
      <c r="B50" s="105" t="s">
        <v>166</v>
      </c>
      <c r="C50" s="119">
        <v>55547</v>
      </c>
      <c r="D50" s="119">
        <v>7007</v>
      </c>
      <c r="E50" s="119">
        <v>2234</v>
      </c>
      <c r="F50" s="119">
        <v>5267</v>
      </c>
      <c r="G50" s="119">
        <v>657</v>
      </c>
      <c r="H50" s="119">
        <v>2487</v>
      </c>
      <c r="I50" s="119">
        <v>57</v>
      </c>
      <c r="J50" s="119">
        <v>2430</v>
      </c>
      <c r="K50" s="119">
        <v>161</v>
      </c>
      <c r="L50" s="119">
        <v>8753</v>
      </c>
      <c r="M50" s="119">
        <v>19632</v>
      </c>
      <c r="N50" s="119">
        <v>9349</v>
      </c>
      <c r="O50" s="116"/>
      <c r="P50" s="116"/>
      <c r="Q50" s="116"/>
      <c r="R50" s="116"/>
      <c r="S50" s="116"/>
      <c r="T50" s="116"/>
      <c r="U50" s="116"/>
      <c r="V50" s="116"/>
      <c r="W50" s="116"/>
      <c r="X50" s="116"/>
    </row>
    <row r="51" spans="1:24" s="94" customFormat="1" ht="18.95" customHeight="1">
      <c r="A51" s="26">
        <f>IF(B51&lt;&gt;"",COUNTA($B$20:B51),"")</f>
        <v>32</v>
      </c>
      <c r="B51" s="105" t="s">
        <v>167</v>
      </c>
      <c r="C51" s="119">
        <v>452071</v>
      </c>
      <c r="D51" s="119">
        <v>25735</v>
      </c>
      <c r="E51" s="119">
        <v>10926</v>
      </c>
      <c r="F51" s="119">
        <v>9579</v>
      </c>
      <c r="G51" s="119">
        <v>3196</v>
      </c>
      <c r="H51" s="119">
        <v>101927</v>
      </c>
      <c r="I51" s="119">
        <v>61366</v>
      </c>
      <c r="J51" s="119">
        <v>40561</v>
      </c>
      <c r="K51" s="119">
        <v>1442</v>
      </c>
      <c r="L51" s="119">
        <v>16041</v>
      </c>
      <c r="M51" s="119">
        <v>33028</v>
      </c>
      <c r="N51" s="119">
        <v>250196</v>
      </c>
      <c r="O51" s="116"/>
      <c r="P51" s="116"/>
      <c r="Q51" s="116"/>
      <c r="R51" s="116"/>
      <c r="S51" s="116"/>
      <c r="T51" s="116"/>
      <c r="U51" s="116"/>
      <c r="V51" s="116"/>
      <c r="W51" s="116"/>
      <c r="X51" s="116"/>
    </row>
    <row r="52" spans="1:24" s="94" customFormat="1" ht="18.95" customHeight="1">
      <c r="A52" s="26">
        <f>IF(B52&lt;&gt;"",COUNTA($B$20:B52),"")</f>
        <v>33</v>
      </c>
      <c r="B52" s="105" t="s">
        <v>168</v>
      </c>
      <c r="C52" s="119">
        <v>-815</v>
      </c>
      <c r="D52" s="119">
        <v>-41101</v>
      </c>
      <c r="E52" s="119">
        <v>-17838</v>
      </c>
      <c r="F52" s="119">
        <v>-37716</v>
      </c>
      <c r="G52" s="119">
        <v>-10115</v>
      </c>
      <c r="H52" s="119">
        <v>-83823</v>
      </c>
      <c r="I52" s="119">
        <v>-28665</v>
      </c>
      <c r="J52" s="119">
        <v>-55158</v>
      </c>
      <c r="K52" s="119">
        <v>-8768</v>
      </c>
      <c r="L52" s="119">
        <v>-38801</v>
      </c>
      <c r="M52" s="119">
        <v>-5791</v>
      </c>
      <c r="N52" s="119">
        <v>243138</v>
      </c>
      <c r="O52" s="116"/>
      <c r="P52" s="116"/>
      <c r="Q52" s="116"/>
      <c r="R52" s="116"/>
      <c r="S52" s="116"/>
      <c r="T52" s="116"/>
      <c r="U52" s="116"/>
      <c r="V52" s="116"/>
      <c r="W52" s="116"/>
      <c r="X52" s="116"/>
    </row>
    <row r="53" spans="1:24" s="122" customFormat="1" ht="25.15" customHeight="1">
      <c r="A53" s="25">
        <f>IF(B53&lt;&gt;"",COUNTA($B$20:B53),"")</f>
        <v>34</v>
      </c>
      <c r="B53" s="108" t="s">
        <v>169</v>
      </c>
      <c r="C53" s="123">
        <v>19395</v>
      </c>
      <c r="D53" s="123">
        <v>-41779</v>
      </c>
      <c r="E53" s="123">
        <v>-15198</v>
      </c>
      <c r="F53" s="123">
        <v>-30747</v>
      </c>
      <c r="G53" s="123">
        <v>-7555</v>
      </c>
      <c r="H53" s="123">
        <v>-81927</v>
      </c>
      <c r="I53" s="123">
        <v>-28636</v>
      </c>
      <c r="J53" s="123">
        <v>-53291</v>
      </c>
      <c r="K53" s="123">
        <v>-6652</v>
      </c>
      <c r="L53" s="123">
        <v>-25272</v>
      </c>
      <c r="M53" s="123">
        <v>-5264</v>
      </c>
      <c r="N53" s="123">
        <v>233789</v>
      </c>
      <c r="O53" s="121"/>
      <c r="P53" s="121"/>
      <c r="Q53" s="121"/>
      <c r="R53" s="121"/>
      <c r="S53" s="121"/>
      <c r="T53" s="121"/>
      <c r="U53" s="121"/>
      <c r="V53" s="121"/>
      <c r="W53" s="121"/>
      <c r="X53" s="121"/>
    </row>
    <row r="54" spans="1:24" s="122" customFormat="1" ht="18" customHeight="1">
      <c r="A54" s="25">
        <f>IF(B54&lt;&gt;"",COUNTA($B$20:B54),"")</f>
        <v>35</v>
      </c>
      <c r="B54" s="103" t="s">
        <v>170</v>
      </c>
      <c r="C54" s="117">
        <v>18491</v>
      </c>
      <c r="D54" s="117">
        <v>481</v>
      </c>
      <c r="E54" s="117" t="s">
        <v>10</v>
      </c>
      <c r="F54" s="117" t="s">
        <v>10</v>
      </c>
      <c r="G54" s="117" t="s">
        <v>10</v>
      </c>
      <c r="H54" s="117" t="s">
        <v>10</v>
      </c>
      <c r="I54" s="117" t="s">
        <v>10</v>
      </c>
      <c r="J54" s="117" t="s">
        <v>10</v>
      </c>
      <c r="K54" s="117" t="s">
        <v>10</v>
      </c>
      <c r="L54" s="117">
        <v>1008</v>
      </c>
      <c r="M54" s="117">
        <v>1476</v>
      </c>
      <c r="N54" s="117">
        <v>15526</v>
      </c>
      <c r="O54" s="121"/>
      <c r="P54" s="121"/>
      <c r="Q54" s="121"/>
      <c r="R54" s="121"/>
      <c r="S54" s="121"/>
      <c r="T54" s="121"/>
      <c r="U54" s="121"/>
      <c r="V54" s="121"/>
      <c r="W54" s="121"/>
      <c r="X54" s="121"/>
    </row>
    <row r="55" spans="1:24" ht="11.1" customHeight="1">
      <c r="A55" s="25">
        <f>IF(B55&lt;&gt;"",COUNTA($B$20:B55),"")</f>
        <v>36</v>
      </c>
      <c r="B55" s="103" t="s">
        <v>171</v>
      </c>
      <c r="C55" s="117">
        <v>19170</v>
      </c>
      <c r="D55" s="117">
        <v>668</v>
      </c>
      <c r="E55" s="117">
        <v>108</v>
      </c>
      <c r="F55" s="117">
        <v>358</v>
      </c>
      <c r="G55" s="117">
        <v>48</v>
      </c>
      <c r="H55" s="117">
        <v>236</v>
      </c>
      <c r="I55" s="117">
        <v>69</v>
      </c>
      <c r="J55" s="117">
        <v>166</v>
      </c>
      <c r="K55" s="117">
        <v>187</v>
      </c>
      <c r="L55" s="117">
        <v>374</v>
      </c>
      <c r="M55" s="117">
        <v>25</v>
      </c>
      <c r="N55" s="117">
        <v>17165</v>
      </c>
    </row>
    <row r="56" spans="1:24"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4" s="94" customFormat="1" ht="11.1" customHeight="1">
      <c r="A57" s="25">
        <f>IF(B57&lt;&gt;"",COUNTA($B$20:B57),"")</f>
        <v>37</v>
      </c>
      <c r="B57" s="103" t="s">
        <v>142</v>
      </c>
      <c r="C57" s="125">
        <v>713.03</v>
      </c>
      <c r="D57" s="125">
        <v>271.58</v>
      </c>
      <c r="E57" s="125">
        <v>93.96</v>
      </c>
      <c r="F57" s="125">
        <v>43.68</v>
      </c>
      <c r="G57" s="125">
        <v>32.92</v>
      </c>
      <c r="H57" s="125">
        <v>138.4</v>
      </c>
      <c r="I57" s="125">
        <v>29.15</v>
      </c>
      <c r="J57" s="125">
        <v>109.25</v>
      </c>
      <c r="K57" s="125">
        <v>17.989999999999998</v>
      </c>
      <c r="L57" s="125">
        <v>72.680000000000007</v>
      </c>
      <c r="M57" s="125">
        <v>41.8</v>
      </c>
      <c r="N57" s="125" t="s">
        <v>10</v>
      </c>
      <c r="O57" s="116"/>
      <c r="P57" s="116"/>
      <c r="Q57" s="116"/>
      <c r="R57" s="116"/>
      <c r="S57" s="116"/>
      <c r="T57" s="116"/>
      <c r="U57" s="116"/>
      <c r="V57" s="116"/>
      <c r="W57" s="116"/>
      <c r="X57" s="116"/>
    </row>
    <row r="58" spans="1:24" s="94" customFormat="1" ht="11.1" customHeight="1">
      <c r="A58" s="25">
        <f>IF(B58&lt;&gt;"",COUNTA($B$20:B58),"")</f>
        <v>38</v>
      </c>
      <c r="B58" s="103" t="s">
        <v>143</v>
      </c>
      <c r="C58" s="125">
        <v>462.52</v>
      </c>
      <c r="D58" s="125">
        <v>91.81</v>
      </c>
      <c r="E58" s="125">
        <v>38.19</v>
      </c>
      <c r="F58" s="125">
        <v>138.29</v>
      </c>
      <c r="G58" s="125">
        <v>15.99</v>
      </c>
      <c r="H58" s="125">
        <v>24.23</v>
      </c>
      <c r="I58" s="125">
        <v>7.4</v>
      </c>
      <c r="J58" s="125">
        <v>16.829999999999998</v>
      </c>
      <c r="K58" s="125">
        <v>11.33</v>
      </c>
      <c r="L58" s="125">
        <v>113.16</v>
      </c>
      <c r="M58" s="125">
        <v>29.52</v>
      </c>
      <c r="N58" s="125" t="s">
        <v>10</v>
      </c>
      <c r="O58" s="116"/>
      <c r="P58" s="116"/>
      <c r="Q58" s="116"/>
      <c r="R58" s="116"/>
      <c r="S58" s="116"/>
      <c r="T58" s="116"/>
      <c r="U58" s="116"/>
      <c r="V58" s="116"/>
      <c r="W58" s="116"/>
      <c r="X58" s="116"/>
    </row>
    <row r="59" spans="1:24" s="94" customFormat="1" ht="21.6" customHeight="1">
      <c r="A59" s="25">
        <f>IF(B59&lt;&gt;"",COUNTA($B$20:B59),"")</f>
        <v>39</v>
      </c>
      <c r="B59" s="104" t="s">
        <v>144</v>
      </c>
      <c r="C59" s="125">
        <v>643.57000000000005</v>
      </c>
      <c r="D59" s="125" t="s">
        <v>10</v>
      </c>
      <c r="E59" s="125" t="s">
        <v>10</v>
      </c>
      <c r="F59" s="125" t="s">
        <v>10</v>
      </c>
      <c r="G59" s="125" t="s">
        <v>10</v>
      </c>
      <c r="H59" s="125">
        <v>643.57000000000005</v>
      </c>
      <c r="I59" s="125">
        <v>512.29999999999995</v>
      </c>
      <c r="J59" s="125">
        <v>131.27000000000001</v>
      </c>
      <c r="K59" s="125" t="s">
        <v>10</v>
      </c>
      <c r="L59" s="125" t="s">
        <v>10</v>
      </c>
      <c r="M59" s="125" t="s">
        <v>10</v>
      </c>
      <c r="N59" s="125" t="s">
        <v>10</v>
      </c>
      <c r="O59" s="116"/>
      <c r="P59" s="116"/>
      <c r="Q59" s="116"/>
      <c r="R59" s="116"/>
      <c r="S59" s="116"/>
      <c r="T59" s="116"/>
      <c r="U59" s="116"/>
      <c r="V59" s="116"/>
      <c r="W59" s="116"/>
      <c r="X59" s="116"/>
    </row>
    <row r="60" spans="1:24" s="94" customFormat="1" ht="11.1" customHeight="1">
      <c r="A60" s="25">
        <f>IF(B60&lt;&gt;"",COUNTA($B$20:B60),"")</f>
        <v>40</v>
      </c>
      <c r="B60" s="103" t="s">
        <v>145</v>
      </c>
      <c r="C60" s="125">
        <v>24.85</v>
      </c>
      <c r="D60" s="125">
        <v>0.64</v>
      </c>
      <c r="E60" s="125">
        <v>0.04</v>
      </c>
      <c r="F60" s="125">
        <v>0.31</v>
      </c>
      <c r="G60" s="125">
        <v>0.05</v>
      </c>
      <c r="H60" s="125">
        <v>0.25</v>
      </c>
      <c r="I60" s="125">
        <v>0.01</v>
      </c>
      <c r="J60" s="125">
        <v>0.24</v>
      </c>
      <c r="K60" s="125">
        <v>0.25</v>
      </c>
      <c r="L60" s="125">
        <v>0.39</v>
      </c>
      <c r="M60" s="125">
        <v>0.08</v>
      </c>
      <c r="N60" s="125">
        <v>22.85</v>
      </c>
      <c r="O60" s="116"/>
      <c r="P60" s="116"/>
      <c r="Q60" s="116"/>
      <c r="R60" s="116"/>
      <c r="S60" s="116"/>
      <c r="T60" s="116"/>
      <c r="U60" s="116"/>
      <c r="V60" s="116"/>
      <c r="W60" s="116"/>
      <c r="X60" s="116"/>
    </row>
    <row r="61" spans="1:24" s="94" customFormat="1" ht="11.1" customHeight="1">
      <c r="A61" s="25">
        <f>IF(B61&lt;&gt;"",COUNTA($B$20:B61),"")</f>
        <v>41</v>
      </c>
      <c r="B61" s="103" t="s">
        <v>146</v>
      </c>
      <c r="C61" s="125">
        <v>1203.42</v>
      </c>
      <c r="D61" s="125">
        <v>58.71</v>
      </c>
      <c r="E61" s="125">
        <v>21.59</v>
      </c>
      <c r="F61" s="125">
        <v>86.06</v>
      </c>
      <c r="G61" s="125">
        <v>16.95</v>
      </c>
      <c r="H61" s="125">
        <v>384.87</v>
      </c>
      <c r="I61" s="125">
        <v>24.38</v>
      </c>
      <c r="J61" s="125">
        <v>360.49</v>
      </c>
      <c r="K61" s="125">
        <v>22.26</v>
      </c>
      <c r="L61" s="125">
        <v>23.2</v>
      </c>
      <c r="M61" s="125">
        <v>48.36</v>
      </c>
      <c r="N61" s="125">
        <v>541.42999999999995</v>
      </c>
      <c r="O61" s="116"/>
      <c r="P61" s="116"/>
      <c r="Q61" s="116"/>
      <c r="R61" s="116"/>
      <c r="S61" s="116"/>
      <c r="T61" s="116"/>
      <c r="U61" s="116"/>
      <c r="V61" s="116"/>
      <c r="W61" s="116"/>
      <c r="X61" s="116"/>
    </row>
    <row r="62" spans="1:24" s="94" customFormat="1" ht="11.1" customHeight="1">
      <c r="A62" s="25">
        <f>IF(B62&lt;&gt;"",COUNTA($B$20:B62),"")</f>
        <v>42</v>
      </c>
      <c r="B62" s="103" t="s">
        <v>147</v>
      </c>
      <c r="C62" s="125">
        <v>644.72</v>
      </c>
      <c r="D62" s="125">
        <v>37.26</v>
      </c>
      <c r="E62" s="125">
        <v>1.57</v>
      </c>
      <c r="F62" s="125">
        <v>44.99</v>
      </c>
      <c r="G62" s="125">
        <v>1.6</v>
      </c>
      <c r="H62" s="125">
        <v>35.840000000000003</v>
      </c>
      <c r="I62" s="125">
        <v>0.2</v>
      </c>
      <c r="J62" s="125">
        <v>35.64</v>
      </c>
      <c r="K62" s="125">
        <v>1.29</v>
      </c>
      <c r="L62" s="125">
        <v>1.99</v>
      </c>
      <c r="M62" s="125">
        <v>0.88</v>
      </c>
      <c r="N62" s="125">
        <v>519.30999999999995</v>
      </c>
      <c r="O62" s="116"/>
      <c r="P62" s="116"/>
      <c r="Q62" s="116"/>
      <c r="R62" s="116"/>
      <c r="S62" s="116"/>
      <c r="T62" s="116"/>
      <c r="U62" s="116"/>
      <c r="V62" s="116"/>
      <c r="W62" s="116"/>
      <c r="X62" s="116"/>
    </row>
    <row r="63" spans="1:24" s="94" customFormat="1" ht="20.100000000000001" customHeight="1">
      <c r="A63" s="26">
        <f>IF(B63&lt;&gt;"",COUNTA($B$20:B63),"")</f>
        <v>43</v>
      </c>
      <c r="B63" s="105" t="s">
        <v>148</v>
      </c>
      <c r="C63" s="127">
        <v>2402.67</v>
      </c>
      <c r="D63" s="127">
        <v>385.49</v>
      </c>
      <c r="E63" s="127">
        <v>152.21</v>
      </c>
      <c r="F63" s="127">
        <v>223.36</v>
      </c>
      <c r="G63" s="127">
        <v>64.31</v>
      </c>
      <c r="H63" s="127">
        <v>1155.48</v>
      </c>
      <c r="I63" s="127">
        <v>573.04</v>
      </c>
      <c r="J63" s="127">
        <v>582.45000000000005</v>
      </c>
      <c r="K63" s="127">
        <v>50.55</v>
      </c>
      <c r="L63" s="127">
        <v>207.44</v>
      </c>
      <c r="M63" s="127">
        <v>118.88</v>
      </c>
      <c r="N63" s="127">
        <v>44.97</v>
      </c>
      <c r="O63" s="116"/>
      <c r="P63" s="116"/>
      <c r="Q63" s="116"/>
      <c r="R63" s="116"/>
      <c r="S63" s="116"/>
      <c r="T63" s="116"/>
      <c r="U63" s="116"/>
      <c r="V63" s="116"/>
      <c r="W63" s="116"/>
      <c r="X63" s="116"/>
    </row>
    <row r="64" spans="1:24" s="94" customFormat="1" ht="21.6" customHeight="1">
      <c r="A64" s="25">
        <f>IF(B64&lt;&gt;"",COUNTA($B$20:B64),"")</f>
        <v>44</v>
      </c>
      <c r="B64" s="104" t="s">
        <v>149</v>
      </c>
      <c r="C64" s="125">
        <v>485.76</v>
      </c>
      <c r="D64" s="125">
        <v>45.63</v>
      </c>
      <c r="E64" s="125">
        <v>30.28</v>
      </c>
      <c r="F64" s="125">
        <v>77.67</v>
      </c>
      <c r="G64" s="125">
        <v>20.5</v>
      </c>
      <c r="H64" s="125">
        <v>27.42</v>
      </c>
      <c r="I64" s="125">
        <v>0.55000000000000004</v>
      </c>
      <c r="J64" s="125">
        <v>26.87</v>
      </c>
      <c r="K64" s="125">
        <v>14.29</v>
      </c>
      <c r="L64" s="125">
        <v>142.02000000000001</v>
      </c>
      <c r="M64" s="125">
        <v>127.94</v>
      </c>
      <c r="N64" s="125" t="s">
        <v>10</v>
      </c>
      <c r="O64" s="116"/>
      <c r="P64" s="116"/>
      <c r="Q64" s="116"/>
      <c r="R64" s="116"/>
      <c r="S64" s="116"/>
      <c r="T64" s="116"/>
      <c r="U64" s="116"/>
      <c r="V64" s="116"/>
      <c r="W64" s="116"/>
      <c r="X64" s="116"/>
    </row>
    <row r="65" spans="1:24" s="94" customFormat="1" ht="11.1" customHeight="1">
      <c r="A65" s="25">
        <f>IF(B65&lt;&gt;"",COUNTA($B$20:B65),"")</f>
        <v>45</v>
      </c>
      <c r="B65" s="103" t="s">
        <v>150</v>
      </c>
      <c r="C65" s="125">
        <v>302.83999999999997</v>
      </c>
      <c r="D65" s="125">
        <v>31.25</v>
      </c>
      <c r="E65" s="125">
        <v>15.91</v>
      </c>
      <c r="F65" s="125">
        <v>54.43</v>
      </c>
      <c r="G65" s="125">
        <v>19.329999999999998</v>
      </c>
      <c r="H65" s="125">
        <v>17.809999999999999</v>
      </c>
      <c r="I65" s="125">
        <v>0.37</v>
      </c>
      <c r="J65" s="125">
        <v>17.440000000000001</v>
      </c>
      <c r="K65" s="125">
        <v>13.74</v>
      </c>
      <c r="L65" s="125">
        <v>121.01</v>
      </c>
      <c r="M65" s="125">
        <v>29.37</v>
      </c>
      <c r="N65" s="125" t="s">
        <v>10</v>
      </c>
      <c r="O65" s="116"/>
      <c r="P65" s="116"/>
      <c r="Q65" s="116"/>
      <c r="R65" s="116"/>
      <c r="S65" s="116"/>
      <c r="T65" s="116"/>
      <c r="U65" s="116"/>
      <c r="V65" s="116"/>
      <c r="W65" s="116"/>
      <c r="X65" s="116"/>
    </row>
    <row r="66" spans="1:24"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row>
    <row r="67" spans="1:24" s="94" customFormat="1" ht="11.1" customHeight="1">
      <c r="A67" s="25">
        <f>IF(B67&lt;&gt;"",COUNTA($B$20:B67),"")</f>
        <v>47</v>
      </c>
      <c r="B67" s="103" t="s">
        <v>152</v>
      </c>
      <c r="C67" s="125">
        <v>6.67</v>
      </c>
      <c r="D67" s="125">
        <v>1.62</v>
      </c>
      <c r="E67" s="125">
        <v>1.63</v>
      </c>
      <c r="F67" s="125">
        <v>0.28000000000000003</v>
      </c>
      <c r="G67" s="125" t="s">
        <v>10</v>
      </c>
      <c r="H67" s="125">
        <v>0.5</v>
      </c>
      <c r="I67" s="125" t="s">
        <v>10</v>
      </c>
      <c r="J67" s="125">
        <v>0.5</v>
      </c>
      <c r="K67" s="125">
        <v>0.21</v>
      </c>
      <c r="L67" s="125">
        <v>1.93</v>
      </c>
      <c r="M67" s="125">
        <v>0.49</v>
      </c>
      <c r="N67" s="125" t="s">
        <v>10</v>
      </c>
      <c r="O67" s="116"/>
      <c r="P67" s="116"/>
      <c r="Q67" s="116"/>
      <c r="R67" s="116"/>
      <c r="S67" s="116"/>
      <c r="T67" s="116"/>
      <c r="U67" s="116"/>
      <c r="V67" s="116"/>
      <c r="W67" s="116"/>
      <c r="X67" s="116"/>
    </row>
    <row r="68" spans="1:24" s="94" customFormat="1" ht="11.1" customHeight="1">
      <c r="A68" s="25">
        <f>IF(B68&lt;&gt;"",COUNTA($B$20:B68),"")</f>
        <v>48</v>
      </c>
      <c r="B68" s="103" t="s">
        <v>147</v>
      </c>
      <c r="C68" s="125">
        <v>9.7799999999999994</v>
      </c>
      <c r="D68" s="125">
        <v>6.93</v>
      </c>
      <c r="E68" s="125">
        <v>0.86</v>
      </c>
      <c r="F68" s="125" t="s">
        <v>10</v>
      </c>
      <c r="G68" s="125" t="s">
        <v>10</v>
      </c>
      <c r="H68" s="125" t="s">
        <v>10</v>
      </c>
      <c r="I68" s="125" t="s">
        <v>10</v>
      </c>
      <c r="J68" s="125" t="s">
        <v>10</v>
      </c>
      <c r="K68" s="125" t="s">
        <v>10</v>
      </c>
      <c r="L68" s="125">
        <v>1.99</v>
      </c>
      <c r="M68" s="125">
        <v>0.01</v>
      </c>
      <c r="N68" s="125" t="s">
        <v>10</v>
      </c>
      <c r="O68" s="116"/>
      <c r="P68" s="116"/>
      <c r="Q68" s="116"/>
      <c r="R68" s="116"/>
      <c r="S68" s="116"/>
      <c r="T68" s="116"/>
      <c r="U68" s="116"/>
      <c r="V68" s="116"/>
      <c r="W68" s="116"/>
      <c r="X68" s="116"/>
    </row>
    <row r="69" spans="1:24" s="94" customFormat="1" ht="18.95" customHeight="1">
      <c r="A69" s="26">
        <f>IF(B69&lt;&gt;"",COUNTA($B$20:B69),"")</f>
        <v>49</v>
      </c>
      <c r="B69" s="105" t="s">
        <v>153</v>
      </c>
      <c r="C69" s="127">
        <v>482.65</v>
      </c>
      <c r="D69" s="127">
        <v>40.32</v>
      </c>
      <c r="E69" s="127">
        <v>31.05</v>
      </c>
      <c r="F69" s="127">
        <v>77.959999999999994</v>
      </c>
      <c r="G69" s="127">
        <v>20.5</v>
      </c>
      <c r="H69" s="127">
        <v>27.93</v>
      </c>
      <c r="I69" s="127">
        <v>0.55000000000000004</v>
      </c>
      <c r="J69" s="127">
        <v>27.38</v>
      </c>
      <c r="K69" s="127">
        <v>14.5</v>
      </c>
      <c r="L69" s="127">
        <v>141.96</v>
      </c>
      <c r="M69" s="127">
        <v>128.43</v>
      </c>
      <c r="N69" s="127" t="s">
        <v>10</v>
      </c>
      <c r="O69" s="116"/>
      <c r="P69" s="116"/>
      <c r="Q69" s="116"/>
      <c r="R69" s="116"/>
      <c r="S69" s="116"/>
      <c r="T69" s="116"/>
      <c r="U69" s="116"/>
      <c r="V69" s="116"/>
      <c r="W69" s="116"/>
      <c r="X69" s="116"/>
    </row>
    <row r="70" spans="1:24" s="94" customFormat="1" ht="18.95" customHeight="1">
      <c r="A70" s="26">
        <f>IF(B70&lt;&gt;"",COUNTA($B$20:B70),"")</f>
        <v>50</v>
      </c>
      <c r="B70" s="105" t="s">
        <v>154</v>
      </c>
      <c r="C70" s="127">
        <v>2885.32</v>
      </c>
      <c r="D70" s="127">
        <v>425.81</v>
      </c>
      <c r="E70" s="127">
        <v>183.26</v>
      </c>
      <c r="F70" s="127">
        <v>301.31</v>
      </c>
      <c r="G70" s="127">
        <v>84.8</v>
      </c>
      <c r="H70" s="127">
        <v>1183.4100000000001</v>
      </c>
      <c r="I70" s="127">
        <v>573.59</v>
      </c>
      <c r="J70" s="127">
        <v>609.83000000000004</v>
      </c>
      <c r="K70" s="127">
        <v>65.05</v>
      </c>
      <c r="L70" s="127">
        <v>349.4</v>
      </c>
      <c r="M70" s="127">
        <v>247.31</v>
      </c>
      <c r="N70" s="127">
        <v>44.97</v>
      </c>
      <c r="O70" s="116"/>
      <c r="P70" s="116"/>
      <c r="Q70" s="116"/>
      <c r="R70" s="116"/>
      <c r="S70" s="116"/>
      <c r="T70" s="116"/>
      <c r="U70" s="116"/>
      <c r="V70" s="116"/>
      <c r="W70" s="116"/>
      <c r="X70" s="116"/>
    </row>
    <row r="71" spans="1:24" s="94" customFormat="1" ht="11.1" customHeight="1">
      <c r="A71" s="25">
        <f>IF(B71&lt;&gt;"",COUNTA($B$20:B71),"")</f>
        <v>51</v>
      </c>
      <c r="B71" s="103" t="s">
        <v>155</v>
      </c>
      <c r="C71" s="125">
        <v>822.73</v>
      </c>
      <c r="D71" s="125" t="s">
        <v>10</v>
      </c>
      <c r="E71" s="125" t="s">
        <v>10</v>
      </c>
      <c r="F71" s="125" t="s">
        <v>10</v>
      </c>
      <c r="G71" s="125" t="s">
        <v>10</v>
      </c>
      <c r="H71" s="125" t="s">
        <v>10</v>
      </c>
      <c r="I71" s="125" t="s">
        <v>10</v>
      </c>
      <c r="J71" s="125" t="s">
        <v>10</v>
      </c>
      <c r="K71" s="125" t="s">
        <v>10</v>
      </c>
      <c r="L71" s="125" t="s">
        <v>10</v>
      </c>
      <c r="M71" s="125" t="s">
        <v>10</v>
      </c>
      <c r="N71" s="125">
        <v>822.73</v>
      </c>
      <c r="O71" s="116"/>
      <c r="P71" s="116"/>
      <c r="Q71" s="116"/>
      <c r="R71" s="116"/>
      <c r="S71" s="116"/>
      <c r="T71" s="116"/>
      <c r="U71" s="116"/>
      <c r="V71" s="116"/>
      <c r="W71" s="116"/>
      <c r="X71" s="116"/>
    </row>
    <row r="72" spans="1:24" s="94" customFormat="1" ht="11.1" customHeight="1">
      <c r="A72" s="25">
        <f>IF(B72&lt;&gt;"",COUNTA($B$20:B72),"")</f>
        <v>52</v>
      </c>
      <c r="B72" s="103" t="s">
        <v>156</v>
      </c>
      <c r="C72" s="125">
        <v>312.94</v>
      </c>
      <c r="D72" s="125" t="s">
        <v>10</v>
      </c>
      <c r="E72" s="125" t="s">
        <v>10</v>
      </c>
      <c r="F72" s="125" t="s">
        <v>10</v>
      </c>
      <c r="G72" s="125" t="s">
        <v>10</v>
      </c>
      <c r="H72" s="125" t="s">
        <v>10</v>
      </c>
      <c r="I72" s="125" t="s">
        <v>10</v>
      </c>
      <c r="J72" s="125" t="s">
        <v>10</v>
      </c>
      <c r="K72" s="125" t="s">
        <v>10</v>
      </c>
      <c r="L72" s="125" t="s">
        <v>10</v>
      </c>
      <c r="M72" s="125" t="s">
        <v>10</v>
      </c>
      <c r="N72" s="125">
        <v>312.94</v>
      </c>
      <c r="O72" s="116"/>
      <c r="P72" s="116"/>
      <c r="Q72" s="116"/>
      <c r="R72" s="116"/>
      <c r="S72" s="116"/>
      <c r="T72" s="116"/>
      <c r="U72" s="116"/>
      <c r="V72" s="116"/>
      <c r="W72" s="116"/>
      <c r="X72" s="116"/>
    </row>
    <row r="73" spans="1:24" s="94" customFormat="1" ht="11.1" customHeight="1">
      <c r="A73" s="25">
        <f>IF(B73&lt;&gt;"",COUNTA($B$20:B73),"")</f>
        <v>53</v>
      </c>
      <c r="B73" s="103" t="s">
        <v>172</v>
      </c>
      <c r="C73" s="125">
        <v>312.85000000000002</v>
      </c>
      <c r="D73" s="125" t="s">
        <v>10</v>
      </c>
      <c r="E73" s="125" t="s">
        <v>10</v>
      </c>
      <c r="F73" s="125" t="s">
        <v>10</v>
      </c>
      <c r="G73" s="125" t="s">
        <v>10</v>
      </c>
      <c r="H73" s="125" t="s">
        <v>10</v>
      </c>
      <c r="I73" s="125" t="s">
        <v>10</v>
      </c>
      <c r="J73" s="125" t="s">
        <v>10</v>
      </c>
      <c r="K73" s="125" t="s">
        <v>10</v>
      </c>
      <c r="L73" s="125" t="s">
        <v>10</v>
      </c>
      <c r="M73" s="125" t="s">
        <v>10</v>
      </c>
      <c r="N73" s="125">
        <v>312.85000000000002</v>
      </c>
      <c r="O73" s="116"/>
      <c r="P73" s="116"/>
      <c r="Q73" s="116"/>
      <c r="R73" s="116"/>
      <c r="S73" s="116"/>
      <c r="T73" s="116"/>
      <c r="U73" s="116"/>
      <c r="V73" s="116"/>
      <c r="W73" s="116"/>
      <c r="X73" s="116"/>
    </row>
    <row r="74" spans="1:24" s="94" customFormat="1" ht="11.1" customHeight="1">
      <c r="A74" s="25">
        <f>IF(B74&lt;&gt;"",COUNTA($B$20:B74),"")</f>
        <v>54</v>
      </c>
      <c r="B74" s="103" t="s">
        <v>173</v>
      </c>
      <c r="C74" s="125">
        <v>119.71</v>
      </c>
      <c r="D74" s="125" t="s">
        <v>10</v>
      </c>
      <c r="E74" s="125" t="s">
        <v>10</v>
      </c>
      <c r="F74" s="125" t="s">
        <v>10</v>
      </c>
      <c r="G74" s="125" t="s">
        <v>10</v>
      </c>
      <c r="H74" s="125" t="s">
        <v>10</v>
      </c>
      <c r="I74" s="125" t="s">
        <v>10</v>
      </c>
      <c r="J74" s="125" t="s">
        <v>10</v>
      </c>
      <c r="K74" s="125" t="s">
        <v>10</v>
      </c>
      <c r="L74" s="125" t="s">
        <v>10</v>
      </c>
      <c r="M74" s="125" t="s">
        <v>10</v>
      </c>
      <c r="N74" s="125">
        <v>119.71</v>
      </c>
      <c r="O74" s="116"/>
      <c r="P74" s="116"/>
      <c r="Q74" s="116"/>
      <c r="R74" s="116"/>
      <c r="S74" s="116"/>
      <c r="T74" s="116"/>
      <c r="U74" s="116"/>
      <c r="V74" s="116"/>
      <c r="W74" s="116"/>
      <c r="X74" s="116"/>
    </row>
    <row r="75" spans="1:24" s="94" customFormat="1" ht="11.1" customHeight="1">
      <c r="A75" s="25">
        <f>IF(B75&lt;&gt;"",COUNTA($B$20:B75),"")</f>
        <v>55</v>
      </c>
      <c r="B75" s="103" t="s">
        <v>61</v>
      </c>
      <c r="C75" s="125">
        <v>362.48</v>
      </c>
      <c r="D75" s="125" t="s">
        <v>10</v>
      </c>
      <c r="E75" s="125" t="s">
        <v>10</v>
      </c>
      <c r="F75" s="125" t="s">
        <v>10</v>
      </c>
      <c r="G75" s="125" t="s">
        <v>10</v>
      </c>
      <c r="H75" s="125" t="s">
        <v>10</v>
      </c>
      <c r="I75" s="125" t="s">
        <v>10</v>
      </c>
      <c r="J75" s="125" t="s">
        <v>10</v>
      </c>
      <c r="K75" s="125" t="s">
        <v>10</v>
      </c>
      <c r="L75" s="125" t="s">
        <v>10</v>
      </c>
      <c r="M75" s="125" t="s">
        <v>10</v>
      </c>
      <c r="N75" s="125">
        <v>362.48</v>
      </c>
      <c r="O75" s="116"/>
      <c r="P75" s="116"/>
      <c r="Q75" s="116"/>
      <c r="R75" s="116"/>
      <c r="S75" s="116"/>
      <c r="T75" s="116"/>
      <c r="U75" s="116"/>
      <c r="V75" s="116"/>
      <c r="W75" s="116"/>
      <c r="X75" s="116"/>
    </row>
    <row r="76" spans="1:24" s="94" customFormat="1" ht="21.6" customHeight="1">
      <c r="A76" s="25">
        <f>IF(B76&lt;&gt;"",COUNTA($B$20:B76),"")</f>
        <v>56</v>
      </c>
      <c r="B76" s="104" t="s">
        <v>157</v>
      </c>
      <c r="C76" s="125">
        <v>317.95</v>
      </c>
      <c r="D76" s="125" t="s">
        <v>10</v>
      </c>
      <c r="E76" s="125" t="s">
        <v>10</v>
      </c>
      <c r="F76" s="125" t="s">
        <v>10</v>
      </c>
      <c r="G76" s="125" t="s">
        <v>10</v>
      </c>
      <c r="H76" s="125" t="s">
        <v>10</v>
      </c>
      <c r="I76" s="125" t="s">
        <v>10</v>
      </c>
      <c r="J76" s="125" t="s">
        <v>10</v>
      </c>
      <c r="K76" s="125" t="s">
        <v>10</v>
      </c>
      <c r="L76" s="125" t="s">
        <v>10</v>
      </c>
      <c r="M76" s="125" t="s">
        <v>10</v>
      </c>
      <c r="N76" s="125">
        <v>317.95</v>
      </c>
      <c r="O76" s="116"/>
      <c r="P76" s="116"/>
      <c r="Q76" s="116"/>
      <c r="R76" s="116"/>
      <c r="S76" s="116"/>
      <c r="T76" s="116"/>
      <c r="U76" s="116"/>
      <c r="V76" s="116"/>
      <c r="W76" s="116"/>
      <c r="X76" s="116"/>
    </row>
    <row r="77" spans="1:24" s="94" customFormat="1" ht="21.6" customHeight="1">
      <c r="A77" s="25">
        <f>IF(B77&lt;&gt;"",COUNTA($B$20:B77),"")</f>
        <v>57</v>
      </c>
      <c r="B77" s="104" t="s">
        <v>158</v>
      </c>
      <c r="C77" s="125">
        <v>431.31</v>
      </c>
      <c r="D77" s="125">
        <v>1.73</v>
      </c>
      <c r="E77" s="125">
        <v>0.38</v>
      </c>
      <c r="F77" s="125">
        <v>17.170000000000002</v>
      </c>
      <c r="G77" s="125">
        <v>3.82</v>
      </c>
      <c r="H77" s="125">
        <v>391.07</v>
      </c>
      <c r="I77" s="125">
        <v>209.57</v>
      </c>
      <c r="J77" s="125">
        <v>181.5</v>
      </c>
      <c r="K77" s="125">
        <v>0.19</v>
      </c>
      <c r="L77" s="125">
        <v>13.77</v>
      </c>
      <c r="M77" s="125">
        <v>3.18</v>
      </c>
      <c r="N77" s="125" t="s">
        <v>10</v>
      </c>
      <c r="O77" s="116"/>
      <c r="P77" s="116"/>
      <c r="Q77" s="116"/>
      <c r="R77" s="116"/>
      <c r="S77" s="116"/>
      <c r="T77" s="116"/>
      <c r="U77" s="116"/>
      <c r="V77" s="116"/>
      <c r="W77" s="116"/>
      <c r="X77" s="116"/>
    </row>
    <row r="78" spans="1:24" s="94" customFormat="1" ht="21.6" customHeight="1">
      <c r="A78" s="25">
        <f>IF(B78&lt;&gt;"",COUNTA($B$20:B78),"")</f>
        <v>58</v>
      </c>
      <c r="B78" s="104" t="s">
        <v>159</v>
      </c>
      <c r="C78" s="125">
        <v>68.58</v>
      </c>
      <c r="D78" s="125">
        <v>2.08</v>
      </c>
      <c r="E78" s="125">
        <v>0.02</v>
      </c>
      <c r="F78" s="125">
        <v>0.42</v>
      </c>
      <c r="G78" s="125">
        <v>0.64</v>
      </c>
      <c r="H78" s="125">
        <v>62.21</v>
      </c>
      <c r="I78" s="125">
        <v>60.02</v>
      </c>
      <c r="J78" s="125">
        <v>2.19</v>
      </c>
      <c r="K78" s="125" t="s">
        <v>10</v>
      </c>
      <c r="L78" s="125">
        <v>0.89</v>
      </c>
      <c r="M78" s="125">
        <v>2.3199999999999998</v>
      </c>
      <c r="N78" s="125" t="s">
        <v>10</v>
      </c>
      <c r="O78" s="116"/>
      <c r="P78" s="116"/>
      <c r="Q78" s="116"/>
      <c r="R78" s="116"/>
      <c r="S78" s="116"/>
      <c r="T78" s="116"/>
      <c r="U78" s="116"/>
      <c r="V78" s="116"/>
      <c r="W78" s="116"/>
      <c r="X78" s="116"/>
    </row>
    <row r="79" spans="1:24" s="94" customFormat="1" ht="11.1" customHeight="1">
      <c r="A79" s="25">
        <f>IF(B79&lt;&gt;"",COUNTA($B$20:B79),"")</f>
        <v>59</v>
      </c>
      <c r="B79" s="103" t="s">
        <v>160</v>
      </c>
      <c r="C79" s="125">
        <v>113.97</v>
      </c>
      <c r="D79" s="125">
        <v>1.5</v>
      </c>
      <c r="E79" s="125">
        <v>27.52</v>
      </c>
      <c r="F79" s="125">
        <v>3.05</v>
      </c>
      <c r="G79" s="125">
        <v>6.29</v>
      </c>
      <c r="H79" s="125">
        <v>23.22</v>
      </c>
      <c r="I79" s="125">
        <v>0.48</v>
      </c>
      <c r="J79" s="125">
        <v>22.74</v>
      </c>
      <c r="K79" s="125">
        <v>1.71</v>
      </c>
      <c r="L79" s="125">
        <v>20.22</v>
      </c>
      <c r="M79" s="125">
        <v>30.47</v>
      </c>
      <c r="N79" s="125" t="s">
        <v>10</v>
      </c>
      <c r="O79" s="116"/>
      <c r="P79" s="116"/>
      <c r="Q79" s="116"/>
      <c r="R79" s="116"/>
      <c r="S79" s="116"/>
      <c r="T79" s="116"/>
      <c r="U79" s="116"/>
      <c r="V79" s="116"/>
      <c r="W79" s="116"/>
      <c r="X79" s="116"/>
    </row>
    <row r="80" spans="1:24" s="94" customFormat="1" ht="11.1" customHeight="1">
      <c r="A80" s="25">
        <f>IF(B80&lt;&gt;"",COUNTA($B$20:B80),"")</f>
        <v>60</v>
      </c>
      <c r="B80" s="103" t="s">
        <v>161</v>
      </c>
      <c r="C80" s="125">
        <v>1053.94</v>
      </c>
      <c r="D80" s="125">
        <v>151.26</v>
      </c>
      <c r="E80" s="125">
        <v>29.02</v>
      </c>
      <c r="F80" s="125">
        <v>51.82</v>
      </c>
      <c r="G80" s="125">
        <v>7.02</v>
      </c>
      <c r="H80" s="125">
        <v>192.88</v>
      </c>
      <c r="I80" s="125">
        <v>120.73</v>
      </c>
      <c r="J80" s="125">
        <v>72.14</v>
      </c>
      <c r="K80" s="125">
        <v>7.56</v>
      </c>
      <c r="L80" s="125">
        <v>13.54</v>
      </c>
      <c r="M80" s="125">
        <v>50.26</v>
      </c>
      <c r="N80" s="125">
        <v>550.57000000000005</v>
      </c>
      <c r="O80" s="116"/>
      <c r="P80" s="116"/>
      <c r="Q80" s="116"/>
      <c r="R80" s="116"/>
      <c r="S80" s="116"/>
      <c r="T80" s="116"/>
      <c r="U80" s="116"/>
      <c r="V80" s="116"/>
      <c r="W80" s="116"/>
      <c r="X80" s="116"/>
    </row>
    <row r="81" spans="1:24" s="94" customFormat="1" ht="11.1" customHeight="1">
      <c r="A81" s="25">
        <f>IF(B81&lt;&gt;"",COUNTA($B$20:B81),"")</f>
        <v>61</v>
      </c>
      <c r="B81" s="103" t="s">
        <v>147</v>
      </c>
      <c r="C81" s="125">
        <v>644.72</v>
      </c>
      <c r="D81" s="125">
        <v>37.26</v>
      </c>
      <c r="E81" s="125">
        <v>1.57</v>
      </c>
      <c r="F81" s="125">
        <v>44.99</v>
      </c>
      <c r="G81" s="125">
        <v>1.6</v>
      </c>
      <c r="H81" s="125">
        <v>35.840000000000003</v>
      </c>
      <c r="I81" s="125">
        <v>0.2</v>
      </c>
      <c r="J81" s="125">
        <v>35.64</v>
      </c>
      <c r="K81" s="125">
        <v>1.29</v>
      </c>
      <c r="L81" s="125">
        <v>1.99</v>
      </c>
      <c r="M81" s="125">
        <v>0.88</v>
      </c>
      <c r="N81" s="125">
        <v>519.30999999999995</v>
      </c>
      <c r="O81" s="116"/>
      <c r="P81" s="116"/>
      <c r="Q81" s="116"/>
      <c r="R81" s="116"/>
      <c r="S81" s="116"/>
      <c r="T81" s="116"/>
      <c r="U81" s="116"/>
      <c r="V81" s="116"/>
      <c r="W81" s="116"/>
      <c r="X81" s="116"/>
    </row>
    <row r="82" spans="1:24" s="94" customFormat="1" ht="20.100000000000001" customHeight="1">
      <c r="A82" s="26">
        <f>IF(B82&lt;&gt;"",COUNTA($B$20:B82),"")</f>
        <v>62</v>
      </c>
      <c r="B82" s="105" t="s">
        <v>162</v>
      </c>
      <c r="C82" s="127">
        <v>2526.2399999999998</v>
      </c>
      <c r="D82" s="127">
        <v>119.31</v>
      </c>
      <c r="E82" s="127">
        <v>55.38</v>
      </c>
      <c r="F82" s="127">
        <v>27.47</v>
      </c>
      <c r="G82" s="127">
        <v>16.18</v>
      </c>
      <c r="H82" s="127">
        <v>633.53</v>
      </c>
      <c r="I82" s="127">
        <v>390.6</v>
      </c>
      <c r="J82" s="127">
        <v>242.93</v>
      </c>
      <c r="K82" s="127">
        <v>8.16</v>
      </c>
      <c r="L82" s="127">
        <v>46.44</v>
      </c>
      <c r="M82" s="127">
        <v>85.34</v>
      </c>
      <c r="N82" s="127">
        <v>1534.43</v>
      </c>
      <c r="O82" s="116"/>
      <c r="P82" s="116"/>
      <c r="Q82" s="116"/>
      <c r="R82" s="116"/>
      <c r="S82" s="116"/>
      <c r="T82" s="116"/>
      <c r="U82" s="116"/>
      <c r="V82" s="116"/>
      <c r="W82" s="116"/>
      <c r="X82" s="116"/>
    </row>
    <row r="83" spans="1:24" s="122" customFormat="1" ht="11.1" customHeight="1">
      <c r="A83" s="25">
        <f>IF(B83&lt;&gt;"",COUNTA($B$20:B83),"")</f>
        <v>63</v>
      </c>
      <c r="B83" s="103" t="s">
        <v>163</v>
      </c>
      <c r="C83" s="125">
        <v>246.15</v>
      </c>
      <c r="D83" s="125">
        <v>7.78</v>
      </c>
      <c r="E83" s="125">
        <v>13.66</v>
      </c>
      <c r="F83" s="125">
        <v>33.32</v>
      </c>
      <c r="G83" s="125">
        <v>2.67</v>
      </c>
      <c r="H83" s="125">
        <v>15.58</v>
      </c>
      <c r="I83" s="125">
        <v>0.36</v>
      </c>
      <c r="J83" s="125">
        <v>15.22</v>
      </c>
      <c r="K83" s="125">
        <v>0.03</v>
      </c>
      <c r="L83" s="125">
        <v>39.14</v>
      </c>
      <c r="M83" s="125">
        <v>74.59</v>
      </c>
      <c r="N83" s="125">
        <v>59.38</v>
      </c>
      <c r="O83" s="121"/>
      <c r="P83" s="121"/>
      <c r="Q83" s="121"/>
      <c r="R83" s="121"/>
      <c r="S83" s="121"/>
      <c r="T83" s="121"/>
      <c r="U83" s="121"/>
      <c r="V83" s="121"/>
      <c r="W83" s="121"/>
      <c r="X83" s="121"/>
    </row>
    <row r="84" spans="1:24"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row>
    <row r="85" spans="1:24" s="122" customFormat="1" ht="11.1" customHeight="1">
      <c r="A85" s="25">
        <f>IF(B85&lt;&gt;"",COUNTA($B$20:B85),"")</f>
        <v>65</v>
      </c>
      <c r="B85" s="103" t="s">
        <v>165</v>
      </c>
      <c r="C85" s="125">
        <v>117.51</v>
      </c>
      <c r="D85" s="125">
        <v>43.79</v>
      </c>
      <c r="E85" s="125">
        <v>1.43</v>
      </c>
      <c r="F85" s="125">
        <v>0.23</v>
      </c>
      <c r="G85" s="125">
        <v>1.52</v>
      </c>
      <c r="H85" s="125">
        <v>0.26</v>
      </c>
      <c r="I85" s="125" t="s">
        <v>10</v>
      </c>
      <c r="J85" s="125">
        <v>0.26</v>
      </c>
      <c r="K85" s="125">
        <v>0.99</v>
      </c>
      <c r="L85" s="125">
        <v>18.61</v>
      </c>
      <c r="M85" s="125">
        <v>50.49</v>
      </c>
      <c r="N85" s="125">
        <v>0.18</v>
      </c>
      <c r="O85" s="121"/>
      <c r="P85" s="121"/>
      <c r="Q85" s="121"/>
      <c r="R85" s="121"/>
      <c r="S85" s="121"/>
      <c r="T85" s="121"/>
      <c r="U85" s="121"/>
      <c r="V85" s="121"/>
      <c r="W85" s="121"/>
      <c r="X85" s="121"/>
    </row>
    <row r="86" spans="1:24" s="122" customFormat="1" ht="11.1" customHeight="1">
      <c r="A86" s="25">
        <f>IF(B86&lt;&gt;"",COUNTA($B$20:B86),"")</f>
        <v>66</v>
      </c>
      <c r="B86" s="103" t="s">
        <v>147</v>
      </c>
      <c r="C86" s="125">
        <v>9.7799999999999994</v>
      </c>
      <c r="D86" s="125">
        <v>6.93</v>
      </c>
      <c r="E86" s="125">
        <v>0.86</v>
      </c>
      <c r="F86" s="125" t="s">
        <v>10</v>
      </c>
      <c r="G86" s="125" t="s">
        <v>10</v>
      </c>
      <c r="H86" s="125" t="s">
        <v>10</v>
      </c>
      <c r="I86" s="125" t="s">
        <v>10</v>
      </c>
      <c r="J86" s="125" t="s">
        <v>10</v>
      </c>
      <c r="K86" s="125" t="s">
        <v>10</v>
      </c>
      <c r="L86" s="125">
        <v>1.99</v>
      </c>
      <c r="M86" s="125">
        <v>0.01</v>
      </c>
      <c r="N86" s="125" t="s">
        <v>10</v>
      </c>
      <c r="O86" s="121"/>
      <c r="P86" s="121"/>
      <c r="Q86" s="121"/>
      <c r="R86" s="121"/>
      <c r="S86" s="121"/>
      <c r="T86" s="121"/>
      <c r="U86" s="121"/>
      <c r="V86" s="121"/>
      <c r="W86" s="121"/>
      <c r="X86" s="121"/>
    </row>
    <row r="87" spans="1:24" s="94" customFormat="1" ht="18.95" customHeight="1">
      <c r="A87" s="26">
        <f>IF(B87&lt;&gt;"",COUNTA($B$20:B87),"")</f>
        <v>67</v>
      </c>
      <c r="B87" s="105" t="s">
        <v>166</v>
      </c>
      <c r="C87" s="127">
        <v>353.89</v>
      </c>
      <c r="D87" s="127">
        <v>44.64</v>
      </c>
      <c r="E87" s="127">
        <v>14.23</v>
      </c>
      <c r="F87" s="127">
        <v>33.56</v>
      </c>
      <c r="G87" s="127">
        <v>4.18</v>
      </c>
      <c r="H87" s="127">
        <v>15.85</v>
      </c>
      <c r="I87" s="127">
        <v>0.36</v>
      </c>
      <c r="J87" s="127">
        <v>15.48</v>
      </c>
      <c r="K87" s="127">
        <v>1.02</v>
      </c>
      <c r="L87" s="127">
        <v>55.76</v>
      </c>
      <c r="M87" s="127">
        <v>125.08</v>
      </c>
      <c r="N87" s="127">
        <v>59.56</v>
      </c>
      <c r="O87" s="116"/>
      <c r="P87" s="116"/>
      <c r="Q87" s="116"/>
      <c r="R87" s="116"/>
      <c r="S87" s="116"/>
      <c r="T87" s="116"/>
      <c r="U87" s="116"/>
      <c r="V87" s="116"/>
      <c r="W87" s="116"/>
      <c r="X87" s="116"/>
    </row>
    <row r="88" spans="1:24" s="94" customFormat="1" ht="18.95" customHeight="1">
      <c r="A88" s="26">
        <f>IF(B88&lt;&gt;"",COUNTA($B$20:B88),"")</f>
        <v>68</v>
      </c>
      <c r="B88" s="105" t="s">
        <v>167</v>
      </c>
      <c r="C88" s="127">
        <v>2880.13</v>
      </c>
      <c r="D88" s="127">
        <v>163.96</v>
      </c>
      <c r="E88" s="127">
        <v>69.61</v>
      </c>
      <c r="F88" s="127">
        <v>61.03</v>
      </c>
      <c r="G88" s="127">
        <v>20.36</v>
      </c>
      <c r="H88" s="127">
        <v>649.38</v>
      </c>
      <c r="I88" s="127">
        <v>390.96</v>
      </c>
      <c r="J88" s="127">
        <v>258.41000000000003</v>
      </c>
      <c r="K88" s="127">
        <v>9.19</v>
      </c>
      <c r="L88" s="127">
        <v>102.2</v>
      </c>
      <c r="M88" s="127">
        <v>210.42</v>
      </c>
      <c r="N88" s="127">
        <v>1593.99</v>
      </c>
      <c r="O88" s="116"/>
      <c r="P88" s="116"/>
      <c r="Q88" s="116"/>
      <c r="R88" s="116"/>
      <c r="S88" s="116"/>
      <c r="T88" s="116"/>
      <c r="U88" s="116"/>
      <c r="V88" s="116"/>
      <c r="W88" s="116"/>
      <c r="X88" s="116"/>
    </row>
    <row r="89" spans="1:24" s="94" customFormat="1" ht="18.95" customHeight="1">
      <c r="A89" s="26">
        <f>IF(B89&lt;&gt;"",COUNTA($B$20:B89),"")</f>
        <v>69</v>
      </c>
      <c r="B89" s="105" t="s">
        <v>168</v>
      </c>
      <c r="C89" s="127">
        <v>-5.19</v>
      </c>
      <c r="D89" s="127">
        <v>-261.85000000000002</v>
      </c>
      <c r="E89" s="127">
        <v>-113.65</v>
      </c>
      <c r="F89" s="127">
        <v>-240.29</v>
      </c>
      <c r="G89" s="127">
        <v>-64.44</v>
      </c>
      <c r="H89" s="127">
        <v>-534.03</v>
      </c>
      <c r="I89" s="127">
        <v>-182.62</v>
      </c>
      <c r="J89" s="127">
        <v>-351.41</v>
      </c>
      <c r="K89" s="127">
        <v>-55.86</v>
      </c>
      <c r="L89" s="127">
        <v>-247.2</v>
      </c>
      <c r="M89" s="127">
        <v>-36.89</v>
      </c>
      <c r="N89" s="127">
        <v>1549.02</v>
      </c>
      <c r="O89" s="116"/>
      <c r="P89" s="116"/>
      <c r="Q89" s="116"/>
      <c r="R89" s="116"/>
      <c r="S89" s="116"/>
      <c r="T89" s="116"/>
      <c r="U89" s="116"/>
      <c r="V89" s="116"/>
      <c r="W89" s="116"/>
      <c r="X89" s="116"/>
    </row>
    <row r="90" spans="1:24" s="122" customFormat="1" ht="25.15" customHeight="1">
      <c r="A90" s="25">
        <f>IF(B90&lt;&gt;"",COUNTA($B$20:B90),"")</f>
        <v>70</v>
      </c>
      <c r="B90" s="108" t="s">
        <v>169</v>
      </c>
      <c r="C90" s="129">
        <v>123.57</v>
      </c>
      <c r="D90" s="129">
        <v>-266.17</v>
      </c>
      <c r="E90" s="129">
        <v>-96.83</v>
      </c>
      <c r="F90" s="129">
        <v>-195.89</v>
      </c>
      <c r="G90" s="129">
        <v>-48.13</v>
      </c>
      <c r="H90" s="129">
        <v>-521.95000000000005</v>
      </c>
      <c r="I90" s="129">
        <v>-182.44</v>
      </c>
      <c r="J90" s="129">
        <v>-339.52</v>
      </c>
      <c r="K90" s="129">
        <v>-42.38</v>
      </c>
      <c r="L90" s="129">
        <v>-161.01</v>
      </c>
      <c r="M90" s="129">
        <v>-33.54</v>
      </c>
      <c r="N90" s="129">
        <v>1489.46</v>
      </c>
      <c r="O90" s="121"/>
      <c r="P90" s="121"/>
      <c r="Q90" s="121"/>
      <c r="R90" s="121"/>
      <c r="S90" s="121"/>
      <c r="T90" s="121"/>
      <c r="U90" s="121"/>
      <c r="V90" s="121"/>
      <c r="W90" s="121"/>
      <c r="X90" s="121"/>
    </row>
    <row r="91" spans="1:24" s="122" customFormat="1" ht="18" customHeight="1">
      <c r="A91" s="25">
        <f>IF(B91&lt;&gt;"",COUNTA($B$20:B91),"")</f>
        <v>71</v>
      </c>
      <c r="B91" s="103" t="s">
        <v>170</v>
      </c>
      <c r="C91" s="125">
        <v>117.81</v>
      </c>
      <c r="D91" s="125">
        <v>3.06</v>
      </c>
      <c r="E91" s="125" t="s">
        <v>10</v>
      </c>
      <c r="F91" s="125" t="s">
        <v>10</v>
      </c>
      <c r="G91" s="125" t="s">
        <v>10</v>
      </c>
      <c r="H91" s="125" t="s">
        <v>10</v>
      </c>
      <c r="I91" s="125" t="s">
        <v>10</v>
      </c>
      <c r="J91" s="125" t="s">
        <v>10</v>
      </c>
      <c r="K91" s="125" t="s">
        <v>10</v>
      </c>
      <c r="L91" s="125">
        <v>6.42</v>
      </c>
      <c r="M91" s="125">
        <v>9.41</v>
      </c>
      <c r="N91" s="125">
        <v>98.91</v>
      </c>
      <c r="O91" s="121"/>
      <c r="P91" s="121"/>
      <c r="Q91" s="121"/>
      <c r="R91" s="121"/>
      <c r="S91" s="121"/>
      <c r="T91" s="121"/>
      <c r="U91" s="121"/>
      <c r="V91" s="121"/>
      <c r="W91" s="121"/>
      <c r="X91" s="121"/>
    </row>
    <row r="92" spans="1:24" ht="11.1" customHeight="1">
      <c r="A92" s="25">
        <f>IF(B92&lt;&gt;"",COUNTA($B$20:B92),"")</f>
        <v>72</v>
      </c>
      <c r="B92" s="103" t="s">
        <v>171</v>
      </c>
      <c r="C92" s="125">
        <v>122.13</v>
      </c>
      <c r="D92" s="125">
        <v>4.25</v>
      </c>
      <c r="E92" s="125">
        <v>0.69</v>
      </c>
      <c r="F92" s="125">
        <v>2.2799999999999998</v>
      </c>
      <c r="G92" s="125">
        <v>0.31</v>
      </c>
      <c r="H92" s="125">
        <v>1.5</v>
      </c>
      <c r="I92" s="125">
        <v>0.44</v>
      </c>
      <c r="J92" s="125">
        <v>1.06</v>
      </c>
      <c r="K92" s="125">
        <v>1.19</v>
      </c>
      <c r="L92" s="125">
        <v>2.39</v>
      </c>
      <c r="M92" s="125">
        <v>0.16</v>
      </c>
      <c r="N92" s="125">
        <v>109.36</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X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7109375" style="24"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128</v>
      </c>
      <c r="B1" s="242"/>
      <c r="C1" s="221" t="str">
        <f>"Auszahlungen und Einzahlungen der Kreisverwaltungen, Amtsverwaltungen und kreisangehörigen Gemeinden "&amp;Deckblatt!A7&amp;"
nach Produktbereichen"</f>
        <v>Auszahlungen und Einzahlungen der Kreisverwaltungen, Amtsverwaltungen und kreisangehörigen Gemeinden 2019
nach Produktbereichen</v>
      </c>
      <c r="D1" s="221"/>
      <c r="E1" s="221"/>
      <c r="F1" s="221"/>
      <c r="G1" s="222"/>
      <c r="H1" s="223" t="str">
        <f>"Auszahlungen und Einzahlungen der Kreisverwaltungen, Amtsverwaltungen und kreisangehörigen Gemeinden "&amp;Deckblatt!A7&amp;"
nach Produktbereichen"</f>
        <v>Auszahlungen und Einzahlungen der Kreisverwaltungen, Amtsverwaltungen und kreisangehörigen Gemeinden 2019
nach Produktbereichen</v>
      </c>
      <c r="I1" s="221"/>
      <c r="J1" s="221"/>
      <c r="K1" s="221"/>
      <c r="L1" s="221"/>
      <c r="M1" s="221"/>
      <c r="N1" s="222"/>
    </row>
    <row r="2" spans="1:14" s="97" customFormat="1" ht="12" customHeight="1">
      <c r="A2" s="241" t="s">
        <v>109</v>
      </c>
      <c r="B2" s="242"/>
      <c r="C2" s="221" t="s">
        <v>126</v>
      </c>
      <c r="D2" s="221"/>
      <c r="E2" s="221"/>
      <c r="F2" s="221"/>
      <c r="G2" s="222"/>
      <c r="H2" s="227" t="s">
        <v>126</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8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4"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4"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4"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row>
    <row r="20" spans="1:24" s="94" customFormat="1" ht="11.1" customHeight="1">
      <c r="A20" s="25">
        <f>IF(B20&lt;&gt;"",COUNTA($B$20:B20),"")</f>
        <v>1</v>
      </c>
      <c r="B20" s="103" t="s">
        <v>142</v>
      </c>
      <c r="C20" s="117">
        <v>168511</v>
      </c>
      <c r="D20" s="117">
        <v>71345</v>
      </c>
      <c r="E20" s="117">
        <v>23951</v>
      </c>
      <c r="F20" s="117">
        <v>7266</v>
      </c>
      <c r="G20" s="117">
        <v>9175</v>
      </c>
      <c r="H20" s="117">
        <v>25431</v>
      </c>
      <c r="I20" s="117">
        <v>10341</v>
      </c>
      <c r="J20" s="117">
        <v>15090</v>
      </c>
      <c r="K20" s="117">
        <v>5327</v>
      </c>
      <c r="L20" s="117">
        <v>16830</v>
      </c>
      <c r="M20" s="117">
        <v>9185</v>
      </c>
      <c r="N20" s="117" t="s">
        <v>10</v>
      </c>
      <c r="O20" s="116"/>
      <c r="P20" s="116"/>
      <c r="Q20" s="116"/>
      <c r="R20" s="116"/>
      <c r="S20" s="116"/>
      <c r="T20" s="116"/>
      <c r="U20" s="116"/>
      <c r="V20" s="116"/>
      <c r="W20" s="116"/>
      <c r="X20" s="116"/>
    </row>
    <row r="21" spans="1:24" s="94" customFormat="1" ht="11.1" customHeight="1">
      <c r="A21" s="25">
        <f>IF(B21&lt;&gt;"",COUNTA($B$20:B21),"")</f>
        <v>2</v>
      </c>
      <c r="B21" s="103" t="s">
        <v>143</v>
      </c>
      <c r="C21" s="117">
        <v>104427</v>
      </c>
      <c r="D21" s="117">
        <v>18411</v>
      </c>
      <c r="E21" s="117">
        <v>6576</v>
      </c>
      <c r="F21" s="117">
        <v>27544</v>
      </c>
      <c r="G21" s="117">
        <v>2180</v>
      </c>
      <c r="H21" s="117">
        <v>8070</v>
      </c>
      <c r="I21" s="117">
        <v>6421</v>
      </c>
      <c r="J21" s="117">
        <v>1649</v>
      </c>
      <c r="K21" s="117">
        <v>2743</v>
      </c>
      <c r="L21" s="117">
        <v>19929</v>
      </c>
      <c r="M21" s="117">
        <v>18973</v>
      </c>
      <c r="N21" s="117" t="s">
        <v>10</v>
      </c>
      <c r="O21" s="116"/>
      <c r="P21" s="116"/>
      <c r="Q21" s="116"/>
      <c r="R21" s="116"/>
      <c r="S21" s="116"/>
      <c r="T21" s="116"/>
      <c r="U21" s="116"/>
      <c r="V21" s="116"/>
      <c r="W21" s="116"/>
      <c r="X21" s="116"/>
    </row>
    <row r="22" spans="1:24" s="94" customFormat="1" ht="21.6" customHeight="1">
      <c r="A22" s="25">
        <f>IF(B22&lt;&gt;"",COUNTA($B$20:B22),"")</f>
        <v>3</v>
      </c>
      <c r="B22" s="104" t="s">
        <v>144</v>
      </c>
      <c r="C22" s="117">
        <v>180396</v>
      </c>
      <c r="D22" s="117" t="s">
        <v>10</v>
      </c>
      <c r="E22" s="117" t="s">
        <v>10</v>
      </c>
      <c r="F22" s="117" t="s">
        <v>10</v>
      </c>
      <c r="G22" s="117" t="s">
        <v>10</v>
      </c>
      <c r="H22" s="117">
        <v>180396</v>
      </c>
      <c r="I22" s="117">
        <v>143146</v>
      </c>
      <c r="J22" s="117">
        <v>37250</v>
      </c>
      <c r="K22" s="117" t="s">
        <v>10</v>
      </c>
      <c r="L22" s="117" t="s">
        <v>10</v>
      </c>
      <c r="M22" s="117" t="s">
        <v>10</v>
      </c>
      <c r="N22" s="117" t="s">
        <v>10</v>
      </c>
      <c r="O22" s="116"/>
      <c r="P22" s="116"/>
      <c r="Q22" s="116"/>
      <c r="R22" s="116"/>
      <c r="S22" s="116"/>
      <c r="T22" s="116"/>
      <c r="U22" s="116"/>
      <c r="V22" s="116"/>
      <c r="W22" s="116"/>
      <c r="X22" s="116"/>
    </row>
    <row r="23" spans="1:24" s="94" customFormat="1" ht="11.1" customHeight="1">
      <c r="A23" s="25">
        <f>IF(B23&lt;&gt;"",COUNTA($B$20:B23),"")</f>
        <v>4</v>
      </c>
      <c r="B23" s="103" t="s">
        <v>145</v>
      </c>
      <c r="C23" s="117">
        <v>3127</v>
      </c>
      <c r="D23" s="117">
        <v>379</v>
      </c>
      <c r="E23" s="117">
        <v>21</v>
      </c>
      <c r="F23" s="117">
        <v>40</v>
      </c>
      <c r="G23" s="117" t="s">
        <v>10</v>
      </c>
      <c r="H23" s="117">
        <v>5</v>
      </c>
      <c r="I23" s="117" t="s">
        <v>10</v>
      </c>
      <c r="J23" s="117">
        <v>5</v>
      </c>
      <c r="K23" s="117">
        <v>3</v>
      </c>
      <c r="L23" s="117">
        <v>202</v>
      </c>
      <c r="M23" s="117">
        <v>75</v>
      </c>
      <c r="N23" s="117">
        <v>2402</v>
      </c>
      <c r="O23" s="116"/>
      <c r="P23" s="116"/>
      <c r="Q23" s="116"/>
      <c r="R23" s="116"/>
      <c r="S23" s="116"/>
      <c r="T23" s="116"/>
      <c r="U23" s="116"/>
      <c r="V23" s="116"/>
      <c r="W23" s="116"/>
      <c r="X23" s="116"/>
    </row>
    <row r="24" spans="1:24" s="94" customFormat="1" ht="11.1" customHeight="1">
      <c r="A24" s="25">
        <f>IF(B24&lt;&gt;"",COUNTA($B$20:B24),"")</f>
        <v>5</v>
      </c>
      <c r="B24" s="103" t="s">
        <v>146</v>
      </c>
      <c r="C24" s="117">
        <v>319718</v>
      </c>
      <c r="D24" s="117">
        <v>27564</v>
      </c>
      <c r="E24" s="117">
        <v>4836</v>
      </c>
      <c r="F24" s="117">
        <v>21171</v>
      </c>
      <c r="G24" s="117">
        <v>8128</v>
      </c>
      <c r="H24" s="117">
        <v>81799</v>
      </c>
      <c r="I24" s="117">
        <v>7031</v>
      </c>
      <c r="J24" s="117">
        <v>74768</v>
      </c>
      <c r="K24" s="117">
        <v>4810</v>
      </c>
      <c r="L24" s="117">
        <v>7407</v>
      </c>
      <c r="M24" s="117">
        <v>16316</v>
      </c>
      <c r="N24" s="117">
        <v>147688</v>
      </c>
      <c r="O24" s="116"/>
      <c r="P24" s="116"/>
      <c r="Q24" s="116"/>
      <c r="R24" s="116"/>
      <c r="S24" s="116"/>
      <c r="T24" s="116"/>
      <c r="U24" s="116"/>
      <c r="V24" s="116"/>
      <c r="W24" s="116"/>
      <c r="X24" s="116"/>
    </row>
    <row r="25" spans="1:24" s="94" customFormat="1" ht="11.1" customHeight="1">
      <c r="A25" s="25">
        <f>IF(B25&lt;&gt;"",COUNTA($B$20:B25),"")</f>
        <v>6</v>
      </c>
      <c r="B25" s="103" t="s">
        <v>147</v>
      </c>
      <c r="C25" s="117">
        <v>156636</v>
      </c>
      <c r="D25" s="117">
        <v>14920</v>
      </c>
      <c r="E25" s="117">
        <v>255</v>
      </c>
      <c r="F25" s="117">
        <v>9809</v>
      </c>
      <c r="G25" s="117">
        <v>5</v>
      </c>
      <c r="H25" s="117">
        <v>2448</v>
      </c>
      <c r="I25" s="117">
        <v>9</v>
      </c>
      <c r="J25" s="117">
        <v>2438</v>
      </c>
      <c r="K25" s="117">
        <v>232</v>
      </c>
      <c r="L25" s="117">
        <v>879</v>
      </c>
      <c r="M25" s="117">
        <v>64</v>
      </c>
      <c r="N25" s="117">
        <v>128025</v>
      </c>
      <c r="O25" s="116"/>
      <c r="P25" s="116"/>
      <c r="Q25" s="116"/>
      <c r="R25" s="116"/>
      <c r="S25" s="116"/>
      <c r="T25" s="116"/>
      <c r="U25" s="116"/>
      <c r="V25" s="116"/>
      <c r="W25" s="116"/>
      <c r="X25" s="116"/>
    </row>
    <row r="26" spans="1:24" s="94" customFormat="1" ht="20.100000000000001" customHeight="1">
      <c r="A26" s="26">
        <f>IF(B26&lt;&gt;"",COUNTA($B$20:B26),"")</f>
        <v>7</v>
      </c>
      <c r="B26" s="105" t="s">
        <v>148</v>
      </c>
      <c r="C26" s="119">
        <v>619543</v>
      </c>
      <c r="D26" s="119">
        <v>102780</v>
      </c>
      <c r="E26" s="119">
        <v>35130</v>
      </c>
      <c r="F26" s="119">
        <v>46212</v>
      </c>
      <c r="G26" s="119">
        <v>19479</v>
      </c>
      <c r="H26" s="119">
        <v>293254</v>
      </c>
      <c r="I26" s="119">
        <v>166930</v>
      </c>
      <c r="J26" s="119">
        <v>126324</v>
      </c>
      <c r="K26" s="119">
        <v>12650</v>
      </c>
      <c r="L26" s="119">
        <v>43490</v>
      </c>
      <c r="M26" s="119">
        <v>44484</v>
      </c>
      <c r="N26" s="119">
        <v>22064</v>
      </c>
      <c r="O26" s="116"/>
      <c r="P26" s="116"/>
      <c r="Q26" s="116"/>
      <c r="R26" s="116"/>
      <c r="S26" s="116"/>
      <c r="T26" s="116"/>
      <c r="U26" s="116"/>
      <c r="V26" s="116"/>
      <c r="W26" s="116"/>
      <c r="X26" s="116"/>
    </row>
    <row r="27" spans="1:24" s="94" customFormat="1" ht="21.6" customHeight="1">
      <c r="A27" s="25">
        <f>IF(B27&lt;&gt;"",COUNTA($B$20:B27),"")</f>
        <v>8</v>
      </c>
      <c r="B27" s="104" t="s">
        <v>149</v>
      </c>
      <c r="C27" s="117">
        <v>90105</v>
      </c>
      <c r="D27" s="117">
        <v>10220</v>
      </c>
      <c r="E27" s="117">
        <v>6403</v>
      </c>
      <c r="F27" s="117">
        <v>14424</v>
      </c>
      <c r="G27" s="117">
        <v>410</v>
      </c>
      <c r="H27" s="117">
        <v>3286</v>
      </c>
      <c r="I27" s="117" t="s">
        <v>10</v>
      </c>
      <c r="J27" s="117">
        <v>3286</v>
      </c>
      <c r="K27" s="117">
        <v>5247</v>
      </c>
      <c r="L27" s="117">
        <v>39296</v>
      </c>
      <c r="M27" s="117">
        <v>10818</v>
      </c>
      <c r="N27" s="117" t="s">
        <v>10</v>
      </c>
      <c r="O27" s="116"/>
      <c r="P27" s="116"/>
      <c r="Q27" s="116"/>
      <c r="R27" s="116"/>
      <c r="S27" s="116"/>
      <c r="T27" s="116"/>
      <c r="U27" s="116"/>
      <c r="V27" s="116"/>
      <c r="W27" s="116"/>
      <c r="X27" s="116"/>
    </row>
    <row r="28" spans="1:24" s="94" customFormat="1" ht="11.1" customHeight="1">
      <c r="A28" s="25">
        <f>IF(B28&lt;&gt;"",COUNTA($B$20:B28),"")</f>
        <v>9</v>
      </c>
      <c r="B28" s="103" t="s">
        <v>150</v>
      </c>
      <c r="C28" s="117">
        <v>67036</v>
      </c>
      <c r="D28" s="117">
        <v>7872</v>
      </c>
      <c r="E28" s="117">
        <v>2654</v>
      </c>
      <c r="F28" s="117">
        <v>11423</v>
      </c>
      <c r="G28" s="117">
        <v>183</v>
      </c>
      <c r="H28" s="117">
        <v>2287</v>
      </c>
      <c r="I28" s="117" t="s">
        <v>10</v>
      </c>
      <c r="J28" s="117">
        <v>2287</v>
      </c>
      <c r="K28" s="117">
        <v>5135</v>
      </c>
      <c r="L28" s="117">
        <v>29554</v>
      </c>
      <c r="M28" s="117">
        <v>7927</v>
      </c>
      <c r="N28" s="117" t="s">
        <v>10</v>
      </c>
      <c r="O28" s="116"/>
      <c r="P28" s="116"/>
      <c r="Q28" s="116"/>
      <c r="R28" s="116"/>
      <c r="S28" s="116"/>
      <c r="T28" s="116"/>
      <c r="U28" s="116"/>
      <c r="V28" s="116"/>
      <c r="W28" s="116"/>
      <c r="X28" s="116"/>
    </row>
    <row r="29" spans="1:24"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row>
    <row r="30" spans="1:24" s="94" customFormat="1" ht="11.1" customHeight="1">
      <c r="A30" s="25">
        <f>IF(B30&lt;&gt;"",COUNTA($B$20:B30),"")</f>
        <v>11</v>
      </c>
      <c r="B30" s="103" t="s">
        <v>152</v>
      </c>
      <c r="C30" s="117">
        <v>6440</v>
      </c>
      <c r="D30" s="117">
        <v>392</v>
      </c>
      <c r="E30" s="117">
        <v>579</v>
      </c>
      <c r="F30" s="117">
        <v>5</v>
      </c>
      <c r="G30" s="117" t="s">
        <v>10</v>
      </c>
      <c r="H30" s="117" t="s">
        <v>10</v>
      </c>
      <c r="I30" s="117" t="s">
        <v>10</v>
      </c>
      <c r="J30" s="117" t="s">
        <v>10</v>
      </c>
      <c r="K30" s="117">
        <v>1411</v>
      </c>
      <c r="L30" s="117">
        <v>572</v>
      </c>
      <c r="M30" s="117">
        <v>3165</v>
      </c>
      <c r="N30" s="117">
        <v>316</v>
      </c>
      <c r="O30" s="116"/>
      <c r="P30" s="116"/>
      <c r="Q30" s="116"/>
      <c r="R30" s="116"/>
      <c r="S30" s="116"/>
      <c r="T30" s="116"/>
      <c r="U30" s="116"/>
      <c r="V30" s="116"/>
      <c r="W30" s="116"/>
      <c r="X30" s="116"/>
    </row>
    <row r="31" spans="1:24" s="94" customFormat="1" ht="11.1" customHeight="1">
      <c r="A31" s="25">
        <f>IF(B31&lt;&gt;"",COUNTA($B$20:B31),"")</f>
        <v>12</v>
      </c>
      <c r="B31" s="103" t="s">
        <v>147</v>
      </c>
      <c r="C31" s="117">
        <v>167</v>
      </c>
      <c r="D31" s="117" t="s">
        <v>10</v>
      </c>
      <c r="E31" s="117">
        <v>113</v>
      </c>
      <c r="F31" s="117" t="s">
        <v>10</v>
      </c>
      <c r="G31" s="117" t="s">
        <v>10</v>
      </c>
      <c r="H31" s="117">
        <v>3</v>
      </c>
      <c r="I31" s="117" t="s">
        <v>10</v>
      </c>
      <c r="J31" s="117">
        <v>3</v>
      </c>
      <c r="K31" s="117" t="s">
        <v>10</v>
      </c>
      <c r="L31" s="117">
        <v>4</v>
      </c>
      <c r="M31" s="117">
        <v>46</v>
      </c>
      <c r="N31" s="117">
        <v>1</v>
      </c>
      <c r="O31" s="116"/>
      <c r="P31" s="116"/>
      <c r="Q31" s="116"/>
      <c r="R31" s="116"/>
      <c r="S31" s="116"/>
      <c r="T31" s="116"/>
      <c r="U31" s="116"/>
      <c r="V31" s="116"/>
      <c r="W31" s="116"/>
      <c r="X31" s="116"/>
    </row>
    <row r="32" spans="1:24" s="94" customFormat="1" ht="18.95" customHeight="1">
      <c r="A32" s="26">
        <f>IF(B32&lt;&gt;"",COUNTA($B$20:B32),"")</f>
        <v>13</v>
      </c>
      <c r="B32" s="105" t="s">
        <v>153</v>
      </c>
      <c r="C32" s="119">
        <v>96379</v>
      </c>
      <c r="D32" s="119">
        <v>10612</v>
      </c>
      <c r="E32" s="119">
        <v>6870</v>
      </c>
      <c r="F32" s="119">
        <v>14429</v>
      </c>
      <c r="G32" s="119">
        <v>410</v>
      </c>
      <c r="H32" s="119">
        <v>3282</v>
      </c>
      <c r="I32" s="119" t="s">
        <v>10</v>
      </c>
      <c r="J32" s="119">
        <v>3282</v>
      </c>
      <c r="K32" s="119">
        <v>6658</v>
      </c>
      <c r="L32" s="119">
        <v>39864</v>
      </c>
      <c r="M32" s="119">
        <v>13938</v>
      </c>
      <c r="N32" s="119">
        <v>315</v>
      </c>
      <c r="O32" s="116"/>
      <c r="P32" s="116"/>
      <c r="Q32" s="116"/>
      <c r="R32" s="116"/>
      <c r="S32" s="116"/>
      <c r="T32" s="116"/>
      <c r="U32" s="116"/>
      <c r="V32" s="116"/>
      <c r="W32" s="116"/>
      <c r="X32" s="116"/>
    </row>
    <row r="33" spans="1:24" s="94" customFormat="1" ht="18.95" customHeight="1">
      <c r="A33" s="26">
        <f>IF(B33&lt;&gt;"",COUNTA($B$20:B33),"")</f>
        <v>14</v>
      </c>
      <c r="B33" s="105" t="s">
        <v>154</v>
      </c>
      <c r="C33" s="119">
        <v>715922</v>
      </c>
      <c r="D33" s="119">
        <v>113391</v>
      </c>
      <c r="E33" s="119">
        <v>41999</v>
      </c>
      <c r="F33" s="119">
        <v>60641</v>
      </c>
      <c r="G33" s="119">
        <v>19890</v>
      </c>
      <c r="H33" s="119">
        <v>296536</v>
      </c>
      <c r="I33" s="119">
        <v>166930</v>
      </c>
      <c r="J33" s="119">
        <v>129606</v>
      </c>
      <c r="K33" s="119">
        <v>19309</v>
      </c>
      <c r="L33" s="119">
        <v>83353</v>
      </c>
      <c r="M33" s="119">
        <v>58422</v>
      </c>
      <c r="N33" s="119">
        <v>22379</v>
      </c>
      <c r="O33" s="116"/>
      <c r="P33" s="116"/>
      <c r="Q33" s="116"/>
      <c r="R33" s="116"/>
      <c r="S33" s="116"/>
      <c r="T33" s="116"/>
      <c r="U33" s="116"/>
      <c r="V33" s="116"/>
      <c r="W33" s="116"/>
      <c r="X33" s="116"/>
    </row>
    <row r="34" spans="1:24" s="94" customFormat="1" ht="11.1" customHeight="1">
      <c r="A34" s="25">
        <f>IF(B34&lt;&gt;"",COUNTA($B$20:B34),"")</f>
        <v>15</v>
      </c>
      <c r="B34" s="103" t="s">
        <v>155</v>
      </c>
      <c r="C34" s="117">
        <v>181220</v>
      </c>
      <c r="D34" s="117" t="s">
        <v>10</v>
      </c>
      <c r="E34" s="117" t="s">
        <v>10</v>
      </c>
      <c r="F34" s="117" t="s">
        <v>10</v>
      </c>
      <c r="G34" s="117" t="s">
        <v>10</v>
      </c>
      <c r="H34" s="117" t="s">
        <v>10</v>
      </c>
      <c r="I34" s="117" t="s">
        <v>10</v>
      </c>
      <c r="J34" s="117" t="s">
        <v>10</v>
      </c>
      <c r="K34" s="117" t="s">
        <v>10</v>
      </c>
      <c r="L34" s="117" t="s">
        <v>10</v>
      </c>
      <c r="M34" s="117" t="s">
        <v>10</v>
      </c>
      <c r="N34" s="117">
        <v>181220</v>
      </c>
      <c r="O34" s="116"/>
      <c r="P34" s="116"/>
      <c r="Q34" s="116"/>
      <c r="R34" s="116"/>
      <c r="S34" s="116"/>
      <c r="T34" s="116"/>
      <c r="U34" s="116"/>
      <c r="V34" s="116"/>
      <c r="W34" s="116"/>
      <c r="X34" s="116"/>
    </row>
    <row r="35" spans="1:24" s="94" customFormat="1" ht="11.1" customHeight="1">
      <c r="A35" s="25">
        <f>IF(B35&lt;&gt;"",COUNTA($B$20:B35),"")</f>
        <v>16</v>
      </c>
      <c r="B35" s="103" t="s">
        <v>156</v>
      </c>
      <c r="C35" s="117">
        <v>62769</v>
      </c>
      <c r="D35" s="117" t="s">
        <v>10</v>
      </c>
      <c r="E35" s="117" t="s">
        <v>10</v>
      </c>
      <c r="F35" s="117" t="s">
        <v>10</v>
      </c>
      <c r="G35" s="117" t="s">
        <v>10</v>
      </c>
      <c r="H35" s="117" t="s">
        <v>10</v>
      </c>
      <c r="I35" s="117" t="s">
        <v>10</v>
      </c>
      <c r="J35" s="117" t="s">
        <v>10</v>
      </c>
      <c r="K35" s="117" t="s">
        <v>10</v>
      </c>
      <c r="L35" s="117" t="s">
        <v>10</v>
      </c>
      <c r="M35" s="117" t="s">
        <v>10</v>
      </c>
      <c r="N35" s="117">
        <v>62769</v>
      </c>
      <c r="O35" s="116"/>
      <c r="P35" s="116"/>
      <c r="Q35" s="116"/>
      <c r="R35" s="116"/>
      <c r="S35" s="116"/>
      <c r="T35" s="116"/>
      <c r="U35" s="116"/>
      <c r="V35" s="116"/>
      <c r="W35" s="116"/>
      <c r="X35" s="116"/>
    </row>
    <row r="36" spans="1:24" s="94" customFormat="1" ht="11.1" customHeight="1">
      <c r="A36" s="25">
        <f>IF(B36&lt;&gt;"",COUNTA($B$20:B36),"")</f>
        <v>17</v>
      </c>
      <c r="B36" s="103" t="s">
        <v>172</v>
      </c>
      <c r="C36" s="117">
        <v>71035</v>
      </c>
      <c r="D36" s="117" t="s">
        <v>10</v>
      </c>
      <c r="E36" s="117" t="s">
        <v>10</v>
      </c>
      <c r="F36" s="117" t="s">
        <v>10</v>
      </c>
      <c r="G36" s="117" t="s">
        <v>10</v>
      </c>
      <c r="H36" s="117" t="s">
        <v>10</v>
      </c>
      <c r="I36" s="117" t="s">
        <v>10</v>
      </c>
      <c r="J36" s="117" t="s">
        <v>10</v>
      </c>
      <c r="K36" s="117" t="s">
        <v>10</v>
      </c>
      <c r="L36" s="117" t="s">
        <v>10</v>
      </c>
      <c r="M36" s="117" t="s">
        <v>10</v>
      </c>
      <c r="N36" s="117">
        <v>71035</v>
      </c>
      <c r="O36" s="116"/>
      <c r="P36" s="116"/>
      <c r="Q36" s="116"/>
      <c r="R36" s="116"/>
      <c r="S36" s="116"/>
      <c r="T36" s="116"/>
      <c r="U36" s="116"/>
      <c r="V36" s="116"/>
      <c r="W36" s="116"/>
      <c r="X36" s="116"/>
    </row>
    <row r="37" spans="1:24" s="94" customFormat="1" ht="11.1" customHeight="1">
      <c r="A37" s="25">
        <f>IF(B37&lt;&gt;"",COUNTA($B$20:B37),"")</f>
        <v>18</v>
      </c>
      <c r="B37" s="103" t="s">
        <v>173</v>
      </c>
      <c r="C37" s="117">
        <v>27546</v>
      </c>
      <c r="D37" s="117" t="s">
        <v>10</v>
      </c>
      <c r="E37" s="117" t="s">
        <v>10</v>
      </c>
      <c r="F37" s="117" t="s">
        <v>10</v>
      </c>
      <c r="G37" s="117" t="s">
        <v>10</v>
      </c>
      <c r="H37" s="117" t="s">
        <v>10</v>
      </c>
      <c r="I37" s="117" t="s">
        <v>10</v>
      </c>
      <c r="J37" s="117" t="s">
        <v>10</v>
      </c>
      <c r="K37" s="117" t="s">
        <v>10</v>
      </c>
      <c r="L37" s="117" t="s">
        <v>10</v>
      </c>
      <c r="M37" s="117" t="s">
        <v>10</v>
      </c>
      <c r="N37" s="117">
        <v>27546</v>
      </c>
      <c r="O37" s="116"/>
      <c r="P37" s="116"/>
      <c r="Q37" s="116"/>
      <c r="R37" s="116"/>
      <c r="S37" s="116"/>
      <c r="T37" s="116"/>
      <c r="U37" s="116"/>
      <c r="V37" s="116"/>
      <c r="W37" s="116"/>
      <c r="X37" s="116"/>
    </row>
    <row r="38" spans="1:24" s="94" customFormat="1" ht="11.1" customHeight="1">
      <c r="A38" s="25">
        <f>IF(B38&lt;&gt;"",COUNTA($B$20:B38),"")</f>
        <v>19</v>
      </c>
      <c r="B38" s="103" t="s">
        <v>61</v>
      </c>
      <c r="C38" s="117">
        <v>113429</v>
      </c>
      <c r="D38" s="117" t="s">
        <v>10</v>
      </c>
      <c r="E38" s="117" t="s">
        <v>10</v>
      </c>
      <c r="F38" s="117" t="s">
        <v>10</v>
      </c>
      <c r="G38" s="117" t="s">
        <v>10</v>
      </c>
      <c r="H38" s="117" t="s">
        <v>10</v>
      </c>
      <c r="I38" s="117" t="s">
        <v>10</v>
      </c>
      <c r="J38" s="117" t="s">
        <v>10</v>
      </c>
      <c r="K38" s="117" t="s">
        <v>10</v>
      </c>
      <c r="L38" s="117" t="s">
        <v>10</v>
      </c>
      <c r="M38" s="117" t="s">
        <v>10</v>
      </c>
      <c r="N38" s="117">
        <v>113429</v>
      </c>
      <c r="O38" s="116"/>
      <c r="P38" s="116"/>
      <c r="Q38" s="116"/>
      <c r="R38" s="116"/>
      <c r="S38" s="116"/>
      <c r="T38" s="116"/>
      <c r="U38" s="116"/>
      <c r="V38" s="116"/>
      <c r="W38" s="116"/>
      <c r="X38" s="116"/>
    </row>
    <row r="39" spans="1:24" s="94" customFormat="1" ht="21.6" customHeight="1">
      <c r="A39" s="25">
        <f>IF(B39&lt;&gt;"",COUNTA($B$20:B39),"")</f>
        <v>20</v>
      </c>
      <c r="B39" s="104" t="s">
        <v>157</v>
      </c>
      <c r="C39" s="117">
        <v>93267</v>
      </c>
      <c r="D39" s="117" t="s">
        <v>10</v>
      </c>
      <c r="E39" s="117" t="s">
        <v>10</v>
      </c>
      <c r="F39" s="117" t="s">
        <v>10</v>
      </c>
      <c r="G39" s="117" t="s">
        <v>10</v>
      </c>
      <c r="H39" s="117" t="s">
        <v>10</v>
      </c>
      <c r="I39" s="117" t="s">
        <v>10</v>
      </c>
      <c r="J39" s="117" t="s">
        <v>10</v>
      </c>
      <c r="K39" s="117" t="s">
        <v>10</v>
      </c>
      <c r="L39" s="117" t="s">
        <v>10</v>
      </c>
      <c r="M39" s="117" t="s">
        <v>10</v>
      </c>
      <c r="N39" s="117">
        <v>93267</v>
      </c>
      <c r="O39" s="116"/>
      <c r="P39" s="116"/>
      <c r="Q39" s="116"/>
      <c r="R39" s="116"/>
      <c r="S39" s="116"/>
      <c r="T39" s="116"/>
      <c r="U39" s="116"/>
      <c r="V39" s="116"/>
      <c r="W39" s="116"/>
      <c r="X39" s="116"/>
    </row>
    <row r="40" spans="1:24" s="94" customFormat="1" ht="21.6" customHeight="1">
      <c r="A40" s="25">
        <f>IF(B40&lt;&gt;"",COUNTA($B$20:B40),"")</f>
        <v>21</v>
      </c>
      <c r="B40" s="104" t="s">
        <v>158</v>
      </c>
      <c r="C40" s="117">
        <v>104124</v>
      </c>
      <c r="D40" s="117">
        <v>423</v>
      </c>
      <c r="E40" s="117">
        <v>60</v>
      </c>
      <c r="F40" s="117">
        <v>2890</v>
      </c>
      <c r="G40" s="117">
        <v>1149</v>
      </c>
      <c r="H40" s="117">
        <v>96204</v>
      </c>
      <c r="I40" s="117">
        <v>52812</v>
      </c>
      <c r="J40" s="117">
        <v>43392</v>
      </c>
      <c r="K40" s="117">
        <v>145</v>
      </c>
      <c r="L40" s="117">
        <v>2634</v>
      </c>
      <c r="M40" s="117">
        <v>618</v>
      </c>
      <c r="N40" s="117" t="s">
        <v>10</v>
      </c>
      <c r="O40" s="116"/>
      <c r="P40" s="116"/>
      <c r="Q40" s="116"/>
      <c r="R40" s="116"/>
      <c r="S40" s="116"/>
      <c r="T40" s="116"/>
      <c r="U40" s="116"/>
      <c r="V40" s="116"/>
      <c r="W40" s="116"/>
      <c r="X40" s="116"/>
    </row>
    <row r="41" spans="1:24" s="94" customFormat="1" ht="21.6" customHeight="1">
      <c r="A41" s="25">
        <f>IF(B41&lt;&gt;"",COUNTA($B$20:B41),"")</f>
        <v>22</v>
      </c>
      <c r="B41" s="104" t="s">
        <v>159</v>
      </c>
      <c r="C41" s="117">
        <v>20247</v>
      </c>
      <c r="D41" s="117">
        <v>389</v>
      </c>
      <c r="E41" s="117" t="s">
        <v>10</v>
      </c>
      <c r="F41" s="117">
        <v>165</v>
      </c>
      <c r="G41" s="117">
        <v>368</v>
      </c>
      <c r="H41" s="117">
        <v>18577</v>
      </c>
      <c r="I41" s="117">
        <v>18252</v>
      </c>
      <c r="J41" s="117">
        <v>325</v>
      </c>
      <c r="K41" s="117" t="s">
        <v>10</v>
      </c>
      <c r="L41" s="117">
        <v>162</v>
      </c>
      <c r="M41" s="117">
        <v>586</v>
      </c>
      <c r="N41" s="117" t="s">
        <v>10</v>
      </c>
      <c r="O41" s="116"/>
      <c r="P41" s="116"/>
      <c r="Q41" s="116"/>
      <c r="R41" s="116"/>
      <c r="S41" s="116"/>
      <c r="T41" s="116"/>
      <c r="U41" s="116"/>
      <c r="V41" s="116"/>
      <c r="W41" s="116"/>
      <c r="X41" s="116"/>
    </row>
    <row r="42" spans="1:24" s="94" customFormat="1" ht="11.1" customHeight="1">
      <c r="A42" s="25">
        <f>IF(B42&lt;&gt;"",COUNTA($B$20:B42),"")</f>
        <v>23</v>
      </c>
      <c r="B42" s="103" t="s">
        <v>160</v>
      </c>
      <c r="C42" s="117">
        <v>45903</v>
      </c>
      <c r="D42" s="117">
        <v>267</v>
      </c>
      <c r="E42" s="117">
        <v>5862</v>
      </c>
      <c r="F42" s="117">
        <v>662</v>
      </c>
      <c r="G42" s="117">
        <v>1426</v>
      </c>
      <c r="H42" s="117">
        <v>1805</v>
      </c>
      <c r="I42" s="117">
        <v>7</v>
      </c>
      <c r="J42" s="117">
        <v>1797</v>
      </c>
      <c r="K42" s="117">
        <v>928</v>
      </c>
      <c r="L42" s="117">
        <v>7548</v>
      </c>
      <c r="M42" s="117">
        <v>27405</v>
      </c>
      <c r="N42" s="117" t="s">
        <v>10</v>
      </c>
      <c r="O42" s="116"/>
      <c r="P42" s="116"/>
      <c r="Q42" s="116"/>
      <c r="R42" s="116"/>
      <c r="S42" s="116"/>
      <c r="T42" s="116"/>
      <c r="U42" s="116"/>
      <c r="V42" s="116"/>
      <c r="W42" s="116"/>
      <c r="X42" s="116"/>
    </row>
    <row r="43" spans="1:24" s="94" customFormat="1" ht="11.1" customHeight="1">
      <c r="A43" s="25">
        <f>IF(B43&lt;&gt;"",COUNTA($B$20:B43),"")</f>
        <v>24</v>
      </c>
      <c r="B43" s="103" t="s">
        <v>161</v>
      </c>
      <c r="C43" s="117">
        <v>263308</v>
      </c>
      <c r="D43" s="117">
        <v>39519</v>
      </c>
      <c r="E43" s="117">
        <v>5400</v>
      </c>
      <c r="F43" s="117">
        <v>11344</v>
      </c>
      <c r="G43" s="117">
        <v>1445</v>
      </c>
      <c r="H43" s="117">
        <v>45818</v>
      </c>
      <c r="I43" s="117">
        <v>37040</v>
      </c>
      <c r="J43" s="117">
        <v>8777</v>
      </c>
      <c r="K43" s="117">
        <v>747</v>
      </c>
      <c r="L43" s="117">
        <v>5857</v>
      </c>
      <c r="M43" s="117">
        <v>13391</v>
      </c>
      <c r="N43" s="117">
        <v>139788</v>
      </c>
      <c r="O43" s="116"/>
      <c r="P43" s="116"/>
      <c r="Q43" s="116"/>
      <c r="R43" s="116"/>
      <c r="S43" s="116"/>
      <c r="T43" s="116"/>
      <c r="U43" s="116"/>
      <c r="V43" s="116"/>
      <c r="W43" s="116"/>
      <c r="X43" s="116"/>
    </row>
    <row r="44" spans="1:24" s="94" customFormat="1" ht="11.1" customHeight="1">
      <c r="A44" s="25">
        <f>IF(B44&lt;&gt;"",COUNTA($B$20:B44),"")</f>
        <v>25</v>
      </c>
      <c r="B44" s="103" t="s">
        <v>147</v>
      </c>
      <c r="C44" s="117">
        <v>156636</v>
      </c>
      <c r="D44" s="117">
        <v>14920</v>
      </c>
      <c r="E44" s="117">
        <v>255</v>
      </c>
      <c r="F44" s="117">
        <v>9809</v>
      </c>
      <c r="G44" s="117">
        <v>5</v>
      </c>
      <c r="H44" s="117">
        <v>2448</v>
      </c>
      <c r="I44" s="117">
        <v>9</v>
      </c>
      <c r="J44" s="117">
        <v>2438</v>
      </c>
      <c r="K44" s="117">
        <v>232</v>
      </c>
      <c r="L44" s="117">
        <v>879</v>
      </c>
      <c r="M44" s="117">
        <v>64</v>
      </c>
      <c r="N44" s="117">
        <v>128025</v>
      </c>
      <c r="O44" s="116"/>
      <c r="P44" s="116"/>
      <c r="Q44" s="116"/>
      <c r="R44" s="116"/>
      <c r="S44" s="116"/>
      <c r="T44" s="116"/>
      <c r="U44" s="116"/>
      <c r="V44" s="116"/>
      <c r="W44" s="116"/>
      <c r="X44" s="116"/>
    </row>
    <row r="45" spans="1:24" s="94" customFormat="1" ht="20.100000000000001" customHeight="1">
      <c r="A45" s="26">
        <f>IF(B45&lt;&gt;"",COUNTA($B$20:B45),"")</f>
        <v>26</v>
      </c>
      <c r="B45" s="105" t="s">
        <v>162</v>
      </c>
      <c r="C45" s="119">
        <v>664861</v>
      </c>
      <c r="D45" s="119">
        <v>25678</v>
      </c>
      <c r="E45" s="119">
        <v>11067</v>
      </c>
      <c r="F45" s="119">
        <v>5251</v>
      </c>
      <c r="G45" s="119">
        <v>4383</v>
      </c>
      <c r="H45" s="119">
        <v>159955</v>
      </c>
      <c r="I45" s="119">
        <v>108101</v>
      </c>
      <c r="J45" s="119">
        <v>51854</v>
      </c>
      <c r="K45" s="119">
        <v>1588</v>
      </c>
      <c r="L45" s="119">
        <v>15322</v>
      </c>
      <c r="M45" s="119">
        <v>41936</v>
      </c>
      <c r="N45" s="119">
        <v>399679</v>
      </c>
      <c r="O45" s="116"/>
      <c r="P45" s="116"/>
      <c r="Q45" s="116"/>
      <c r="R45" s="116"/>
      <c r="S45" s="116"/>
      <c r="T45" s="116"/>
      <c r="U45" s="116"/>
      <c r="V45" s="116"/>
      <c r="W45" s="116"/>
      <c r="X45" s="116"/>
    </row>
    <row r="46" spans="1:24" s="122" customFormat="1" ht="11.1" customHeight="1">
      <c r="A46" s="25">
        <f>IF(B46&lt;&gt;"",COUNTA($B$20:B46),"")</f>
        <v>27</v>
      </c>
      <c r="B46" s="103" t="s">
        <v>163</v>
      </c>
      <c r="C46" s="117">
        <v>40732</v>
      </c>
      <c r="D46" s="117">
        <v>2967</v>
      </c>
      <c r="E46" s="117">
        <v>2104</v>
      </c>
      <c r="F46" s="117">
        <v>1858</v>
      </c>
      <c r="G46" s="117">
        <v>45</v>
      </c>
      <c r="H46" s="117">
        <v>1242</v>
      </c>
      <c r="I46" s="117" t="s">
        <v>10</v>
      </c>
      <c r="J46" s="117">
        <v>1242</v>
      </c>
      <c r="K46" s="117">
        <v>9</v>
      </c>
      <c r="L46" s="117">
        <v>10727</v>
      </c>
      <c r="M46" s="117">
        <v>4769</v>
      </c>
      <c r="N46" s="117">
        <v>17011</v>
      </c>
      <c r="O46" s="121"/>
      <c r="P46" s="121"/>
      <c r="Q46" s="121"/>
      <c r="R46" s="121"/>
      <c r="S46" s="121"/>
      <c r="T46" s="121"/>
      <c r="U46" s="121"/>
      <c r="V46" s="121"/>
      <c r="W46" s="121"/>
      <c r="X46" s="121"/>
    </row>
    <row r="47" spans="1:24"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row>
    <row r="48" spans="1:24" s="122" customFormat="1" ht="11.1" customHeight="1">
      <c r="A48" s="25">
        <f>IF(B48&lt;&gt;"",COUNTA($B$20:B48),"")</f>
        <v>29</v>
      </c>
      <c r="B48" s="103" t="s">
        <v>165</v>
      </c>
      <c r="C48" s="117">
        <v>17277</v>
      </c>
      <c r="D48" s="117">
        <v>3884</v>
      </c>
      <c r="E48" s="117">
        <v>345</v>
      </c>
      <c r="F48" s="117">
        <v>6481</v>
      </c>
      <c r="G48" s="117">
        <v>27</v>
      </c>
      <c r="H48" s="117">
        <v>200</v>
      </c>
      <c r="I48" s="117" t="s">
        <v>10</v>
      </c>
      <c r="J48" s="117">
        <v>200</v>
      </c>
      <c r="K48" s="117">
        <v>167</v>
      </c>
      <c r="L48" s="117">
        <v>3244</v>
      </c>
      <c r="M48" s="117">
        <v>2026</v>
      </c>
      <c r="N48" s="117">
        <v>903</v>
      </c>
      <c r="O48" s="121"/>
      <c r="P48" s="121"/>
      <c r="Q48" s="121"/>
      <c r="R48" s="121"/>
      <c r="S48" s="121"/>
      <c r="T48" s="121"/>
      <c r="U48" s="121"/>
      <c r="V48" s="121"/>
      <c r="W48" s="121"/>
      <c r="X48" s="121"/>
    </row>
    <row r="49" spans="1:24" s="122" customFormat="1" ht="11.1" customHeight="1">
      <c r="A49" s="25">
        <f>IF(B49&lt;&gt;"",COUNTA($B$20:B49),"")</f>
        <v>30</v>
      </c>
      <c r="B49" s="103" t="s">
        <v>147</v>
      </c>
      <c r="C49" s="117">
        <v>167</v>
      </c>
      <c r="D49" s="117" t="s">
        <v>10</v>
      </c>
      <c r="E49" s="117">
        <v>113</v>
      </c>
      <c r="F49" s="117" t="s">
        <v>10</v>
      </c>
      <c r="G49" s="117" t="s">
        <v>10</v>
      </c>
      <c r="H49" s="117">
        <v>3</v>
      </c>
      <c r="I49" s="117" t="s">
        <v>10</v>
      </c>
      <c r="J49" s="117">
        <v>3</v>
      </c>
      <c r="K49" s="117" t="s">
        <v>10</v>
      </c>
      <c r="L49" s="117">
        <v>4</v>
      </c>
      <c r="M49" s="117">
        <v>46</v>
      </c>
      <c r="N49" s="117">
        <v>1</v>
      </c>
      <c r="O49" s="121"/>
      <c r="P49" s="121"/>
      <c r="Q49" s="121"/>
      <c r="R49" s="121"/>
      <c r="S49" s="121"/>
      <c r="T49" s="121"/>
      <c r="U49" s="121"/>
      <c r="V49" s="121"/>
      <c r="W49" s="121"/>
      <c r="X49" s="121"/>
    </row>
    <row r="50" spans="1:24" s="94" customFormat="1" ht="18.95" customHeight="1">
      <c r="A50" s="26">
        <f>IF(B50&lt;&gt;"",COUNTA($B$20:B50),"")</f>
        <v>31</v>
      </c>
      <c r="B50" s="105" t="s">
        <v>166</v>
      </c>
      <c r="C50" s="119">
        <v>57842</v>
      </c>
      <c r="D50" s="119">
        <v>6850</v>
      </c>
      <c r="E50" s="119">
        <v>2337</v>
      </c>
      <c r="F50" s="119">
        <v>8339</v>
      </c>
      <c r="G50" s="119">
        <v>72</v>
      </c>
      <c r="H50" s="119">
        <v>1438</v>
      </c>
      <c r="I50" s="119" t="s">
        <v>10</v>
      </c>
      <c r="J50" s="119">
        <v>1438</v>
      </c>
      <c r="K50" s="119">
        <v>176</v>
      </c>
      <c r="L50" s="119">
        <v>13967</v>
      </c>
      <c r="M50" s="119">
        <v>6749</v>
      </c>
      <c r="N50" s="119">
        <v>17914</v>
      </c>
      <c r="O50" s="116"/>
      <c r="P50" s="116"/>
      <c r="Q50" s="116"/>
      <c r="R50" s="116"/>
      <c r="S50" s="116"/>
      <c r="T50" s="116"/>
      <c r="U50" s="116"/>
      <c r="V50" s="116"/>
      <c r="W50" s="116"/>
      <c r="X50" s="116"/>
    </row>
    <row r="51" spans="1:24" s="94" customFormat="1" ht="18.95" customHeight="1">
      <c r="A51" s="26">
        <f>IF(B51&lt;&gt;"",COUNTA($B$20:B51),"")</f>
        <v>32</v>
      </c>
      <c r="B51" s="105" t="s">
        <v>167</v>
      </c>
      <c r="C51" s="119">
        <v>722703</v>
      </c>
      <c r="D51" s="119">
        <v>32529</v>
      </c>
      <c r="E51" s="119">
        <v>13404</v>
      </c>
      <c r="F51" s="119">
        <v>13590</v>
      </c>
      <c r="G51" s="119">
        <v>4455</v>
      </c>
      <c r="H51" s="119">
        <v>161393</v>
      </c>
      <c r="I51" s="119">
        <v>108101</v>
      </c>
      <c r="J51" s="119">
        <v>53292</v>
      </c>
      <c r="K51" s="119">
        <v>1765</v>
      </c>
      <c r="L51" s="119">
        <v>29289</v>
      </c>
      <c r="M51" s="119">
        <v>48685</v>
      </c>
      <c r="N51" s="119">
        <v>417593</v>
      </c>
      <c r="O51" s="116"/>
      <c r="P51" s="116"/>
      <c r="Q51" s="116"/>
      <c r="R51" s="116"/>
      <c r="S51" s="116"/>
      <c r="T51" s="116"/>
      <c r="U51" s="116"/>
      <c r="V51" s="116"/>
      <c r="W51" s="116"/>
      <c r="X51" s="116"/>
    </row>
    <row r="52" spans="1:24" s="94" customFormat="1" ht="18.95" customHeight="1">
      <c r="A52" s="26">
        <f>IF(B52&lt;&gt;"",COUNTA($B$20:B52),"")</f>
        <v>33</v>
      </c>
      <c r="B52" s="105" t="s">
        <v>168</v>
      </c>
      <c r="C52" s="119">
        <v>6782</v>
      </c>
      <c r="D52" s="119">
        <v>-80862</v>
      </c>
      <c r="E52" s="119">
        <v>-28596</v>
      </c>
      <c r="F52" s="119">
        <v>-47051</v>
      </c>
      <c r="G52" s="119">
        <v>-15434</v>
      </c>
      <c r="H52" s="119">
        <v>-135143</v>
      </c>
      <c r="I52" s="119">
        <v>-58829</v>
      </c>
      <c r="J52" s="119">
        <v>-76314</v>
      </c>
      <c r="K52" s="119">
        <v>-17544</v>
      </c>
      <c r="L52" s="119">
        <v>-54064</v>
      </c>
      <c r="M52" s="119">
        <v>-9737</v>
      </c>
      <c r="N52" s="119">
        <v>395214</v>
      </c>
      <c r="O52" s="116"/>
      <c r="P52" s="116"/>
      <c r="Q52" s="116"/>
      <c r="R52" s="116"/>
      <c r="S52" s="116"/>
      <c r="T52" s="116"/>
      <c r="U52" s="116"/>
      <c r="V52" s="116"/>
      <c r="W52" s="116"/>
      <c r="X52" s="116"/>
    </row>
    <row r="53" spans="1:24" s="122" customFormat="1" ht="25.15" customHeight="1">
      <c r="A53" s="25">
        <f>IF(B53&lt;&gt;"",COUNTA($B$20:B53),"")</f>
        <v>34</v>
      </c>
      <c r="B53" s="108" t="s">
        <v>169</v>
      </c>
      <c r="C53" s="123">
        <v>45318</v>
      </c>
      <c r="D53" s="123">
        <v>-77101</v>
      </c>
      <c r="E53" s="123">
        <v>-24063</v>
      </c>
      <c r="F53" s="123">
        <v>-40961</v>
      </c>
      <c r="G53" s="123">
        <v>-15096</v>
      </c>
      <c r="H53" s="123">
        <v>-133298</v>
      </c>
      <c r="I53" s="123">
        <v>-58829</v>
      </c>
      <c r="J53" s="123">
        <v>-74470</v>
      </c>
      <c r="K53" s="123">
        <v>-11062</v>
      </c>
      <c r="L53" s="123">
        <v>-28168</v>
      </c>
      <c r="M53" s="123">
        <v>-2548</v>
      </c>
      <c r="N53" s="123">
        <v>377615</v>
      </c>
      <c r="O53" s="121"/>
      <c r="P53" s="121"/>
      <c r="Q53" s="121"/>
      <c r="R53" s="121"/>
      <c r="S53" s="121"/>
      <c r="T53" s="121"/>
      <c r="U53" s="121"/>
      <c r="V53" s="121"/>
      <c r="W53" s="121"/>
      <c r="X53" s="121"/>
    </row>
    <row r="54" spans="1:24" s="122" customFormat="1" ht="18" customHeight="1">
      <c r="A54" s="25">
        <f>IF(B54&lt;&gt;"",COUNTA($B$20:B54),"")</f>
        <v>35</v>
      </c>
      <c r="B54" s="103" t="s">
        <v>170</v>
      </c>
      <c r="C54" s="117">
        <v>9428</v>
      </c>
      <c r="D54" s="117" t="s">
        <v>10</v>
      </c>
      <c r="E54" s="117">
        <v>264</v>
      </c>
      <c r="F54" s="117">
        <v>56</v>
      </c>
      <c r="G54" s="117" t="s">
        <v>10</v>
      </c>
      <c r="H54" s="117">
        <v>1007</v>
      </c>
      <c r="I54" s="117" t="s">
        <v>10</v>
      </c>
      <c r="J54" s="117">
        <v>1007</v>
      </c>
      <c r="K54" s="117" t="s">
        <v>10</v>
      </c>
      <c r="L54" s="117">
        <v>613</v>
      </c>
      <c r="M54" s="117" t="s">
        <v>10</v>
      </c>
      <c r="N54" s="117">
        <v>7488</v>
      </c>
      <c r="O54" s="121"/>
      <c r="P54" s="121"/>
      <c r="Q54" s="121"/>
      <c r="R54" s="121"/>
      <c r="S54" s="121"/>
      <c r="T54" s="121"/>
      <c r="U54" s="121"/>
      <c r="V54" s="121"/>
      <c r="W54" s="121"/>
      <c r="X54" s="121"/>
    </row>
    <row r="55" spans="1:24" ht="11.1" customHeight="1">
      <c r="A55" s="25">
        <f>IF(B55&lt;&gt;"",COUNTA($B$20:B55),"")</f>
        <v>36</v>
      </c>
      <c r="B55" s="103" t="s">
        <v>171</v>
      </c>
      <c r="C55" s="117">
        <v>23717</v>
      </c>
      <c r="D55" s="117">
        <v>1694</v>
      </c>
      <c r="E55" s="117">
        <v>238</v>
      </c>
      <c r="F55" s="117">
        <v>655</v>
      </c>
      <c r="G55" s="117">
        <v>4</v>
      </c>
      <c r="H55" s="117">
        <v>28</v>
      </c>
      <c r="I55" s="117" t="s">
        <v>10</v>
      </c>
      <c r="J55" s="117">
        <v>28</v>
      </c>
      <c r="K55" s="117">
        <v>139</v>
      </c>
      <c r="L55" s="117">
        <v>1420</v>
      </c>
      <c r="M55" s="117">
        <v>260</v>
      </c>
      <c r="N55" s="117">
        <v>19279</v>
      </c>
    </row>
    <row r="56" spans="1:24"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4" s="94" customFormat="1" ht="11.1" customHeight="1">
      <c r="A57" s="25">
        <f>IF(B57&lt;&gt;"",COUNTA($B$20:B57),"")</f>
        <v>37</v>
      </c>
      <c r="B57" s="103" t="s">
        <v>142</v>
      </c>
      <c r="C57" s="125">
        <v>714.09</v>
      </c>
      <c r="D57" s="125">
        <v>302.33999999999997</v>
      </c>
      <c r="E57" s="125">
        <v>101.5</v>
      </c>
      <c r="F57" s="125">
        <v>30.79</v>
      </c>
      <c r="G57" s="125">
        <v>38.880000000000003</v>
      </c>
      <c r="H57" s="125">
        <v>107.77</v>
      </c>
      <c r="I57" s="125">
        <v>43.82</v>
      </c>
      <c r="J57" s="125">
        <v>63.95</v>
      </c>
      <c r="K57" s="125">
        <v>22.57</v>
      </c>
      <c r="L57" s="125">
        <v>71.319999999999993</v>
      </c>
      <c r="M57" s="125">
        <v>38.92</v>
      </c>
      <c r="N57" s="125" t="s">
        <v>10</v>
      </c>
      <c r="O57" s="116"/>
      <c r="P57" s="116"/>
      <c r="Q57" s="116"/>
      <c r="R57" s="116"/>
      <c r="S57" s="116"/>
      <c r="T57" s="116"/>
      <c r="U57" s="116"/>
      <c r="V57" s="116"/>
      <c r="W57" s="116"/>
      <c r="X57" s="116"/>
    </row>
    <row r="58" spans="1:24" s="94" customFormat="1" ht="11.1" customHeight="1">
      <c r="A58" s="25">
        <f>IF(B58&lt;&gt;"",COUNTA($B$20:B58),"")</f>
        <v>38</v>
      </c>
      <c r="B58" s="103" t="s">
        <v>143</v>
      </c>
      <c r="C58" s="125">
        <v>442.53</v>
      </c>
      <c r="D58" s="125">
        <v>78.02</v>
      </c>
      <c r="E58" s="125">
        <v>27.87</v>
      </c>
      <c r="F58" s="125">
        <v>116.72</v>
      </c>
      <c r="G58" s="125">
        <v>9.24</v>
      </c>
      <c r="H58" s="125">
        <v>34.200000000000003</v>
      </c>
      <c r="I58" s="125">
        <v>27.21</v>
      </c>
      <c r="J58" s="125">
        <v>6.99</v>
      </c>
      <c r="K58" s="125">
        <v>11.62</v>
      </c>
      <c r="L58" s="125">
        <v>84.45</v>
      </c>
      <c r="M58" s="125">
        <v>80.400000000000006</v>
      </c>
      <c r="N58" s="125" t="s">
        <v>10</v>
      </c>
      <c r="O58" s="116"/>
      <c r="P58" s="116"/>
      <c r="Q58" s="116"/>
      <c r="R58" s="116"/>
      <c r="S58" s="116"/>
      <c r="T58" s="116"/>
      <c r="U58" s="116"/>
      <c r="V58" s="116"/>
      <c r="W58" s="116"/>
      <c r="X58" s="116"/>
    </row>
    <row r="59" spans="1:24" s="94" customFormat="1" ht="21.6" customHeight="1">
      <c r="A59" s="25">
        <f>IF(B59&lt;&gt;"",COUNTA($B$20:B59),"")</f>
        <v>39</v>
      </c>
      <c r="B59" s="104" t="s">
        <v>144</v>
      </c>
      <c r="C59" s="125">
        <v>764.46</v>
      </c>
      <c r="D59" s="125" t="s">
        <v>10</v>
      </c>
      <c r="E59" s="125" t="s">
        <v>10</v>
      </c>
      <c r="F59" s="125" t="s">
        <v>10</v>
      </c>
      <c r="G59" s="125" t="s">
        <v>10</v>
      </c>
      <c r="H59" s="125">
        <v>764.46</v>
      </c>
      <c r="I59" s="125">
        <v>606.6</v>
      </c>
      <c r="J59" s="125">
        <v>157.85</v>
      </c>
      <c r="K59" s="125" t="s">
        <v>10</v>
      </c>
      <c r="L59" s="125" t="s">
        <v>10</v>
      </c>
      <c r="M59" s="125" t="s">
        <v>10</v>
      </c>
      <c r="N59" s="125" t="s">
        <v>10</v>
      </c>
      <c r="O59" s="116"/>
      <c r="P59" s="116"/>
      <c r="Q59" s="116"/>
      <c r="R59" s="116"/>
      <c r="S59" s="116"/>
      <c r="T59" s="116"/>
      <c r="U59" s="116"/>
      <c r="V59" s="116"/>
      <c r="W59" s="116"/>
      <c r="X59" s="116"/>
    </row>
    <row r="60" spans="1:24" s="94" customFormat="1" ht="11.1" customHeight="1">
      <c r="A60" s="25">
        <f>IF(B60&lt;&gt;"",COUNTA($B$20:B60),"")</f>
        <v>40</v>
      </c>
      <c r="B60" s="103" t="s">
        <v>145</v>
      </c>
      <c r="C60" s="125">
        <v>13.25</v>
      </c>
      <c r="D60" s="125">
        <v>1.61</v>
      </c>
      <c r="E60" s="125">
        <v>0.09</v>
      </c>
      <c r="F60" s="125">
        <v>0.17</v>
      </c>
      <c r="G60" s="125" t="s">
        <v>10</v>
      </c>
      <c r="H60" s="125">
        <v>0.02</v>
      </c>
      <c r="I60" s="125" t="s">
        <v>10</v>
      </c>
      <c r="J60" s="125">
        <v>0.02</v>
      </c>
      <c r="K60" s="125">
        <v>0.01</v>
      </c>
      <c r="L60" s="125">
        <v>0.86</v>
      </c>
      <c r="M60" s="125">
        <v>0.32</v>
      </c>
      <c r="N60" s="125">
        <v>10.18</v>
      </c>
      <c r="O60" s="116"/>
      <c r="P60" s="116"/>
      <c r="Q60" s="116"/>
      <c r="R60" s="116"/>
      <c r="S60" s="116"/>
      <c r="T60" s="116"/>
      <c r="U60" s="116"/>
      <c r="V60" s="116"/>
      <c r="W60" s="116"/>
      <c r="X60" s="116"/>
    </row>
    <row r="61" spans="1:24" s="94" customFormat="1" ht="11.1" customHeight="1">
      <c r="A61" s="25">
        <f>IF(B61&lt;&gt;"",COUNTA($B$20:B61),"")</f>
        <v>41</v>
      </c>
      <c r="B61" s="103" t="s">
        <v>146</v>
      </c>
      <c r="C61" s="125">
        <v>1354.86</v>
      </c>
      <c r="D61" s="125">
        <v>116.81</v>
      </c>
      <c r="E61" s="125">
        <v>20.49</v>
      </c>
      <c r="F61" s="125">
        <v>89.72</v>
      </c>
      <c r="G61" s="125">
        <v>34.44</v>
      </c>
      <c r="H61" s="125">
        <v>346.64</v>
      </c>
      <c r="I61" s="125">
        <v>29.8</v>
      </c>
      <c r="J61" s="125">
        <v>316.83999999999997</v>
      </c>
      <c r="K61" s="125">
        <v>20.38</v>
      </c>
      <c r="L61" s="125">
        <v>31.39</v>
      </c>
      <c r="M61" s="125">
        <v>69.14</v>
      </c>
      <c r="N61" s="125">
        <v>625.85</v>
      </c>
      <c r="O61" s="116"/>
      <c r="P61" s="116"/>
      <c r="Q61" s="116"/>
      <c r="R61" s="116"/>
      <c r="S61" s="116"/>
      <c r="T61" s="116"/>
      <c r="U61" s="116"/>
      <c r="V61" s="116"/>
      <c r="W61" s="116"/>
      <c r="X61" s="116"/>
    </row>
    <row r="62" spans="1:24" s="94" customFormat="1" ht="11.1" customHeight="1">
      <c r="A62" s="25">
        <f>IF(B62&lt;&gt;"",COUNTA($B$20:B62),"")</f>
        <v>42</v>
      </c>
      <c r="B62" s="103" t="s">
        <v>147</v>
      </c>
      <c r="C62" s="125">
        <v>663.77</v>
      </c>
      <c r="D62" s="125">
        <v>63.22</v>
      </c>
      <c r="E62" s="125">
        <v>1.08</v>
      </c>
      <c r="F62" s="125">
        <v>41.57</v>
      </c>
      <c r="G62" s="125">
        <v>0.02</v>
      </c>
      <c r="H62" s="125">
        <v>10.37</v>
      </c>
      <c r="I62" s="125">
        <v>0.04</v>
      </c>
      <c r="J62" s="125">
        <v>10.33</v>
      </c>
      <c r="K62" s="125">
        <v>0.98</v>
      </c>
      <c r="L62" s="125">
        <v>3.73</v>
      </c>
      <c r="M62" s="125">
        <v>0.27</v>
      </c>
      <c r="N62" s="125">
        <v>542.53</v>
      </c>
      <c r="O62" s="116"/>
      <c r="P62" s="116"/>
      <c r="Q62" s="116"/>
      <c r="R62" s="116"/>
      <c r="S62" s="116"/>
      <c r="T62" s="116"/>
      <c r="U62" s="116"/>
      <c r="V62" s="116"/>
      <c r="W62" s="116"/>
      <c r="X62" s="116"/>
    </row>
    <row r="63" spans="1:24" s="94" customFormat="1" ht="20.100000000000001" customHeight="1">
      <c r="A63" s="26">
        <f>IF(B63&lt;&gt;"",COUNTA($B$20:B63),"")</f>
        <v>43</v>
      </c>
      <c r="B63" s="105" t="s">
        <v>148</v>
      </c>
      <c r="C63" s="127">
        <v>2625.42</v>
      </c>
      <c r="D63" s="127">
        <v>435.55</v>
      </c>
      <c r="E63" s="127">
        <v>148.87</v>
      </c>
      <c r="F63" s="127">
        <v>195.83</v>
      </c>
      <c r="G63" s="127">
        <v>82.55</v>
      </c>
      <c r="H63" s="127">
        <v>1242.71</v>
      </c>
      <c r="I63" s="127">
        <v>707.39</v>
      </c>
      <c r="J63" s="127">
        <v>535.32000000000005</v>
      </c>
      <c r="K63" s="127">
        <v>53.61</v>
      </c>
      <c r="L63" s="127">
        <v>184.29</v>
      </c>
      <c r="M63" s="127">
        <v>188.51</v>
      </c>
      <c r="N63" s="127">
        <v>93.5</v>
      </c>
      <c r="O63" s="116"/>
      <c r="P63" s="116"/>
      <c r="Q63" s="116"/>
      <c r="R63" s="116"/>
      <c r="S63" s="116"/>
      <c r="T63" s="116"/>
      <c r="U63" s="116"/>
      <c r="V63" s="116"/>
      <c r="W63" s="116"/>
      <c r="X63" s="116"/>
    </row>
    <row r="64" spans="1:24" s="94" customFormat="1" ht="21.6" customHeight="1">
      <c r="A64" s="25">
        <f>IF(B64&lt;&gt;"",COUNTA($B$20:B64),"")</f>
        <v>44</v>
      </c>
      <c r="B64" s="104" t="s">
        <v>149</v>
      </c>
      <c r="C64" s="125">
        <v>381.84</v>
      </c>
      <c r="D64" s="125">
        <v>43.31</v>
      </c>
      <c r="E64" s="125">
        <v>27.14</v>
      </c>
      <c r="F64" s="125">
        <v>61.13</v>
      </c>
      <c r="G64" s="125">
        <v>1.74</v>
      </c>
      <c r="H64" s="125">
        <v>13.92</v>
      </c>
      <c r="I64" s="125" t="s">
        <v>10</v>
      </c>
      <c r="J64" s="125">
        <v>13.92</v>
      </c>
      <c r="K64" s="125">
        <v>22.24</v>
      </c>
      <c r="L64" s="125">
        <v>166.52</v>
      </c>
      <c r="M64" s="125">
        <v>45.85</v>
      </c>
      <c r="N64" s="125" t="s">
        <v>10</v>
      </c>
      <c r="O64" s="116"/>
      <c r="P64" s="116"/>
      <c r="Q64" s="116"/>
      <c r="R64" s="116"/>
      <c r="S64" s="116"/>
      <c r="T64" s="116"/>
      <c r="U64" s="116"/>
      <c r="V64" s="116"/>
      <c r="W64" s="116"/>
      <c r="X64" s="116"/>
    </row>
    <row r="65" spans="1:24" s="94" customFormat="1" ht="11.1" customHeight="1">
      <c r="A65" s="25">
        <f>IF(B65&lt;&gt;"",COUNTA($B$20:B65),"")</f>
        <v>45</v>
      </c>
      <c r="B65" s="103" t="s">
        <v>150</v>
      </c>
      <c r="C65" s="125">
        <v>284.08</v>
      </c>
      <c r="D65" s="125">
        <v>33.36</v>
      </c>
      <c r="E65" s="125">
        <v>11.25</v>
      </c>
      <c r="F65" s="125">
        <v>48.41</v>
      </c>
      <c r="G65" s="125">
        <v>0.78</v>
      </c>
      <c r="H65" s="125">
        <v>9.69</v>
      </c>
      <c r="I65" s="125" t="s">
        <v>10</v>
      </c>
      <c r="J65" s="125">
        <v>9.69</v>
      </c>
      <c r="K65" s="125">
        <v>21.76</v>
      </c>
      <c r="L65" s="125">
        <v>125.24</v>
      </c>
      <c r="M65" s="125">
        <v>33.590000000000003</v>
      </c>
      <c r="N65" s="125" t="s">
        <v>10</v>
      </c>
      <c r="O65" s="116"/>
      <c r="P65" s="116"/>
      <c r="Q65" s="116"/>
      <c r="R65" s="116"/>
      <c r="S65" s="116"/>
      <c r="T65" s="116"/>
      <c r="U65" s="116"/>
      <c r="V65" s="116"/>
      <c r="W65" s="116"/>
      <c r="X65" s="116"/>
    </row>
    <row r="66" spans="1:24"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row>
    <row r="67" spans="1:24" s="94" customFormat="1" ht="11.1" customHeight="1">
      <c r="A67" s="25">
        <f>IF(B67&lt;&gt;"",COUNTA($B$20:B67),"")</f>
        <v>47</v>
      </c>
      <c r="B67" s="103" t="s">
        <v>152</v>
      </c>
      <c r="C67" s="125">
        <v>27.29</v>
      </c>
      <c r="D67" s="125">
        <v>1.66</v>
      </c>
      <c r="E67" s="125">
        <v>2.4500000000000002</v>
      </c>
      <c r="F67" s="125">
        <v>0.02</v>
      </c>
      <c r="G67" s="125" t="s">
        <v>10</v>
      </c>
      <c r="H67" s="125" t="s">
        <v>10</v>
      </c>
      <c r="I67" s="125" t="s">
        <v>10</v>
      </c>
      <c r="J67" s="125" t="s">
        <v>10</v>
      </c>
      <c r="K67" s="125">
        <v>5.98</v>
      </c>
      <c r="L67" s="125">
        <v>2.42</v>
      </c>
      <c r="M67" s="125">
        <v>13.41</v>
      </c>
      <c r="N67" s="125">
        <v>1.34</v>
      </c>
      <c r="O67" s="116"/>
      <c r="P67" s="116"/>
      <c r="Q67" s="116"/>
      <c r="R67" s="116"/>
      <c r="S67" s="116"/>
      <c r="T67" s="116"/>
      <c r="U67" s="116"/>
      <c r="V67" s="116"/>
      <c r="W67" s="116"/>
      <c r="X67" s="116"/>
    </row>
    <row r="68" spans="1:24" s="94" customFormat="1" ht="11.1" customHeight="1">
      <c r="A68" s="25">
        <f>IF(B68&lt;&gt;"",COUNTA($B$20:B68),"")</f>
        <v>48</v>
      </c>
      <c r="B68" s="103" t="s">
        <v>147</v>
      </c>
      <c r="C68" s="125">
        <v>0.71</v>
      </c>
      <c r="D68" s="125" t="s">
        <v>10</v>
      </c>
      <c r="E68" s="125">
        <v>0.48</v>
      </c>
      <c r="F68" s="125" t="s">
        <v>10</v>
      </c>
      <c r="G68" s="125" t="s">
        <v>10</v>
      </c>
      <c r="H68" s="125">
        <v>0.01</v>
      </c>
      <c r="I68" s="125" t="s">
        <v>10</v>
      </c>
      <c r="J68" s="125">
        <v>0.01</v>
      </c>
      <c r="K68" s="125" t="s">
        <v>10</v>
      </c>
      <c r="L68" s="125">
        <v>0.02</v>
      </c>
      <c r="M68" s="125">
        <v>0.2</v>
      </c>
      <c r="N68" s="125" t="s">
        <v>10</v>
      </c>
      <c r="O68" s="116"/>
      <c r="P68" s="116"/>
      <c r="Q68" s="116"/>
      <c r="R68" s="116"/>
      <c r="S68" s="116"/>
      <c r="T68" s="116"/>
      <c r="U68" s="116"/>
      <c r="V68" s="116"/>
      <c r="W68" s="116"/>
      <c r="X68" s="116"/>
    </row>
    <row r="69" spans="1:24" s="94" customFormat="1" ht="18.95" customHeight="1">
      <c r="A69" s="26">
        <f>IF(B69&lt;&gt;"",COUNTA($B$20:B69),"")</f>
        <v>49</v>
      </c>
      <c r="B69" s="105" t="s">
        <v>153</v>
      </c>
      <c r="C69" s="127">
        <v>408.42</v>
      </c>
      <c r="D69" s="127">
        <v>44.97</v>
      </c>
      <c r="E69" s="127">
        <v>29.11</v>
      </c>
      <c r="F69" s="127">
        <v>61.15</v>
      </c>
      <c r="G69" s="127">
        <v>1.74</v>
      </c>
      <c r="H69" s="127">
        <v>13.91</v>
      </c>
      <c r="I69" s="127" t="s">
        <v>10</v>
      </c>
      <c r="J69" s="127">
        <v>13.91</v>
      </c>
      <c r="K69" s="127">
        <v>28.22</v>
      </c>
      <c r="L69" s="127">
        <v>168.93</v>
      </c>
      <c r="M69" s="127">
        <v>59.06</v>
      </c>
      <c r="N69" s="127">
        <v>1.34</v>
      </c>
      <c r="O69" s="116"/>
      <c r="P69" s="116"/>
      <c r="Q69" s="116"/>
      <c r="R69" s="116"/>
      <c r="S69" s="116"/>
      <c r="T69" s="116"/>
      <c r="U69" s="116"/>
      <c r="V69" s="116"/>
      <c r="W69" s="116"/>
      <c r="X69" s="116"/>
    </row>
    <row r="70" spans="1:24" s="94" customFormat="1" ht="18.95" customHeight="1">
      <c r="A70" s="26">
        <f>IF(B70&lt;&gt;"",COUNTA($B$20:B70),"")</f>
        <v>50</v>
      </c>
      <c r="B70" s="105" t="s">
        <v>154</v>
      </c>
      <c r="C70" s="127">
        <v>3033.84</v>
      </c>
      <c r="D70" s="127">
        <v>480.51</v>
      </c>
      <c r="E70" s="127">
        <v>177.98</v>
      </c>
      <c r="F70" s="127">
        <v>256.98</v>
      </c>
      <c r="G70" s="127">
        <v>84.29</v>
      </c>
      <c r="H70" s="127">
        <v>1256.6199999999999</v>
      </c>
      <c r="I70" s="127">
        <v>707.39</v>
      </c>
      <c r="J70" s="127">
        <v>549.23</v>
      </c>
      <c r="K70" s="127">
        <v>81.819999999999993</v>
      </c>
      <c r="L70" s="127">
        <v>353.22</v>
      </c>
      <c r="M70" s="127">
        <v>247.57</v>
      </c>
      <c r="N70" s="127">
        <v>94.84</v>
      </c>
      <c r="O70" s="116"/>
      <c r="P70" s="116"/>
      <c r="Q70" s="116"/>
      <c r="R70" s="116"/>
      <c r="S70" s="116"/>
      <c r="T70" s="116"/>
      <c r="U70" s="116"/>
      <c r="V70" s="116"/>
      <c r="W70" s="116"/>
      <c r="X70" s="116"/>
    </row>
    <row r="71" spans="1:24" s="94" customFormat="1" ht="11.1" customHeight="1">
      <c r="A71" s="25">
        <f>IF(B71&lt;&gt;"",COUNTA($B$20:B71),"")</f>
        <v>51</v>
      </c>
      <c r="B71" s="103" t="s">
        <v>155</v>
      </c>
      <c r="C71" s="125">
        <v>767.95</v>
      </c>
      <c r="D71" s="125" t="s">
        <v>10</v>
      </c>
      <c r="E71" s="125" t="s">
        <v>10</v>
      </c>
      <c r="F71" s="125" t="s">
        <v>10</v>
      </c>
      <c r="G71" s="125" t="s">
        <v>10</v>
      </c>
      <c r="H71" s="125" t="s">
        <v>10</v>
      </c>
      <c r="I71" s="125" t="s">
        <v>10</v>
      </c>
      <c r="J71" s="125" t="s">
        <v>10</v>
      </c>
      <c r="K71" s="125" t="s">
        <v>10</v>
      </c>
      <c r="L71" s="125" t="s">
        <v>10</v>
      </c>
      <c r="M71" s="125" t="s">
        <v>10</v>
      </c>
      <c r="N71" s="125">
        <v>767.95</v>
      </c>
      <c r="O71" s="116"/>
      <c r="P71" s="116"/>
      <c r="Q71" s="116"/>
      <c r="R71" s="116"/>
      <c r="S71" s="116"/>
      <c r="T71" s="116"/>
      <c r="U71" s="116"/>
      <c r="V71" s="116"/>
      <c r="W71" s="116"/>
      <c r="X71" s="116"/>
    </row>
    <row r="72" spans="1:24" s="94" customFormat="1" ht="11.1" customHeight="1">
      <c r="A72" s="25">
        <f>IF(B72&lt;&gt;"",COUNTA($B$20:B72),"")</f>
        <v>52</v>
      </c>
      <c r="B72" s="103" t="s">
        <v>156</v>
      </c>
      <c r="C72" s="125">
        <v>265.99</v>
      </c>
      <c r="D72" s="125" t="s">
        <v>10</v>
      </c>
      <c r="E72" s="125" t="s">
        <v>10</v>
      </c>
      <c r="F72" s="125" t="s">
        <v>10</v>
      </c>
      <c r="G72" s="125" t="s">
        <v>10</v>
      </c>
      <c r="H72" s="125" t="s">
        <v>10</v>
      </c>
      <c r="I72" s="125" t="s">
        <v>10</v>
      </c>
      <c r="J72" s="125" t="s">
        <v>10</v>
      </c>
      <c r="K72" s="125" t="s">
        <v>10</v>
      </c>
      <c r="L72" s="125" t="s">
        <v>10</v>
      </c>
      <c r="M72" s="125" t="s">
        <v>10</v>
      </c>
      <c r="N72" s="125">
        <v>265.99</v>
      </c>
      <c r="O72" s="116"/>
      <c r="P72" s="116"/>
      <c r="Q72" s="116"/>
      <c r="R72" s="116"/>
      <c r="S72" s="116"/>
      <c r="T72" s="116"/>
      <c r="U72" s="116"/>
      <c r="V72" s="116"/>
      <c r="W72" s="116"/>
      <c r="X72" s="116"/>
    </row>
    <row r="73" spans="1:24" s="94" customFormat="1" ht="11.1" customHeight="1">
      <c r="A73" s="25">
        <f>IF(B73&lt;&gt;"",COUNTA($B$20:B73),"")</f>
        <v>53</v>
      </c>
      <c r="B73" s="103" t="s">
        <v>172</v>
      </c>
      <c r="C73" s="125">
        <v>301.02</v>
      </c>
      <c r="D73" s="125" t="s">
        <v>10</v>
      </c>
      <c r="E73" s="125" t="s">
        <v>10</v>
      </c>
      <c r="F73" s="125" t="s">
        <v>10</v>
      </c>
      <c r="G73" s="125" t="s">
        <v>10</v>
      </c>
      <c r="H73" s="125" t="s">
        <v>10</v>
      </c>
      <c r="I73" s="125" t="s">
        <v>10</v>
      </c>
      <c r="J73" s="125" t="s">
        <v>10</v>
      </c>
      <c r="K73" s="125" t="s">
        <v>10</v>
      </c>
      <c r="L73" s="125" t="s">
        <v>10</v>
      </c>
      <c r="M73" s="125" t="s">
        <v>10</v>
      </c>
      <c r="N73" s="125">
        <v>301.02</v>
      </c>
      <c r="O73" s="116"/>
      <c r="P73" s="116"/>
      <c r="Q73" s="116"/>
      <c r="R73" s="116"/>
      <c r="S73" s="116"/>
      <c r="T73" s="116"/>
      <c r="U73" s="116"/>
      <c r="V73" s="116"/>
      <c r="W73" s="116"/>
      <c r="X73" s="116"/>
    </row>
    <row r="74" spans="1:24" s="94" customFormat="1" ht="11.1" customHeight="1">
      <c r="A74" s="25">
        <f>IF(B74&lt;&gt;"",COUNTA($B$20:B74),"")</f>
        <v>54</v>
      </c>
      <c r="B74" s="103" t="s">
        <v>173</v>
      </c>
      <c r="C74" s="125">
        <v>116.73</v>
      </c>
      <c r="D74" s="125" t="s">
        <v>10</v>
      </c>
      <c r="E74" s="125" t="s">
        <v>10</v>
      </c>
      <c r="F74" s="125" t="s">
        <v>10</v>
      </c>
      <c r="G74" s="125" t="s">
        <v>10</v>
      </c>
      <c r="H74" s="125" t="s">
        <v>10</v>
      </c>
      <c r="I74" s="125" t="s">
        <v>10</v>
      </c>
      <c r="J74" s="125" t="s">
        <v>10</v>
      </c>
      <c r="K74" s="125" t="s">
        <v>10</v>
      </c>
      <c r="L74" s="125" t="s">
        <v>10</v>
      </c>
      <c r="M74" s="125" t="s">
        <v>10</v>
      </c>
      <c r="N74" s="125">
        <v>116.73</v>
      </c>
      <c r="O74" s="116"/>
      <c r="P74" s="116"/>
      <c r="Q74" s="116"/>
      <c r="R74" s="116"/>
      <c r="S74" s="116"/>
      <c r="T74" s="116"/>
      <c r="U74" s="116"/>
      <c r="V74" s="116"/>
      <c r="W74" s="116"/>
      <c r="X74" s="116"/>
    </row>
    <row r="75" spans="1:24" s="94" customFormat="1" ht="11.1" customHeight="1">
      <c r="A75" s="25">
        <f>IF(B75&lt;&gt;"",COUNTA($B$20:B75),"")</f>
        <v>55</v>
      </c>
      <c r="B75" s="103" t="s">
        <v>61</v>
      </c>
      <c r="C75" s="125">
        <v>480.67</v>
      </c>
      <c r="D75" s="125" t="s">
        <v>10</v>
      </c>
      <c r="E75" s="125" t="s">
        <v>10</v>
      </c>
      <c r="F75" s="125" t="s">
        <v>10</v>
      </c>
      <c r="G75" s="125" t="s">
        <v>10</v>
      </c>
      <c r="H75" s="125" t="s">
        <v>10</v>
      </c>
      <c r="I75" s="125" t="s">
        <v>10</v>
      </c>
      <c r="J75" s="125" t="s">
        <v>10</v>
      </c>
      <c r="K75" s="125" t="s">
        <v>10</v>
      </c>
      <c r="L75" s="125" t="s">
        <v>10</v>
      </c>
      <c r="M75" s="125" t="s">
        <v>10</v>
      </c>
      <c r="N75" s="125">
        <v>480.67</v>
      </c>
      <c r="O75" s="116"/>
      <c r="P75" s="116"/>
      <c r="Q75" s="116"/>
      <c r="R75" s="116"/>
      <c r="S75" s="116"/>
      <c r="T75" s="116"/>
      <c r="U75" s="116"/>
      <c r="V75" s="116"/>
      <c r="W75" s="116"/>
      <c r="X75" s="116"/>
    </row>
    <row r="76" spans="1:24" s="94" customFormat="1" ht="21.6" customHeight="1">
      <c r="A76" s="25">
        <f>IF(B76&lt;&gt;"",COUNTA($B$20:B76),"")</f>
        <v>56</v>
      </c>
      <c r="B76" s="104" t="s">
        <v>157</v>
      </c>
      <c r="C76" s="125">
        <v>395.23</v>
      </c>
      <c r="D76" s="125" t="s">
        <v>10</v>
      </c>
      <c r="E76" s="125" t="s">
        <v>10</v>
      </c>
      <c r="F76" s="125" t="s">
        <v>10</v>
      </c>
      <c r="G76" s="125" t="s">
        <v>10</v>
      </c>
      <c r="H76" s="125" t="s">
        <v>10</v>
      </c>
      <c r="I76" s="125" t="s">
        <v>10</v>
      </c>
      <c r="J76" s="125" t="s">
        <v>10</v>
      </c>
      <c r="K76" s="125" t="s">
        <v>10</v>
      </c>
      <c r="L76" s="125" t="s">
        <v>10</v>
      </c>
      <c r="M76" s="125" t="s">
        <v>10</v>
      </c>
      <c r="N76" s="125">
        <v>395.23</v>
      </c>
      <c r="O76" s="116"/>
      <c r="P76" s="116"/>
      <c r="Q76" s="116"/>
      <c r="R76" s="116"/>
      <c r="S76" s="116"/>
      <c r="T76" s="116"/>
      <c r="U76" s="116"/>
      <c r="V76" s="116"/>
      <c r="W76" s="116"/>
      <c r="X76" s="116"/>
    </row>
    <row r="77" spans="1:24" s="94" customFormat="1" ht="21.6" customHeight="1">
      <c r="A77" s="25">
        <f>IF(B77&lt;&gt;"",COUNTA($B$20:B77),"")</f>
        <v>57</v>
      </c>
      <c r="B77" s="104" t="s">
        <v>158</v>
      </c>
      <c r="C77" s="125">
        <v>441.24</v>
      </c>
      <c r="D77" s="125">
        <v>1.79</v>
      </c>
      <c r="E77" s="125">
        <v>0.26</v>
      </c>
      <c r="F77" s="125">
        <v>12.25</v>
      </c>
      <c r="G77" s="125">
        <v>4.87</v>
      </c>
      <c r="H77" s="125">
        <v>407.68</v>
      </c>
      <c r="I77" s="125">
        <v>223.8</v>
      </c>
      <c r="J77" s="125">
        <v>183.88</v>
      </c>
      <c r="K77" s="125">
        <v>0.62</v>
      </c>
      <c r="L77" s="125">
        <v>11.16</v>
      </c>
      <c r="M77" s="125">
        <v>2.62</v>
      </c>
      <c r="N77" s="125" t="s">
        <v>10</v>
      </c>
      <c r="O77" s="116"/>
      <c r="P77" s="116"/>
      <c r="Q77" s="116"/>
      <c r="R77" s="116"/>
      <c r="S77" s="116"/>
      <c r="T77" s="116"/>
      <c r="U77" s="116"/>
      <c r="V77" s="116"/>
      <c r="W77" s="116"/>
      <c r="X77" s="116"/>
    </row>
    <row r="78" spans="1:24" s="94" customFormat="1" ht="21.6" customHeight="1">
      <c r="A78" s="25">
        <f>IF(B78&lt;&gt;"",COUNTA($B$20:B78),"")</f>
        <v>58</v>
      </c>
      <c r="B78" s="104" t="s">
        <v>159</v>
      </c>
      <c r="C78" s="125">
        <v>85.8</v>
      </c>
      <c r="D78" s="125">
        <v>1.65</v>
      </c>
      <c r="E78" s="125" t="s">
        <v>10</v>
      </c>
      <c r="F78" s="125">
        <v>0.7</v>
      </c>
      <c r="G78" s="125">
        <v>1.56</v>
      </c>
      <c r="H78" s="125">
        <v>78.72</v>
      </c>
      <c r="I78" s="125">
        <v>77.34</v>
      </c>
      <c r="J78" s="125">
        <v>1.38</v>
      </c>
      <c r="K78" s="125" t="s">
        <v>10</v>
      </c>
      <c r="L78" s="125">
        <v>0.69</v>
      </c>
      <c r="M78" s="125">
        <v>2.48</v>
      </c>
      <c r="N78" s="125" t="s">
        <v>10</v>
      </c>
      <c r="O78" s="116"/>
      <c r="P78" s="116"/>
      <c r="Q78" s="116"/>
      <c r="R78" s="116"/>
      <c r="S78" s="116"/>
      <c r="T78" s="116"/>
      <c r="U78" s="116"/>
      <c r="V78" s="116"/>
      <c r="W78" s="116"/>
      <c r="X78" s="116"/>
    </row>
    <row r="79" spans="1:24" s="94" customFormat="1" ht="11.1" customHeight="1">
      <c r="A79" s="25">
        <f>IF(B79&lt;&gt;"",COUNTA($B$20:B79),"")</f>
        <v>59</v>
      </c>
      <c r="B79" s="103" t="s">
        <v>160</v>
      </c>
      <c r="C79" s="125">
        <v>194.52</v>
      </c>
      <c r="D79" s="125">
        <v>1.1299999999999999</v>
      </c>
      <c r="E79" s="125">
        <v>24.84</v>
      </c>
      <c r="F79" s="125">
        <v>2.8</v>
      </c>
      <c r="G79" s="125">
        <v>6.04</v>
      </c>
      <c r="H79" s="125">
        <v>7.65</v>
      </c>
      <c r="I79" s="125">
        <v>0.03</v>
      </c>
      <c r="J79" s="125">
        <v>7.62</v>
      </c>
      <c r="K79" s="125">
        <v>3.93</v>
      </c>
      <c r="L79" s="125">
        <v>31.99</v>
      </c>
      <c r="M79" s="125">
        <v>116.13</v>
      </c>
      <c r="N79" s="125" t="s">
        <v>10</v>
      </c>
      <c r="O79" s="116"/>
      <c r="P79" s="116"/>
      <c r="Q79" s="116"/>
      <c r="R79" s="116"/>
      <c r="S79" s="116"/>
      <c r="T79" s="116"/>
      <c r="U79" s="116"/>
      <c r="V79" s="116"/>
      <c r="W79" s="116"/>
      <c r="X79" s="116"/>
    </row>
    <row r="80" spans="1:24" s="94" customFormat="1" ht="11.1" customHeight="1">
      <c r="A80" s="25">
        <f>IF(B80&lt;&gt;"",COUNTA($B$20:B80),"")</f>
        <v>60</v>
      </c>
      <c r="B80" s="103" t="s">
        <v>161</v>
      </c>
      <c r="C80" s="125">
        <v>1115.81</v>
      </c>
      <c r="D80" s="125">
        <v>167.47</v>
      </c>
      <c r="E80" s="125">
        <v>22.88</v>
      </c>
      <c r="F80" s="125">
        <v>48.07</v>
      </c>
      <c r="G80" s="125">
        <v>6.12</v>
      </c>
      <c r="H80" s="125">
        <v>194.16</v>
      </c>
      <c r="I80" s="125">
        <v>156.96</v>
      </c>
      <c r="J80" s="125">
        <v>37.200000000000003</v>
      </c>
      <c r="K80" s="125">
        <v>3.16</v>
      </c>
      <c r="L80" s="125">
        <v>24.82</v>
      </c>
      <c r="M80" s="125">
        <v>56.75</v>
      </c>
      <c r="N80" s="125">
        <v>592.38</v>
      </c>
      <c r="O80" s="116"/>
      <c r="P80" s="116"/>
      <c r="Q80" s="116"/>
      <c r="R80" s="116"/>
      <c r="S80" s="116"/>
      <c r="T80" s="116"/>
      <c r="U80" s="116"/>
      <c r="V80" s="116"/>
      <c r="W80" s="116"/>
      <c r="X80" s="116"/>
    </row>
    <row r="81" spans="1:24" s="94" customFormat="1" ht="11.1" customHeight="1">
      <c r="A81" s="25">
        <f>IF(B81&lt;&gt;"",COUNTA($B$20:B81),"")</f>
        <v>61</v>
      </c>
      <c r="B81" s="103" t="s">
        <v>147</v>
      </c>
      <c r="C81" s="125">
        <v>663.77</v>
      </c>
      <c r="D81" s="125">
        <v>63.22</v>
      </c>
      <c r="E81" s="125">
        <v>1.08</v>
      </c>
      <c r="F81" s="125">
        <v>41.57</v>
      </c>
      <c r="G81" s="125">
        <v>0.02</v>
      </c>
      <c r="H81" s="125">
        <v>10.37</v>
      </c>
      <c r="I81" s="125">
        <v>0.04</v>
      </c>
      <c r="J81" s="125">
        <v>10.33</v>
      </c>
      <c r="K81" s="125">
        <v>0.98</v>
      </c>
      <c r="L81" s="125">
        <v>3.73</v>
      </c>
      <c r="M81" s="125">
        <v>0.27</v>
      </c>
      <c r="N81" s="125">
        <v>542.53</v>
      </c>
      <c r="O81" s="116"/>
      <c r="P81" s="116"/>
      <c r="Q81" s="116"/>
      <c r="R81" s="116"/>
      <c r="S81" s="116"/>
      <c r="T81" s="116"/>
      <c r="U81" s="116"/>
      <c r="V81" s="116"/>
      <c r="W81" s="116"/>
      <c r="X81" s="116"/>
    </row>
    <row r="82" spans="1:24" s="94" customFormat="1" ht="20.100000000000001" customHeight="1">
      <c r="A82" s="26">
        <f>IF(B82&lt;&gt;"",COUNTA($B$20:B82),"")</f>
        <v>62</v>
      </c>
      <c r="B82" s="105" t="s">
        <v>162</v>
      </c>
      <c r="C82" s="127">
        <v>2817.46</v>
      </c>
      <c r="D82" s="127">
        <v>108.82</v>
      </c>
      <c r="E82" s="127">
        <v>46.9</v>
      </c>
      <c r="F82" s="127">
        <v>22.25</v>
      </c>
      <c r="G82" s="127">
        <v>18.579999999999998</v>
      </c>
      <c r="H82" s="127">
        <v>677.84</v>
      </c>
      <c r="I82" s="127">
        <v>458.1</v>
      </c>
      <c r="J82" s="127">
        <v>219.74</v>
      </c>
      <c r="K82" s="127">
        <v>6.73</v>
      </c>
      <c r="L82" s="127">
        <v>64.930000000000007</v>
      </c>
      <c r="M82" s="127">
        <v>177.71</v>
      </c>
      <c r="N82" s="127">
        <v>1693.71</v>
      </c>
      <c r="O82" s="116"/>
      <c r="P82" s="116"/>
      <c r="Q82" s="116"/>
      <c r="R82" s="116"/>
      <c r="S82" s="116"/>
      <c r="T82" s="116"/>
      <c r="U82" s="116"/>
      <c r="V82" s="116"/>
      <c r="W82" s="116"/>
      <c r="X82" s="116"/>
    </row>
    <row r="83" spans="1:24" s="122" customFormat="1" ht="11.1" customHeight="1">
      <c r="A83" s="25">
        <f>IF(B83&lt;&gt;"",COUNTA($B$20:B83),"")</f>
        <v>63</v>
      </c>
      <c r="B83" s="103" t="s">
        <v>163</v>
      </c>
      <c r="C83" s="125">
        <v>172.61</v>
      </c>
      <c r="D83" s="125">
        <v>12.57</v>
      </c>
      <c r="E83" s="125">
        <v>8.92</v>
      </c>
      <c r="F83" s="125">
        <v>7.87</v>
      </c>
      <c r="G83" s="125">
        <v>0.19</v>
      </c>
      <c r="H83" s="125">
        <v>5.26</v>
      </c>
      <c r="I83" s="125" t="s">
        <v>10</v>
      </c>
      <c r="J83" s="125">
        <v>5.26</v>
      </c>
      <c r="K83" s="125">
        <v>0.04</v>
      </c>
      <c r="L83" s="125">
        <v>45.46</v>
      </c>
      <c r="M83" s="125">
        <v>20.21</v>
      </c>
      <c r="N83" s="125">
        <v>72.09</v>
      </c>
      <c r="O83" s="121"/>
      <c r="P83" s="121"/>
      <c r="Q83" s="121"/>
      <c r="R83" s="121"/>
      <c r="S83" s="121"/>
      <c r="T83" s="121"/>
      <c r="U83" s="121"/>
      <c r="V83" s="121"/>
      <c r="W83" s="121"/>
      <c r="X83" s="121"/>
    </row>
    <row r="84" spans="1:24"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row>
    <row r="85" spans="1:24" s="122" customFormat="1" ht="11.1" customHeight="1">
      <c r="A85" s="25">
        <f>IF(B85&lt;&gt;"",COUNTA($B$20:B85),"")</f>
        <v>65</v>
      </c>
      <c r="B85" s="103" t="s">
        <v>165</v>
      </c>
      <c r="C85" s="125">
        <v>73.22</v>
      </c>
      <c r="D85" s="125">
        <v>16.46</v>
      </c>
      <c r="E85" s="125">
        <v>1.46</v>
      </c>
      <c r="F85" s="125">
        <v>27.47</v>
      </c>
      <c r="G85" s="125">
        <v>0.11</v>
      </c>
      <c r="H85" s="125">
        <v>0.85</v>
      </c>
      <c r="I85" s="125" t="s">
        <v>10</v>
      </c>
      <c r="J85" s="125">
        <v>0.85</v>
      </c>
      <c r="K85" s="125">
        <v>0.71</v>
      </c>
      <c r="L85" s="125">
        <v>13.75</v>
      </c>
      <c r="M85" s="125">
        <v>8.58</v>
      </c>
      <c r="N85" s="125">
        <v>3.83</v>
      </c>
      <c r="O85" s="121"/>
      <c r="P85" s="121"/>
      <c r="Q85" s="121"/>
      <c r="R85" s="121"/>
      <c r="S85" s="121"/>
      <c r="T85" s="121"/>
      <c r="U85" s="121"/>
      <c r="V85" s="121"/>
      <c r="W85" s="121"/>
      <c r="X85" s="121"/>
    </row>
    <row r="86" spans="1:24" s="122" customFormat="1" ht="11.1" customHeight="1">
      <c r="A86" s="25">
        <f>IF(B86&lt;&gt;"",COUNTA($B$20:B86),"")</f>
        <v>66</v>
      </c>
      <c r="B86" s="103" t="s">
        <v>147</v>
      </c>
      <c r="C86" s="125">
        <v>0.71</v>
      </c>
      <c r="D86" s="125" t="s">
        <v>10</v>
      </c>
      <c r="E86" s="125">
        <v>0.48</v>
      </c>
      <c r="F86" s="125" t="s">
        <v>10</v>
      </c>
      <c r="G86" s="125" t="s">
        <v>10</v>
      </c>
      <c r="H86" s="125">
        <v>0.01</v>
      </c>
      <c r="I86" s="125" t="s">
        <v>10</v>
      </c>
      <c r="J86" s="125">
        <v>0.01</v>
      </c>
      <c r="K86" s="125" t="s">
        <v>10</v>
      </c>
      <c r="L86" s="125">
        <v>0.02</v>
      </c>
      <c r="M86" s="125">
        <v>0.2</v>
      </c>
      <c r="N86" s="125" t="s">
        <v>10</v>
      </c>
      <c r="O86" s="121"/>
      <c r="P86" s="121"/>
      <c r="Q86" s="121"/>
      <c r="R86" s="121"/>
      <c r="S86" s="121"/>
      <c r="T86" s="121"/>
      <c r="U86" s="121"/>
      <c r="V86" s="121"/>
      <c r="W86" s="121"/>
      <c r="X86" s="121"/>
    </row>
    <row r="87" spans="1:24" s="94" customFormat="1" ht="18.95" customHeight="1">
      <c r="A87" s="26">
        <f>IF(B87&lt;&gt;"",COUNTA($B$20:B87),"")</f>
        <v>67</v>
      </c>
      <c r="B87" s="105" t="s">
        <v>166</v>
      </c>
      <c r="C87" s="127">
        <v>245.12</v>
      </c>
      <c r="D87" s="127">
        <v>29.03</v>
      </c>
      <c r="E87" s="127">
        <v>9.9</v>
      </c>
      <c r="F87" s="127">
        <v>35.340000000000003</v>
      </c>
      <c r="G87" s="127">
        <v>0.3</v>
      </c>
      <c r="H87" s="127">
        <v>6.09</v>
      </c>
      <c r="I87" s="127" t="s">
        <v>10</v>
      </c>
      <c r="J87" s="127">
        <v>6.09</v>
      </c>
      <c r="K87" s="127">
        <v>0.75</v>
      </c>
      <c r="L87" s="127">
        <v>59.19</v>
      </c>
      <c r="M87" s="127">
        <v>28.6</v>
      </c>
      <c r="N87" s="127">
        <v>75.91</v>
      </c>
      <c r="O87" s="116"/>
      <c r="P87" s="116"/>
      <c r="Q87" s="116"/>
      <c r="R87" s="116"/>
      <c r="S87" s="116"/>
      <c r="T87" s="116"/>
      <c r="U87" s="116"/>
      <c r="V87" s="116"/>
      <c r="W87" s="116"/>
      <c r="X87" s="116"/>
    </row>
    <row r="88" spans="1:24" s="94" customFormat="1" ht="18.95" customHeight="1">
      <c r="A88" s="26">
        <f>IF(B88&lt;&gt;"",COUNTA($B$20:B88),"")</f>
        <v>68</v>
      </c>
      <c r="B88" s="105" t="s">
        <v>167</v>
      </c>
      <c r="C88" s="127">
        <v>3062.58</v>
      </c>
      <c r="D88" s="127">
        <v>137.85</v>
      </c>
      <c r="E88" s="127">
        <v>56.8</v>
      </c>
      <c r="F88" s="127">
        <v>57.59</v>
      </c>
      <c r="G88" s="127">
        <v>18.88</v>
      </c>
      <c r="H88" s="127">
        <v>683.93</v>
      </c>
      <c r="I88" s="127">
        <v>458.1</v>
      </c>
      <c r="J88" s="127">
        <v>225.84</v>
      </c>
      <c r="K88" s="127">
        <v>7.48</v>
      </c>
      <c r="L88" s="127">
        <v>124.12</v>
      </c>
      <c r="M88" s="127">
        <v>206.31</v>
      </c>
      <c r="N88" s="127">
        <v>1769.62</v>
      </c>
      <c r="O88" s="116"/>
      <c r="P88" s="116"/>
      <c r="Q88" s="116"/>
      <c r="R88" s="116"/>
      <c r="S88" s="116"/>
      <c r="T88" s="116"/>
      <c r="U88" s="116"/>
      <c r="V88" s="116"/>
      <c r="W88" s="116"/>
      <c r="X88" s="116"/>
    </row>
    <row r="89" spans="1:24" s="94" customFormat="1" ht="18.95" customHeight="1">
      <c r="A89" s="26">
        <f>IF(B89&lt;&gt;"",COUNTA($B$20:B89),"")</f>
        <v>69</v>
      </c>
      <c r="B89" s="105" t="s">
        <v>168</v>
      </c>
      <c r="C89" s="127">
        <v>28.74</v>
      </c>
      <c r="D89" s="127">
        <v>-342.67</v>
      </c>
      <c r="E89" s="127">
        <v>-121.18</v>
      </c>
      <c r="F89" s="127">
        <v>-199.39</v>
      </c>
      <c r="G89" s="127">
        <v>-65.41</v>
      </c>
      <c r="H89" s="127">
        <v>-572.69000000000005</v>
      </c>
      <c r="I89" s="127">
        <v>-249.3</v>
      </c>
      <c r="J89" s="127">
        <v>-323.39</v>
      </c>
      <c r="K89" s="127">
        <v>-74.349999999999994</v>
      </c>
      <c r="L89" s="127">
        <v>-229.11</v>
      </c>
      <c r="M89" s="127">
        <v>-41.26</v>
      </c>
      <c r="N89" s="127">
        <v>1674.78</v>
      </c>
      <c r="O89" s="116"/>
      <c r="P89" s="116"/>
      <c r="Q89" s="116"/>
      <c r="R89" s="116"/>
      <c r="S89" s="116"/>
      <c r="T89" s="116"/>
      <c r="U89" s="116"/>
      <c r="V89" s="116"/>
      <c r="W89" s="116"/>
      <c r="X89" s="116"/>
    </row>
    <row r="90" spans="1:24" s="122" customFormat="1" ht="25.15" customHeight="1">
      <c r="A90" s="25">
        <f>IF(B90&lt;&gt;"",COUNTA($B$20:B90),"")</f>
        <v>70</v>
      </c>
      <c r="B90" s="108" t="s">
        <v>169</v>
      </c>
      <c r="C90" s="129">
        <v>192.04</v>
      </c>
      <c r="D90" s="129">
        <v>-326.73</v>
      </c>
      <c r="E90" s="129">
        <v>-101.97</v>
      </c>
      <c r="F90" s="129">
        <v>-173.58</v>
      </c>
      <c r="G90" s="129">
        <v>-63.97</v>
      </c>
      <c r="H90" s="129">
        <v>-564.87</v>
      </c>
      <c r="I90" s="129">
        <v>-249.3</v>
      </c>
      <c r="J90" s="129">
        <v>-315.58</v>
      </c>
      <c r="K90" s="129">
        <v>-46.88</v>
      </c>
      <c r="L90" s="129">
        <v>-119.36</v>
      </c>
      <c r="M90" s="129">
        <v>-10.8</v>
      </c>
      <c r="N90" s="129">
        <v>1600.21</v>
      </c>
      <c r="O90" s="121"/>
      <c r="P90" s="121"/>
      <c r="Q90" s="121"/>
      <c r="R90" s="121"/>
      <c r="S90" s="121"/>
      <c r="T90" s="121"/>
      <c r="U90" s="121"/>
      <c r="V90" s="121"/>
      <c r="W90" s="121"/>
      <c r="X90" s="121"/>
    </row>
    <row r="91" spans="1:24" s="122" customFormat="1" ht="18" customHeight="1">
      <c r="A91" s="25">
        <f>IF(B91&lt;&gt;"",COUNTA($B$20:B91),"")</f>
        <v>71</v>
      </c>
      <c r="B91" s="103" t="s">
        <v>170</v>
      </c>
      <c r="C91" s="125">
        <v>39.950000000000003</v>
      </c>
      <c r="D91" s="125" t="s">
        <v>10</v>
      </c>
      <c r="E91" s="125">
        <v>1.1200000000000001</v>
      </c>
      <c r="F91" s="125">
        <v>0.24</v>
      </c>
      <c r="G91" s="125" t="s">
        <v>10</v>
      </c>
      <c r="H91" s="125">
        <v>4.2699999999999996</v>
      </c>
      <c r="I91" s="125" t="s">
        <v>10</v>
      </c>
      <c r="J91" s="125">
        <v>4.2699999999999996</v>
      </c>
      <c r="K91" s="125" t="s">
        <v>10</v>
      </c>
      <c r="L91" s="125">
        <v>2.6</v>
      </c>
      <c r="M91" s="125" t="s">
        <v>10</v>
      </c>
      <c r="N91" s="125">
        <v>31.73</v>
      </c>
      <c r="O91" s="121"/>
      <c r="P91" s="121"/>
      <c r="Q91" s="121"/>
      <c r="R91" s="121"/>
      <c r="S91" s="121"/>
      <c r="T91" s="121"/>
      <c r="U91" s="121"/>
      <c r="V91" s="121"/>
      <c r="W91" s="121"/>
      <c r="X91" s="121"/>
    </row>
    <row r="92" spans="1:24" ht="11.1" customHeight="1">
      <c r="A92" s="25">
        <f>IF(B92&lt;&gt;"",COUNTA($B$20:B92),"")</f>
        <v>72</v>
      </c>
      <c r="B92" s="103" t="s">
        <v>171</v>
      </c>
      <c r="C92" s="125">
        <v>100.51</v>
      </c>
      <c r="D92" s="125">
        <v>7.18</v>
      </c>
      <c r="E92" s="125">
        <v>1.01</v>
      </c>
      <c r="F92" s="125">
        <v>2.77</v>
      </c>
      <c r="G92" s="125">
        <v>0.02</v>
      </c>
      <c r="H92" s="125">
        <v>0.12</v>
      </c>
      <c r="I92" s="125" t="s">
        <v>10</v>
      </c>
      <c r="J92" s="125">
        <v>0.12</v>
      </c>
      <c r="K92" s="125">
        <v>0.59</v>
      </c>
      <c r="L92" s="125">
        <v>6.02</v>
      </c>
      <c r="M92" s="125">
        <v>1.1000000000000001</v>
      </c>
      <c r="N92" s="125">
        <v>81.7</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C2:G3"/>
    <mergeCell ref="A2:B3"/>
    <mergeCell ref="H2: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X11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7109375" style="102"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128</v>
      </c>
      <c r="B1" s="242"/>
      <c r="C1" s="221" t="str">
        <f>"Auszahlungen und Einzahlungen der Kreisverwaltungen, Amtsverwaltungen und kreisangehörigen Gemeinden "&amp;Deckblatt!A7&amp;"
nach Produktbereichen"</f>
        <v>Auszahlungen und Einzahlungen der Kreisverwaltungen, Amtsverwaltungen und kreisangehörigen Gemeinden 2019
nach Produktbereichen</v>
      </c>
      <c r="D1" s="221"/>
      <c r="E1" s="221"/>
      <c r="F1" s="221"/>
      <c r="G1" s="222"/>
      <c r="H1" s="227" t="str">
        <f>"Auszahlungen und Einzahlungen der Kreisverwaltungen, Amtsverwaltungen und kreisangehörigen Gemeinden "&amp;Deckblatt!A7&amp;"
nach Produktbereichen"</f>
        <v>Auszahlungen und Einzahlungen der Kreisverwaltungen, Amtsverwaltungen und kreisangehörigen Gemeinden 2019
nach Produktbereichen</v>
      </c>
      <c r="I1" s="227"/>
      <c r="J1" s="227"/>
      <c r="K1" s="227"/>
      <c r="L1" s="227"/>
      <c r="M1" s="227"/>
      <c r="N1" s="227"/>
    </row>
    <row r="2" spans="1:14" s="97" customFormat="1" ht="12" customHeight="1">
      <c r="A2" s="241" t="s">
        <v>110</v>
      </c>
      <c r="B2" s="242"/>
      <c r="C2" s="221" t="s">
        <v>127</v>
      </c>
      <c r="D2" s="221"/>
      <c r="E2" s="221"/>
      <c r="F2" s="221"/>
      <c r="G2" s="222"/>
      <c r="H2" s="227" t="s">
        <v>127</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85" customHeight="1">
      <c r="A4" s="285" t="s">
        <v>80</v>
      </c>
      <c r="B4" s="286" t="s">
        <v>189</v>
      </c>
      <c r="C4" s="286" t="s">
        <v>2</v>
      </c>
      <c r="D4" s="280" t="s">
        <v>193</v>
      </c>
      <c r="E4" s="289"/>
      <c r="F4" s="289"/>
      <c r="G4" s="289"/>
      <c r="H4" s="289" t="s">
        <v>193</v>
      </c>
      <c r="I4" s="289"/>
      <c r="J4" s="289"/>
      <c r="K4" s="289"/>
      <c r="L4" s="289"/>
      <c r="M4" s="289"/>
      <c r="N4" s="289"/>
    </row>
    <row r="5" spans="1:14" ht="11.85" customHeight="1">
      <c r="A5" s="243"/>
      <c r="B5" s="244"/>
      <c r="C5" s="244"/>
      <c r="D5" s="218" t="s">
        <v>180</v>
      </c>
      <c r="E5" s="218" t="s">
        <v>181</v>
      </c>
      <c r="F5" s="218" t="s">
        <v>182</v>
      </c>
      <c r="G5" s="217" t="s">
        <v>183</v>
      </c>
      <c r="H5" s="209" t="s">
        <v>184</v>
      </c>
      <c r="I5" s="290" t="s">
        <v>177</v>
      </c>
      <c r="J5" s="209"/>
      <c r="K5" s="218" t="s">
        <v>186</v>
      </c>
      <c r="L5" s="218" t="s">
        <v>191</v>
      </c>
      <c r="M5" s="291" t="s">
        <v>192</v>
      </c>
      <c r="N5" s="217" t="s">
        <v>187</v>
      </c>
    </row>
    <row r="6" spans="1:14" ht="11.85" customHeight="1">
      <c r="A6" s="243"/>
      <c r="B6" s="244"/>
      <c r="C6" s="244"/>
      <c r="D6" s="218"/>
      <c r="E6" s="218"/>
      <c r="F6" s="218"/>
      <c r="G6" s="217"/>
      <c r="H6" s="209"/>
      <c r="I6" s="243" t="s">
        <v>176</v>
      </c>
      <c r="J6" s="292" t="s">
        <v>185</v>
      </c>
      <c r="K6" s="218"/>
      <c r="L6" s="218"/>
      <c r="M6" s="292"/>
      <c r="N6" s="217"/>
    </row>
    <row r="7" spans="1:14" ht="11.85" customHeight="1">
      <c r="A7" s="243"/>
      <c r="B7" s="244"/>
      <c r="C7" s="244"/>
      <c r="D7" s="218"/>
      <c r="E7" s="218"/>
      <c r="F7" s="218"/>
      <c r="G7" s="217"/>
      <c r="H7" s="209"/>
      <c r="I7" s="243"/>
      <c r="J7" s="292"/>
      <c r="K7" s="218"/>
      <c r="L7" s="218"/>
      <c r="M7" s="292"/>
      <c r="N7" s="217"/>
    </row>
    <row r="8" spans="1:14" ht="11.85" customHeight="1">
      <c r="A8" s="243"/>
      <c r="B8" s="244"/>
      <c r="C8" s="244"/>
      <c r="D8" s="218"/>
      <c r="E8" s="218"/>
      <c r="F8" s="218"/>
      <c r="G8" s="217"/>
      <c r="H8" s="209"/>
      <c r="I8" s="243"/>
      <c r="J8" s="292"/>
      <c r="K8" s="218"/>
      <c r="L8" s="218"/>
      <c r="M8" s="292"/>
      <c r="N8" s="217"/>
    </row>
    <row r="9" spans="1:14" ht="11.85" customHeight="1">
      <c r="A9" s="243"/>
      <c r="B9" s="244"/>
      <c r="C9" s="287"/>
      <c r="D9" s="282"/>
      <c r="E9" s="282"/>
      <c r="F9" s="282"/>
      <c r="G9" s="283"/>
      <c r="H9" s="284"/>
      <c r="I9" s="295"/>
      <c r="J9" s="293"/>
      <c r="K9" s="282"/>
      <c r="L9" s="282"/>
      <c r="M9" s="293"/>
      <c r="N9" s="217"/>
    </row>
    <row r="10" spans="1:14" ht="11.85" customHeight="1">
      <c r="A10" s="243"/>
      <c r="B10" s="244"/>
      <c r="C10" s="287"/>
      <c r="D10" s="282"/>
      <c r="E10" s="282"/>
      <c r="F10" s="282"/>
      <c r="G10" s="283"/>
      <c r="H10" s="284"/>
      <c r="I10" s="295"/>
      <c r="J10" s="293"/>
      <c r="K10" s="282"/>
      <c r="L10" s="282"/>
      <c r="M10" s="293"/>
      <c r="N10" s="217"/>
    </row>
    <row r="11" spans="1:14" ht="11.85" customHeight="1">
      <c r="A11" s="243"/>
      <c r="B11" s="244"/>
      <c r="C11" s="287"/>
      <c r="D11" s="282"/>
      <c r="E11" s="282"/>
      <c r="F11" s="282"/>
      <c r="G11" s="283"/>
      <c r="H11" s="284"/>
      <c r="I11" s="295"/>
      <c r="J11" s="293"/>
      <c r="K11" s="282"/>
      <c r="L11" s="282"/>
      <c r="M11" s="293"/>
      <c r="N11" s="217"/>
    </row>
    <row r="12" spans="1:14" ht="11.85" customHeight="1">
      <c r="A12" s="243"/>
      <c r="B12" s="244"/>
      <c r="C12" s="287"/>
      <c r="D12" s="282"/>
      <c r="E12" s="282"/>
      <c r="F12" s="282"/>
      <c r="G12" s="283"/>
      <c r="H12" s="284"/>
      <c r="I12" s="295"/>
      <c r="J12" s="293"/>
      <c r="K12" s="282"/>
      <c r="L12" s="282"/>
      <c r="M12" s="293"/>
      <c r="N12" s="217"/>
    </row>
    <row r="13" spans="1:14" ht="11.85" customHeight="1">
      <c r="A13" s="243"/>
      <c r="B13" s="244"/>
      <c r="C13" s="287"/>
      <c r="D13" s="282"/>
      <c r="E13" s="282"/>
      <c r="F13" s="282"/>
      <c r="G13" s="283"/>
      <c r="H13" s="284"/>
      <c r="I13" s="295"/>
      <c r="J13" s="293"/>
      <c r="K13" s="282"/>
      <c r="L13" s="282"/>
      <c r="M13" s="293"/>
      <c r="N13" s="217"/>
    </row>
    <row r="14" spans="1:14" ht="11.85" customHeight="1">
      <c r="A14" s="243"/>
      <c r="B14" s="244"/>
      <c r="C14" s="287"/>
      <c r="D14" s="282"/>
      <c r="E14" s="282"/>
      <c r="F14" s="282"/>
      <c r="G14" s="283"/>
      <c r="H14" s="284"/>
      <c r="I14" s="295"/>
      <c r="J14" s="293"/>
      <c r="K14" s="282"/>
      <c r="L14" s="282"/>
      <c r="M14" s="293"/>
      <c r="N14" s="217"/>
    </row>
    <row r="15" spans="1:14" ht="11.85" customHeight="1">
      <c r="A15" s="243"/>
      <c r="B15" s="244"/>
      <c r="C15" s="287"/>
      <c r="D15" s="282"/>
      <c r="E15" s="282"/>
      <c r="F15" s="282"/>
      <c r="G15" s="283"/>
      <c r="H15" s="284"/>
      <c r="I15" s="295"/>
      <c r="J15" s="293"/>
      <c r="K15" s="282"/>
      <c r="L15" s="282"/>
      <c r="M15" s="293"/>
      <c r="N15" s="217"/>
    </row>
    <row r="16" spans="1:14" ht="11.85" customHeight="1">
      <c r="A16" s="243"/>
      <c r="B16" s="244"/>
      <c r="C16" s="287"/>
      <c r="D16" s="282"/>
      <c r="E16" s="282"/>
      <c r="F16" s="282"/>
      <c r="G16" s="283"/>
      <c r="H16" s="284"/>
      <c r="I16" s="296"/>
      <c r="J16" s="294"/>
      <c r="K16" s="282"/>
      <c r="L16" s="282"/>
      <c r="M16" s="294"/>
      <c r="N16" s="217"/>
    </row>
    <row r="17" spans="1:24" ht="11.85" customHeight="1">
      <c r="A17" s="204"/>
      <c r="B17" s="245"/>
      <c r="C17" s="288"/>
      <c r="D17" s="162">
        <v>11</v>
      </c>
      <c r="E17" s="162">
        <v>12</v>
      </c>
      <c r="F17" s="162" t="s">
        <v>174</v>
      </c>
      <c r="G17" s="163" t="s">
        <v>175</v>
      </c>
      <c r="H17" s="164">
        <v>3</v>
      </c>
      <c r="I17" s="164" t="s">
        <v>178</v>
      </c>
      <c r="J17" s="162">
        <v>36</v>
      </c>
      <c r="K17" s="162">
        <v>4</v>
      </c>
      <c r="L17" s="162" t="s">
        <v>179</v>
      </c>
      <c r="M17" s="163" t="s">
        <v>188</v>
      </c>
      <c r="N17" s="98">
        <v>6</v>
      </c>
    </row>
    <row r="18" spans="1:24" s="24" customFormat="1" ht="11.85" customHeight="1">
      <c r="A18" s="18">
        <v>1</v>
      </c>
      <c r="B18" s="19">
        <v>2</v>
      </c>
      <c r="C18" s="20">
        <v>3</v>
      </c>
      <c r="D18" s="20">
        <v>4</v>
      </c>
      <c r="E18" s="20">
        <v>5</v>
      </c>
      <c r="F18" s="20">
        <v>6</v>
      </c>
      <c r="G18" s="21">
        <v>7</v>
      </c>
      <c r="H18" s="27">
        <v>8</v>
      </c>
      <c r="I18" s="20">
        <v>9</v>
      </c>
      <c r="J18" s="20">
        <v>10</v>
      </c>
      <c r="K18" s="20">
        <v>11</v>
      </c>
      <c r="L18" s="20">
        <v>12</v>
      </c>
      <c r="M18" s="21">
        <v>13</v>
      </c>
      <c r="N18" s="23">
        <v>14</v>
      </c>
    </row>
    <row r="19" spans="1:24"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row>
    <row r="20" spans="1:24" s="94" customFormat="1" ht="11.1" customHeight="1">
      <c r="A20" s="25">
        <f>IF(B20&lt;&gt;"",COUNTA($B$20:B20),"")</f>
        <v>1</v>
      </c>
      <c r="B20" s="103" t="s">
        <v>142</v>
      </c>
      <c r="C20" s="117">
        <v>167971</v>
      </c>
      <c r="D20" s="117">
        <v>59751</v>
      </c>
      <c r="E20" s="117">
        <v>21165</v>
      </c>
      <c r="F20" s="117">
        <v>7110</v>
      </c>
      <c r="G20" s="117">
        <v>6170</v>
      </c>
      <c r="H20" s="117">
        <v>40361</v>
      </c>
      <c r="I20" s="117">
        <v>8444</v>
      </c>
      <c r="J20" s="117">
        <v>31917</v>
      </c>
      <c r="K20" s="117">
        <v>4415</v>
      </c>
      <c r="L20" s="117">
        <v>20179</v>
      </c>
      <c r="M20" s="117">
        <v>8820</v>
      </c>
      <c r="N20" s="117" t="s">
        <v>10</v>
      </c>
      <c r="O20" s="116"/>
      <c r="P20" s="116"/>
      <c r="Q20" s="116"/>
      <c r="R20" s="116"/>
      <c r="S20" s="116"/>
      <c r="T20" s="116"/>
      <c r="U20" s="116"/>
      <c r="V20" s="116"/>
      <c r="W20" s="116"/>
      <c r="X20" s="116"/>
    </row>
    <row r="21" spans="1:24" s="94" customFormat="1" ht="11.1" customHeight="1">
      <c r="A21" s="25">
        <f>IF(B21&lt;&gt;"",COUNTA($B$20:B21),"")</f>
        <v>2</v>
      </c>
      <c r="B21" s="103" t="s">
        <v>143</v>
      </c>
      <c r="C21" s="117">
        <v>82934</v>
      </c>
      <c r="D21" s="117">
        <v>15432</v>
      </c>
      <c r="E21" s="117">
        <v>8139</v>
      </c>
      <c r="F21" s="117">
        <v>25534</v>
      </c>
      <c r="G21" s="117">
        <v>1852</v>
      </c>
      <c r="H21" s="117">
        <v>5762</v>
      </c>
      <c r="I21" s="117">
        <v>1489</v>
      </c>
      <c r="J21" s="117">
        <v>4272</v>
      </c>
      <c r="K21" s="117">
        <v>3314</v>
      </c>
      <c r="L21" s="117">
        <v>14782</v>
      </c>
      <c r="M21" s="117">
        <v>8119</v>
      </c>
      <c r="N21" s="117" t="s">
        <v>10</v>
      </c>
      <c r="O21" s="116"/>
      <c r="P21" s="116"/>
      <c r="Q21" s="116"/>
      <c r="R21" s="116"/>
      <c r="S21" s="116"/>
      <c r="T21" s="116"/>
      <c r="U21" s="116"/>
      <c r="V21" s="116"/>
      <c r="W21" s="116"/>
      <c r="X21" s="116"/>
    </row>
    <row r="22" spans="1:24" s="94" customFormat="1" ht="21.6" customHeight="1">
      <c r="A22" s="25">
        <f>IF(B22&lt;&gt;"",COUNTA($B$20:B22),"")</f>
        <v>3</v>
      </c>
      <c r="B22" s="104" t="s">
        <v>144</v>
      </c>
      <c r="C22" s="117">
        <v>136089</v>
      </c>
      <c r="D22" s="117" t="s">
        <v>10</v>
      </c>
      <c r="E22" s="117" t="s">
        <v>10</v>
      </c>
      <c r="F22" s="117" t="s">
        <v>10</v>
      </c>
      <c r="G22" s="117" t="s">
        <v>10</v>
      </c>
      <c r="H22" s="117">
        <v>136089</v>
      </c>
      <c r="I22" s="117">
        <v>107644</v>
      </c>
      <c r="J22" s="117">
        <v>28446</v>
      </c>
      <c r="K22" s="117" t="s">
        <v>10</v>
      </c>
      <c r="L22" s="117" t="s">
        <v>10</v>
      </c>
      <c r="M22" s="117" t="s">
        <v>10</v>
      </c>
      <c r="N22" s="117" t="s">
        <v>10</v>
      </c>
      <c r="O22" s="116"/>
      <c r="P22" s="116"/>
      <c r="Q22" s="116"/>
      <c r="R22" s="116"/>
      <c r="S22" s="116"/>
      <c r="T22" s="116"/>
      <c r="U22" s="116"/>
      <c r="V22" s="116"/>
      <c r="W22" s="116"/>
      <c r="X22" s="116"/>
    </row>
    <row r="23" spans="1:24" s="94" customFormat="1" ht="11.1" customHeight="1">
      <c r="A23" s="25">
        <f>IF(B23&lt;&gt;"",COUNTA($B$20:B23),"")</f>
        <v>4</v>
      </c>
      <c r="B23" s="103" t="s">
        <v>145</v>
      </c>
      <c r="C23" s="117">
        <v>3265</v>
      </c>
      <c r="D23" s="117">
        <v>8</v>
      </c>
      <c r="E23" s="117">
        <v>1</v>
      </c>
      <c r="F23" s="117">
        <v>5</v>
      </c>
      <c r="G23" s="117" t="s">
        <v>10</v>
      </c>
      <c r="H23" s="117" t="s">
        <v>10</v>
      </c>
      <c r="I23" s="117" t="s">
        <v>10</v>
      </c>
      <c r="J23" s="117" t="s">
        <v>10</v>
      </c>
      <c r="K23" s="117" t="s">
        <v>10</v>
      </c>
      <c r="L23" s="117">
        <v>2</v>
      </c>
      <c r="M23" s="117">
        <v>5</v>
      </c>
      <c r="N23" s="117">
        <v>3244</v>
      </c>
      <c r="O23" s="116"/>
      <c r="P23" s="116"/>
      <c r="Q23" s="116"/>
      <c r="R23" s="116"/>
      <c r="S23" s="116"/>
      <c r="T23" s="116"/>
      <c r="U23" s="116"/>
      <c r="V23" s="116"/>
      <c r="W23" s="116"/>
      <c r="X23" s="116"/>
    </row>
    <row r="24" spans="1:24" s="94" customFormat="1" ht="11.1" customHeight="1">
      <c r="A24" s="25">
        <f>IF(B24&lt;&gt;"",COUNTA($B$20:B24),"")</f>
        <v>5</v>
      </c>
      <c r="B24" s="103" t="s">
        <v>146</v>
      </c>
      <c r="C24" s="117">
        <v>270815</v>
      </c>
      <c r="D24" s="117">
        <v>28950</v>
      </c>
      <c r="E24" s="117">
        <v>5163</v>
      </c>
      <c r="F24" s="117">
        <v>20007</v>
      </c>
      <c r="G24" s="117">
        <v>2392</v>
      </c>
      <c r="H24" s="117">
        <v>70410</v>
      </c>
      <c r="I24" s="117">
        <v>6279</v>
      </c>
      <c r="J24" s="117">
        <v>64130</v>
      </c>
      <c r="K24" s="117">
        <v>4042</v>
      </c>
      <c r="L24" s="117">
        <v>10559</v>
      </c>
      <c r="M24" s="117">
        <v>8590</v>
      </c>
      <c r="N24" s="117">
        <v>120702</v>
      </c>
      <c r="O24" s="116"/>
      <c r="P24" s="116"/>
      <c r="Q24" s="116"/>
      <c r="R24" s="116"/>
      <c r="S24" s="116"/>
      <c r="T24" s="116"/>
      <c r="U24" s="116"/>
      <c r="V24" s="116"/>
      <c r="W24" s="116"/>
      <c r="X24" s="116"/>
    </row>
    <row r="25" spans="1:24" s="94" customFormat="1" ht="11.1" customHeight="1">
      <c r="A25" s="25">
        <f>IF(B25&lt;&gt;"",COUNTA($B$20:B25),"")</f>
        <v>6</v>
      </c>
      <c r="B25" s="103" t="s">
        <v>147</v>
      </c>
      <c r="C25" s="117">
        <v>156658</v>
      </c>
      <c r="D25" s="117">
        <v>17887</v>
      </c>
      <c r="E25" s="117">
        <v>1740</v>
      </c>
      <c r="F25" s="117">
        <v>9042</v>
      </c>
      <c r="G25" s="117">
        <v>176</v>
      </c>
      <c r="H25" s="117">
        <v>8806</v>
      </c>
      <c r="I25" s="117">
        <v>58</v>
      </c>
      <c r="J25" s="117">
        <v>8748</v>
      </c>
      <c r="K25" s="117">
        <v>267</v>
      </c>
      <c r="L25" s="117">
        <v>1100</v>
      </c>
      <c r="M25" s="117">
        <v>215</v>
      </c>
      <c r="N25" s="117">
        <v>117426</v>
      </c>
      <c r="O25" s="116"/>
      <c r="P25" s="116"/>
      <c r="Q25" s="116"/>
      <c r="R25" s="116"/>
      <c r="S25" s="116"/>
      <c r="T25" s="116"/>
      <c r="U25" s="116"/>
      <c r="V25" s="116"/>
      <c r="W25" s="116"/>
      <c r="X25" s="116"/>
    </row>
    <row r="26" spans="1:24" s="94" customFormat="1" ht="20.100000000000001" customHeight="1">
      <c r="A26" s="26">
        <f>IF(B26&lt;&gt;"",COUNTA($B$20:B26),"")</f>
        <v>7</v>
      </c>
      <c r="B26" s="105" t="s">
        <v>148</v>
      </c>
      <c r="C26" s="119">
        <v>504415</v>
      </c>
      <c r="D26" s="119">
        <v>86254</v>
      </c>
      <c r="E26" s="119">
        <v>32728</v>
      </c>
      <c r="F26" s="119">
        <v>43615</v>
      </c>
      <c r="G26" s="119">
        <v>10237</v>
      </c>
      <c r="H26" s="119">
        <v>243815</v>
      </c>
      <c r="I26" s="119">
        <v>123798</v>
      </c>
      <c r="J26" s="119">
        <v>120018</v>
      </c>
      <c r="K26" s="119">
        <v>11504</v>
      </c>
      <c r="L26" s="119">
        <v>44422</v>
      </c>
      <c r="M26" s="119">
        <v>25319</v>
      </c>
      <c r="N26" s="119">
        <v>6520</v>
      </c>
      <c r="O26" s="116"/>
      <c r="P26" s="116"/>
      <c r="Q26" s="116"/>
      <c r="R26" s="116"/>
      <c r="S26" s="116"/>
      <c r="T26" s="116"/>
      <c r="U26" s="116"/>
      <c r="V26" s="116"/>
      <c r="W26" s="116"/>
      <c r="X26" s="116"/>
    </row>
    <row r="27" spans="1:24" s="94" customFormat="1" ht="21.6" customHeight="1">
      <c r="A27" s="25">
        <f>IF(B27&lt;&gt;"",COUNTA($B$20:B27),"")</f>
        <v>8</v>
      </c>
      <c r="B27" s="104" t="s">
        <v>149</v>
      </c>
      <c r="C27" s="117">
        <v>102354</v>
      </c>
      <c r="D27" s="117">
        <v>11210</v>
      </c>
      <c r="E27" s="117">
        <v>5903</v>
      </c>
      <c r="F27" s="117">
        <v>11006</v>
      </c>
      <c r="G27" s="117">
        <v>1045</v>
      </c>
      <c r="H27" s="117">
        <v>5296</v>
      </c>
      <c r="I27" s="117">
        <v>4</v>
      </c>
      <c r="J27" s="117">
        <v>5291</v>
      </c>
      <c r="K27" s="117">
        <v>3261</v>
      </c>
      <c r="L27" s="117">
        <v>28404</v>
      </c>
      <c r="M27" s="117">
        <v>36228</v>
      </c>
      <c r="N27" s="117" t="s">
        <v>10</v>
      </c>
      <c r="O27" s="116"/>
      <c r="P27" s="116"/>
      <c r="Q27" s="116"/>
      <c r="R27" s="116"/>
      <c r="S27" s="116"/>
      <c r="T27" s="116"/>
      <c r="U27" s="116"/>
      <c r="V27" s="116"/>
      <c r="W27" s="116"/>
      <c r="X27" s="116"/>
    </row>
    <row r="28" spans="1:24" s="94" customFormat="1" ht="11.1" customHeight="1">
      <c r="A28" s="25">
        <f>IF(B28&lt;&gt;"",COUNTA($B$20:B28),"")</f>
        <v>9</v>
      </c>
      <c r="B28" s="103" t="s">
        <v>150</v>
      </c>
      <c r="C28" s="117">
        <v>54462</v>
      </c>
      <c r="D28" s="117">
        <v>5499</v>
      </c>
      <c r="E28" s="117">
        <v>539</v>
      </c>
      <c r="F28" s="117">
        <v>10425</v>
      </c>
      <c r="G28" s="117">
        <v>746</v>
      </c>
      <c r="H28" s="117">
        <v>4588</v>
      </c>
      <c r="I28" s="117">
        <v>2</v>
      </c>
      <c r="J28" s="117">
        <v>4586</v>
      </c>
      <c r="K28" s="117">
        <v>3008</v>
      </c>
      <c r="L28" s="117">
        <v>26449</v>
      </c>
      <c r="M28" s="117">
        <v>3208</v>
      </c>
      <c r="N28" s="117" t="s">
        <v>10</v>
      </c>
      <c r="O28" s="116"/>
      <c r="P28" s="116"/>
      <c r="Q28" s="116"/>
      <c r="R28" s="116"/>
      <c r="S28" s="116"/>
      <c r="T28" s="116"/>
      <c r="U28" s="116"/>
      <c r="V28" s="116"/>
      <c r="W28" s="116"/>
      <c r="X28" s="116"/>
    </row>
    <row r="29" spans="1:24" s="94" customFormat="1" ht="11.1" customHeight="1">
      <c r="A29" s="25">
        <f>IF(B29&lt;&gt;"",COUNTA($B$20:B29),"")</f>
        <v>10</v>
      </c>
      <c r="B29" s="103" t="s">
        <v>151</v>
      </c>
      <c r="C29" s="117">
        <v>2</v>
      </c>
      <c r="D29" s="117" t="s">
        <v>10</v>
      </c>
      <c r="E29" s="117" t="s">
        <v>10</v>
      </c>
      <c r="F29" s="117" t="s">
        <v>10</v>
      </c>
      <c r="G29" s="117" t="s">
        <v>10</v>
      </c>
      <c r="H29" s="117" t="s">
        <v>10</v>
      </c>
      <c r="I29" s="117" t="s">
        <v>10</v>
      </c>
      <c r="J29" s="117" t="s">
        <v>10</v>
      </c>
      <c r="K29" s="117" t="s">
        <v>10</v>
      </c>
      <c r="L29" s="117">
        <v>2</v>
      </c>
      <c r="M29" s="117" t="s">
        <v>10</v>
      </c>
      <c r="N29" s="117" t="s">
        <v>10</v>
      </c>
      <c r="O29" s="116"/>
      <c r="P29" s="116"/>
      <c r="Q29" s="116"/>
      <c r="R29" s="116"/>
      <c r="S29" s="116"/>
      <c r="T29" s="116"/>
      <c r="U29" s="116"/>
      <c r="V29" s="116"/>
      <c r="W29" s="116"/>
      <c r="X29" s="116"/>
    </row>
    <row r="30" spans="1:24" s="94" customFormat="1" ht="11.1" customHeight="1">
      <c r="A30" s="25">
        <f>IF(B30&lt;&gt;"",COUNTA($B$20:B30),"")</f>
        <v>11</v>
      </c>
      <c r="B30" s="103" t="s">
        <v>152</v>
      </c>
      <c r="C30" s="117">
        <v>2478</v>
      </c>
      <c r="D30" s="117">
        <v>324</v>
      </c>
      <c r="E30" s="117">
        <v>7</v>
      </c>
      <c r="F30" s="117">
        <v>282</v>
      </c>
      <c r="G30" s="117">
        <v>91</v>
      </c>
      <c r="H30" s="117">
        <v>1292</v>
      </c>
      <c r="I30" s="117">
        <v>45</v>
      </c>
      <c r="J30" s="117">
        <v>1247</v>
      </c>
      <c r="K30" s="117">
        <v>190</v>
      </c>
      <c r="L30" s="117">
        <v>117</v>
      </c>
      <c r="M30" s="117">
        <v>50</v>
      </c>
      <c r="N30" s="117">
        <v>126</v>
      </c>
      <c r="O30" s="116"/>
      <c r="P30" s="116"/>
      <c r="Q30" s="116"/>
      <c r="R30" s="116"/>
      <c r="S30" s="116"/>
      <c r="T30" s="116"/>
      <c r="U30" s="116"/>
      <c r="V30" s="116"/>
      <c r="W30" s="116"/>
      <c r="X30" s="116"/>
    </row>
    <row r="31" spans="1:24" s="94" customFormat="1" ht="11.1" customHeight="1">
      <c r="A31" s="25">
        <f>IF(B31&lt;&gt;"",COUNTA($B$20:B31),"")</f>
        <v>12</v>
      </c>
      <c r="B31" s="103" t="s">
        <v>147</v>
      </c>
      <c r="C31" s="117">
        <v>1266</v>
      </c>
      <c r="D31" s="117" t="s">
        <v>10</v>
      </c>
      <c r="E31" s="117">
        <v>326</v>
      </c>
      <c r="F31" s="117" t="s">
        <v>10</v>
      </c>
      <c r="G31" s="117">
        <v>5</v>
      </c>
      <c r="H31" s="117">
        <v>870</v>
      </c>
      <c r="I31" s="117" t="s">
        <v>10</v>
      </c>
      <c r="J31" s="117">
        <v>870</v>
      </c>
      <c r="K31" s="117">
        <v>10</v>
      </c>
      <c r="L31" s="117">
        <v>12</v>
      </c>
      <c r="M31" s="117">
        <v>5</v>
      </c>
      <c r="N31" s="117">
        <v>38</v>
      </c>
      <c r="O31" s="116"/>
      <c r="P31" s="116"/>
      <c r="Q31" s="116"/>
      <c r="R31" s="116"/>
      <c r="S31" s="116"/>
      <c r="T31" s="116"/>
      <c r="U31" s="116"/>
      <c r="V31" s="116"/>
      <c r="W31" s="116"/>
      <c r="X31" s="116"/>
    </row>
    <row r="32" spans="1:24" s="94" customFormat="1" ht="18.95" customHeight="1">
      <c r="A32" s="26">
        <f>IF(B32&lt;&gt;"",COUNTA($B$20:B32),"")</f>
        <v>13</v>
      </c>
      <c r="B32" s="105" t="s">
        <v>153</v>
      </c>
      <c r="C32" s="119">
        <v>103567</v>
      </c>
      <c r="D32" s="119">
        <v>11534</v>
      </c>
      <c r="E32" s="119">
        <v>5583</v>
      </c>
      <c r="F32" s="119">
        <v>11288</v>
      </c>
      <c r="G32" s="119">
        <v>1131</v>
      </c>
      <c r="H32" s="119">
        <v>5717</v>
      </c>
      <c r="I32" s="119">
        <v>49</v>
      </c>
      <c r="J32" s="119">
        <v>5668</v>
      </c>
      <c r="K32" s="119">
        <v>3442</v>
      </c>
      <c r="L32" s="119">
        <v>28511</v>
      </c>
      <c r="M32" s="119">
        <v>36273</v>
      </c>
      <c r="N32" s="119">
        <v>88</v>
      </c>
      <c r="O32" s="116"/>
      <c r="P32" s="116"/>
      <c r="Q32" s="116"/>
      <c r="R32" s="116"/>
      <c r="S32" s="116"/>
      <c r="T32" s="116"/>
      <c r="U32" s="116"/>
      <c r="V32" s="116"/>
      <c r="W32" s="116"/>
      <c r="X32" s="116"/>
    </row>
    <row r="33" spans="1:24" s="94" customFormat="1" ht="18.95" customHeight="1">
      <c r="A33" s="26">
        <f>IF(B33&lt;&gt;"",COUNTA($B$20:B33),"")</f>
        <v>14</v>
      </c>
      <c r="B33" s="105" t="s">
        <v>154</v>
      </c>
      <c r="C33" s="119">
        <v>607982</v>
      </c>
      <c r="D33" s="119">
        <v>97788</v>
      </c>
      <c r="E33" s="119">
        <v>38312</v>
      </c>
      <c r="F33" s="119">
        <v>54903</v>
      </c>
      <c r="G33" s="119">
        <v>11368</v>
      </c>
      <c r="H33" s="119">
        <v>249532</v>
      </c>
      <c r="I33" s="119">
        <v>123847</v>
      </c>
      <c r="J33" s="119">
        <v>125685</v>
      </c>
      <c r="K33" s="119">
        <v>14946</v>
      </c>
      <c r="L33" s="119">
        <v>72934</v>
      </c>
      <c r="M33" s="119">
        <v>61592</v>
      </c>
      <c r="N33" s="119">
        <v>6608</v>
      </c>
      <c r="O33" s="116"/>
      <c r="P33" s="116"/>
      <c r="Q33" s="116"/>
      <c r="R33" s="116"/>
      <c r="S33" s="116"/>
      <c r="T33" s="116"/>
      <c r="U33" s="116"/>
      <c r="V33" s="116"/>
      <c r="W33" s="116"/>
      <c r="X33" s="116"/>
    </row>
    <row r="34" spans="1:24" s="94" customFormat="1" ht="11.1" customHeight="1">
      <c r="A34" s="25">
        <f>IF(B34&lt;&gt;"",COUNTA($B$20:B34),"")</f>
        <v>15</v>
      </c>
      <c r="B34" s="103" t="s">
        <v>155</v>
      </c>
      <c r="C34" s="117">
        <v>167507</v>
      </c>
      <c r="D34" s="117" t="s">
        <v>10</v>
      </c>
      <c r="E34" s="117" t="s">
        <v>10</v>
      </c>
      <c r="F34" s="117" t="s">
        <v>10</v>
      </c>
      <c r="G34" s="117" t="s">
        <v>10</v>
      </c>
      <c r="H34" s="117" t="s">
        <v>10</v>
      </c>
      <c r="I34" s="117" t="s">
        <v>10</v>
      </c>
      <c r="J34" s="117" t="s">
        <v>10</v>
      </c>
      <c r="K34" s="117" t="s">
        <v>10</v>
      </c>
      <c r="L34" s="117" t="s">
        <v>10</v>
      </c>
      <c r="M34" s="117" t="s">
        <v>10</v>
      </c>
      <c r="N34" s="117">
        <v>167507</v>
      </c>
      <c r="O34" s="116"/>
      <c r="P34" s="116"/>
      <c r="Q34" s="116"/>
      <c r="R34" s="116"/>
      <c r="S34" s="116"/>
      <c r="T34" s="116"/>
      <c r="U34" s="116"/>
      <c r="V34" s="116"/>
      <c r="W34" s="116"/>
      <c r="X34" s="116"/>
    </row>
    <row r="35" spans="1:24" s="94" customFormat="1" ht="11.1" customHeight="1">
      <c r="A35" s="25">
        <f>IF(B35&lt;&gt;"",COUNTA($B$20:B35),"")</f>
        <v>16</v>
      </c>
      <c r="B35" s="103" t="s">
        <v>156</v>
      </c>
      <c r="C35" s="117">
        <v>66939</v>
      </c>
      <c r="D35" s="117" t="s">
        <v>10</v>
      </c>
      <c r="E35" s="117" t="s">
        <v>10</v>
      </c>
      <c r="F35" s="117" t="s">
        <v>10</v>
      </c>
      <c r="G35" s="117" t="s">
        <v>10</v>
      </c>
      <c r="H35" s="117" t="s">
        <v>10</v>
      </c>
      <c r="I35" s="117" t="s">
        <v>10</v>
      </c>
      <c r="J35" s="117" t="s">
        <v>10</v>
      </c>
      <c r="K35" s="117" t="s">
        <v>10</v>
      </c>
      <c r="L35" s="117" t="s">
        <v>10</v>
      </c>
      <c r="M35" s="117" t="s">
        <v>10</v>
      </c>
      <c r="N35" s="117">
        <v>66939</v>
      </c>
      <c r="O35" s="116"/>
      <c r="P35" s="116"/>
      <c r="Q35" s="116"/>
      <c r="R35" s="116"/>
      <c r="S35" s="116"/>
      <c r="T35" s="116"/>
      <c r="U35" s="116"/>
      <c r="V35" s="116"/>
      <c r="W35" s="116"/>
      <c r="X35" s="116"/>
    </row>
    <row r="36" spans="1:24" s="94" customFormat="1" ht="11.1" customHeight="1">
      <c r="A36" s="25">
        <f>IF(B36&lt;&gt;"",COUNTA($B$20:B36),"")</f>
        <v>17</v>
      </c>
      <c r="B36" s="103" t="s">
        <v>172</v>
      </c>
      <c r="C36" s="117">
        <v>60800</v>
      </c>
      <c r="D36" s="117" t="s">
        <v>10</v>
      </c>
      <c r="E36" s="117" t="s">
        <v>10</v>
      </c>
      <c r="F36" s="117" t="s">
        <v>10</v>
      </c>
      <c r="G36" s="117" t="s">
        <v>10</v>
      </c>
      <c r="H36" s="117" t="s">
        <v>10</v>
      </c>
      <c r="I36" s="117" t="s">
        <v>10</v>
      </c>
      <c r="J36" s="117" t="s">
        <v>10</v>
      </c>
      <c r="K36" s="117" t="s">
        <v>10</v>
      </c>
      <c r="L36" s="117" t="s">
        <v>10</v>
      </c>
      <c r="M36" s="117" t="s">
        <v>10</v>
      </c>
      <c r="N36" s="117">
        <v>60800</v>
      </c>
      <c r="O36" s="116"/>
      <c r="P36" s="116"/>
      <c r="Q36" s="116"/>
      <c r="R36" s="116"/>
      <c r="S36" s="116"/>
      <c r="T36" s="116"/>
      <c r="U36" s="116"/>
      <c r="V36" s="116"/>
      <c r="W36" s="116"/>
      <c r="X36" s="116"/>
    </row>
    <row r="37" spans="1:24" s="94" customFormat="1" ht="11.1" customHeight="1">
      <c r="A37" s="25">
        <f>IF(B37&lt;&gt;"",COUNTA($B$20:B37),"")</f>
        <v>18</v>
      </c>
      <c r="B37" s="103" t="s">
        <v>173</v>
      </c>
      <c r="C37" s="117">
        <v>26060</v>
      </c>
      <c r="D37" s="117" t="s">
        <v>10</v>
      </c>
      <c r="E37" s="117" t="s">
        <v>10</v>
      </c>
      <c r="F37" s="117" t="s">
        <v>10</v>
      </c>
      <c r="G37" s="117" t="s">
        <v>10</v>
      </c>
      <c r="H37" s="117" t="s">
        <v>10</v>
      </c>
      <c r="I37" s="117" t="s">
        <v>10</v>
      </c>
      <c r="J37" s="117" t="s">
        <v>10</v>
      </c>
      <c r="K37" s="117" t="s">
        <v>10</v>
      </c>
      <c r="L37" s="117" t="s">
        <v>10</v>
      </c>
      <c r="M37" s="117" t="s">
        <v>10</v>
      </c>
      <c r="N37" s="117">
        <v>26060</v>
      </c>
      <c r="O37" s="116"/>
      <c r="P37" s="116"/>
      <c r="Q37" s="116"/>
      <c r="R37" s="116"/>
      <c r="S37" s="116"/>
      <c r="T37" s="116"/>
      <c r="U37" s="116"/>
      <c r="V37" s="116"/>
      <c r="W37" s="116"/>
      <c r="X37" s="116"/>
    </row>
    <row r="38" spans="1:24" s="94" customFormat="1" ht="11.1" customHeight="1">
      <c r="A38" s="25">
        <f>IF(B38&lt;&gt;"",COUNTA($B$20:B38),"")</f>
        <v>19</v>
      </c>
      <c r="B38" s="103" t="s">
        <v>61</v>
      </c>
      <c r="C38" s="117">
        <v>81473</v>
      </c>
      <c r="D38" s="117" t="s">
        <v>10</v>
      </c>
      <c r="E38" s="117" t="s">
        <v>10</v>
      </c>
      <c r="F38" s="117" t="s">
        <v>10</v>
      </c>
      <c r="G38" s="117" t="s">
        <v>10</v>
      </c>
      <c r="H38" s="117" t="s">
        <v>10</v>
      </c>
      <c r="I38" s="117" t="s">
        <v>10</v>
      </c>
      <c r="J38" s="117" t="s">
        <v>10</v>
      </c>
      <c r="K38" s="117" t="s">
        <v>10</v>
      </c>
      <c r="L38" s="117" t="s">
        <v>10</v>
      </c>
      <c r="M38" s="117" t="s">
        <v>10</v>
      </c>
      <c r="N38" s="117">
        <v>81473</v>
      </c>
      <c r="O38" s="116"/>
      <c r="P38" s="116"/>
      <c r="Q38" s="116"/>
      <c r="R38" s="116"/>
      <c r="S38" s="116"/>
      <c r="T38" s="116"/>
      <c r="U38" s="116"/>
      <c r="V38" s="116"/>
      <c r="W38" s="116"/>
      <c r="X38" s="116"/>
    </row>
    <row r="39" spans="1:24" s="94" customFormat="1" ht="21.6" customHeight="1">
      <c r="A39" s="25">
        <f>IF(B39&lt;&gt;"",COUNTA($B$20:B39),"")</f>
        <v>20</v>
      </c>
      <c r="B39" s="104" t="s">
        <v>157</v>
      </c>
      <c r="C39" s="117">
        <v>67229</v>
      </c>
      <c r="D39" s="117" t="s">
        <v>10</v>
      </c>
      <c r="E39" s="117" t="s">
        <v>10</v>
      </c>
      <c r="F39" s="117" t="s">
        <v>10</v>
      </c>
      <c r="G39" s="117" t="s">
        <v>10</v>
      </c>
      <c r="H39" s="117" t="s">
        <v>10</v>
      </c>
      <c r="I39" s="117" t="s">
        <v>10</v>
      </c>
      <c r="J39" s="117" t="s">
        <v>10</v>
      </c>
      <c r="K39" s="117" t="s">
        <v>10</v>
      </c>
      <c r="L39" s="117" t="s">
        <v>10</v>
      </c>
      <c r="M39" s="117" t="s">
        <v>10</v>
      </c>
      <c r="N39" s="117">
        <v>67229</v>
      </c>
      <c r="O39" s="116"/>
      <c r="P39" s="116"/>
      <c r="Q39" s="116"/>
      <c r="R39" s="116"/>
      <c r="S39" s="116"/>
      <c r="T39" s="116"/>
      <c r="U39" s="116"/>
      <c r="V39" s="116"/>
      <c r="W39" s="116"/>
      <c r="X39" s="116"/>
    </row>
    <row r="40" spans="1:24" s="94" customFormat="1" ht="21.6" customHeight="1">
      <c r="A40" s="25">
        <f>IF(B40&lt;&gt;"",COUNTA($B$20:B40),"")</f>
        <v>21</v>
      </c>
      <c r="B40" s="104" t="s">
        <v>158</v>
      </c>
      <c r="C40" s="117">
        <v>91400</v>
      </c>
      <c r="D40" s="117">
        <v>821</v>
      </c>
      <c r="E40" s="117">
        <v>89</v>
      </c>
      <c r="F40" s="117">
        <v>2392</v>
      </c>
      <c r="G40" s="117">
        <v>692</v>
      </c>
      <c r="H40" s="117">
        <v>82343</v>
      </c>
      <c r="I40" s="117">
        <v>44845</v>
      </c>
      <c r="J40" s="117">
        <v>37498</v>
      </c>
      <c r="K40" s="117">
        <v>13</v>
      </c>
      <c r="L40" s="117">
        <v>4207</v>
      </c>
      <c r="M40" s="117">
        <v>843</v>
      </c>
      <c r="N40" s="117" t="s">
        <v>10</v>
      </c>
      <c r="O40" s="116"/>
      <c r="P40" s="116"/>
      <c r="Q40" s="116"/>
      <c r="R40" s="116"/>
      <c r="S40" s="116"/>
      <c r="T40" s="116"/>
      <c r="U40" s="116"/>
      <c r="V40" s="116"/>
      <c r="W40" s="116"/>
      <c r="X40" s="116"/>
    </row>
    <row r="41" spans="1:24" s="94" customFormat="1" ht="21.6" customHeight="1">
      <c r="A41" s="25">
        <f>IF(B41&lt;&gt;"",COUNTA($B$20:B41),"")</f>
        <v>22</v>
      </c>
      <c r="B41" s="104" t="s">
        <v>159</v>
      </c>
      <c r="C41" s="117">
        <v>10956</v>
      </c>
      <c r="D41" s="117">
        <v>156</v>
      </c>
      <c r="E41" s="117">
        <v>6</v>
      </c>
      <c r="F41" s="117">
        <v>253</v>
      </c>
      <c r="G41" s="117">
        <v>2</v>
      </c>
      <c r="H41" s="117">
        <v>10027</v>
      </c>
      <c r="I41" s="117">
        <v>9755</v>
      </c>
      <c r="J41" s="117">
        <v>272</v>
      </c>
      <c r="K41" s="117" t="s">
        <v>10</v>
      </c>
      <c r="L41" s="117">
        <v>18</v>
      </c>
      <c r="M41" s="117">
        <v>495</v>
      </c>
      <c r="N41" s="117" t="s">
        <v>10</v>
      </c>
      <c r="O41" s="116"/>
      <c r="P41" s="116"/>
      <c r="Q41" s="116"/>
      <c r="R41" s="116"/>
      <c r="S41" s="116"/>
      <c r="T41" s="116"/>
      <c r="U41" s="116"/>
      <c r="V41" s="116"/>
      <c r="W41" s="116"/>
      <c r="X41" s="116"/>
    </row>
    <row r="42" spans="1:24" s="94" customFormat="1" ht="11.1" customHeight="1">
      <c r="A42" s="25">
        <f>IF(B42&lt;&gt;"",COUNTA($B$20:B42),"")</f>
        <v>23</v>
      </c>
      <c r="B42" s="103" t="s">
        <v>160</v>
      </c>
      <c r="C42" s="117">
        <v>31793</v>
      </c>
      <c r="D42" s="117">
        <v>704</v>
      </c>
      <c r="E42" s="117">
        <v>7623</v>
      </c>
      <c r="F42" s="117">
        <v>419</v>
      </c>
      <c r="G42" s="117">
        <v>1439</v>
      </c>
      <c r="H42" s="117">
        <v>6624</v>
      </c>
      <c r="I42" s="117">
        <v>19</v>
      </c>
      <c r="J42" s="117">
        <v>6605</v>
      </c>
      <c r="K42" s="117">
        <v>1353</v>
      </c>
      <c r="L42" s="117">
        <v>4576</v>
      </c>
      <c r="M42" s="117">
        <v>9056</v>
      </c>
      <c r="N42" s="117" t="s">
        <v>10</v>
      </c>
      <c r="O42" s="116"/>
      <c r="P42" s="116"/>
      <c r="Q42" s="116"/>
      <c r="R42" s="116"/>
      <c r="S42" s="116"/>
      <c r="T42" s="116"/>
      <c r="U42" s="116"/>
      <c r="V42" s="116"/>
      <c r="W42" s="116"/>
      <c r="X42" s="116"/>
    </row>
    <row r="43" spans="1:24" s="94" customFormat="1" ht="11.1" customHeight="1">
      <c r="A43" s="25">
        <f>IF(B43&lt;&gt;"",COUNTA($B$20:B43),"")</f>
        <v>24</v>
      </c>
      <c r="B43" s="103" t="s">
        <v>161</v>
      </c>
      <c r="C43" s="117">
        <v>241254</v>
      </c>
      <c r="D43" s="117">
        <v>37336</v>
      </c>
      <c r="E43" s="117">
        <v>8347</v>
      </c>
      <c r="F43" s="117">
        <v>9930</v>
      </c>
      <c r="G43" s="117">
        <v>821</v>
      </c>
      <c r="H43" s="117">
        <v>44138</v>
      </c>
      <c r="I43" s="117">
        <v>28288</v>
      </c>
      <c r="J43" s="117">
        <v>15850</v>
      </c>
      <c r="K43" s="117">
        <v>578</v>
      </c>
      <c r="L43" s="117">
        <v>4714</v>
      </c>
      <c r="M43" s="117">
        <v>13089</v>
      </c>
      <c r="N43" s="117">
        <v>122301</v>
      </c>
      <c r="O43" s="116"/>
      <c r="P43" s="116"/>
      <c r="Q43" s="116"/>
      <c r="R43" s="116"/>
      <c r="S43" s="116"/>
      <c r="T43" s="116"/>
      <c r="U43" s="116"/>
      <c r="V43" s="116"/>
      <c r="W43" s="116"/>
      <c r="X43" s="116"/>
    </row>
    <row r="44" spans="1:24" s="94" customFormat="1" ht="11.1" customHeight="1">
      <c r="A44" s="25">
        <f>IF(B44&lt;&gt;"",COUNTA($B$20:B44),"")</f>
        <v>25</v>
      </c>
      <c r="B44" s="103" t="s">
        <v>147</v>
      </c>
      <c r="C44" s="117">
        <v>156658</v>
      </c>
      <c r="D44" s="117">
        <v>17887</v>
      </c>
      <c r="E44" s="117">
        <v>1740</v>
      </c>
      <c r="F44" s="117">
        <v>9042</v>
      </c>
      <c r="G44" s="117">
        <v>176</v>
      </c>
      <c r="H44" s="117">
        <v>8806</v>
      </c>
      <c r="I44" s="117">
        <v>58</v>
      </c>
      <c r="J44" s="117">
        <v>8748</v>
      </c>
      <c r="K44" s="117">
        <v>267</v>
      </c>
      <c r="L44" s="117">
        <v>1100</v>
      </c>
      <c r="M44" s="117">
        <v>215</v>
      </c>
      <c r="N44" s="117">
        <v>117426</v>
      </c>
      <c r="O44" s="116"/>
      <c r="P44" s="116"/>
      <c r="Q44" s="116"/>
      <c r="R44" s="116"/>
      <c r="S44" s="116"/>
      <c r="T44" s="116"/>
      <c r="U44" s="116"/>
      <c r="V44" s="116"/>
      <c r="W44" s="116"/>
      <c r="X44" s="116"/>
    </row>
    <row r="45" spans="1:24" s="94" customFormat="1" ht="20.100000000000001" customHeight="1">
      <c r="A45" s="26">
        <f>IF(B45&lt;&gt;"",COUNTA($B$20:B45),"")</f>
        <v>26</v>
      </c>
      <c r="B45" s="105" t="s">
        <v>162</v>
      </c>
      <c r="C45" s="119">
        <v>534955</v>
      </c>
      <c r="D45" s="119">
        <v>21131</v>
      </c>
      <c r="E45" s="119">
        <v>14324</v>
      </c>
      <c r="F45" s="119">
        <v>3952</v>
      </c>
      <c r="G45" s="119">
        <v>2777</v>
      </c>
      <c r="H45" s="119">
        <v>134326</v>
      </c>
      <c r="I45" s="119">
        <v>82848</v>
      </c>
      <c r="J45" s="119">
        <v>51478</v>
      </c>
      <c r="K45" s="119">
        <v>1677</v>
      </c>
      <c r="L45" s="119">
        <v>12415</v>
      </c>
      <c r="M45" s="119">
        <v>23268</v>
      </c>
      <c r="N45" s="119">
        <v>321085</v>
      </c>
      <c r="O45" s="116"/>
      <c r="P45" s="116"/>
      <c r="Q45" s="116"/>
      <c r="R45" s="116"/>
      <c r="S45" s="116"/>
      <c r="T45" s="116"/>
      <c r="U45" s="116"/>
      <c r="V45" s="116"/>
      <c r="W45" s="116"/>
      <c r="X45" s="116"/>
    </row>
    <row r="46" spans="1:24" s="122" customFormat="1" ht="11.1" customHeight="1">
      <c r="A46" s="25">
        <f>IF(B46&lt;&gt;"",COUNTA($B$20:B46),"")</f>
        <v>27</v>
      </c>
      <c r="B46" s="103" t="s">
        <v>163</v>
      </c>
      <c r="C46" s="117">
        <v>54364</v>
      </c>
      <c r="D46" s="117">
        <v>579</v>
      </c>
      <c r="E46" s="117">
        <v>1945</v>
      </c>
      <c r="F46" s="117">
        <v>4321</v>
      </c>
      <c r="G46" s="117">
        <v>287</v>
      </c>
      <c r="H46" s="117">
        <v>4876</v>
      </c>
      <c r="I46" s="117">
        <v>5</v>
      </c>
      <c r="J46" s="117">
        <v>4872</v>
      </c>
      <c r="K46" s="117">
        <v>629</v>
      </c>
      <c r="L46" s="117">
        <v>11197</v>
      </c>
      <c r="M46" s="117">
        <v>17340</v>
      </c>
      <c r="N46" s="117">
        <v>13189</v>
      </c>
      <c r="O46" s="121"/>
      <c r="P46" s="121"/>
      <c r="Q46" s="121"/>
      <c r="R46" s="121"/>
      <c r="S46" s="121"/>
      <c r="T46" s="121"/>
      <c r="U46" s="121"/>
      <c r="V46" s="121"/>
      <c r="W46" s="121"/>
      <c r="X46" s="121"/>
    </row>
    <row r="47" spans="1:24"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row>
    <row r="48" spans="1:24" s="122" customFormat="1" ht="11.1" customHeight="1">
      <c r="A48" s="25">
        <f>IF(B48&lt;&gt;"",COUNTA($B$20:B48),"")</f>
        <v>29</v>
      </c>
      <c r="B48" s="103" t="s">
        <v>165</v>
      </c>
      <c r="C48" s="117">
        <v>35877</v>
      </c>
      <c r="D48" s="117">
        <v>5518</v>
      </c>
      <c r="E48" s="117">
        <v>412</v>
      </c>
      <c r="F48" s="117">
        <v>18</v>
      </c>
      <c r="G48" s="117">
        <v>57</v>
      </c>
      <c r="H48" s="117">
        <v>1082</v>
      </c>
      <c r="I48" s="117">
        <v>3</v>
      </c>
      <c r="J48" s="117">
        <v>1079</v>
      </c>
      <c r="K48" s="117">
        <v>28</v>
      </c>
      <c r="L48" s="117">
        <v>3174</v>
      </c>
      <c r="M48" s="117">
        <v>25397</v>
      </c>
      <c r="N48" s="117">
        <v>192</v>
      </c>
      <c r="O48" s="121"/>
      <c r="P48" s="121"/>
      <c r="Q48" s="121"/>
      <c r="R48" s="121"/>
      <c r="S48" s="121"/>
      <c r="T48" s="121"/>
      <c r="U48" s="121"/>
      <c r="V48" s="121"/>
      <c r="W48" s="121"/>
      <c r="X48" s="121"/>
    </row>
    <row r="49" spans="1:24" s="122" customFormat="1" ht="11.1" customHeight="1">
      <c r="A49" s="25">
        <f>IF(B49&lt;&gt;"",COUNTA($B$20:B49),"")</f>
        <v>30</v>
      </c>
      <c r="B49" s="103" t="s">
        <v>147</v>
      </c>
      <c r="C49" s="117">
        <v>1266</v>
      </c>
      <c r="D49" s="117" t="s">
        <v>10</v>
      </c>
      <c r="E49" s="117">
        <v>326</v>
      </c>
      <c r="F49" s="117" t="s">
        <v>10</v>
      </c>
      <c r="G49" s="117">
        <v>5</v>
      </c>
      <c r="H49" s="117">
        <v>870</v>
      </c>
      <c r="I49" s="117" t="s">
        <v>10</v>
      </c>
      <c r="J49" s="117">
        <v>870</v>
      </c>
      <c r="K49" s="117">
        <v>10</v>
      </c>
      <c r="L49" s="117">
        <v>12</v>
      </c>
      <c r="M49" s="117">
        <v>5</v>
      </c>
      <c r="N49" s="117">
        <v>38</v>
      </c>
      <c r="O49" s="121"/>
      <c r="P49" s="121"/>
      <c r="Q49" s="121"/>
      <c r="R49" s="121"/>
      <c r="S49" s="121"/>
      <c r="T49" s="121"/>
      <c r="U49" s="121"/>
      <c r="V49" s="121"/>
      <c r="W49" s="121"/>
      <c r="X49" s="121"/>
    </row>
    <row r="50" spans="1:24" s="94" customFormat="1" ht="18.95" customHeight="1">
      <c r="A50" s="26">
        <f>IF(B50&lt;&gt;"",COUNTA($B$20:B50),"")</f>
        <v>31</v>
      </c>
      <c r="B50" s="105" t="s">
        <v>166</v>
      </c>
      <c r="C50" s="119">
        <v>88975</v>
      </c>
      <c r="D50" s="119">
        <v>6097</v>
      </c>
      <c r="E50" s="119">
        <v>2031</v>
      </c>
      <c r="F50" s="119">
        <v>4339</v>
      </c>
      <c r="G50" s="119">
        <v>338</v>
      </c>
      <c r="H50" s="119">
        <v>5088</v>
      </c>
      <c r="I50" s="119">
        <v>8</v>
      </c>
      <c r="J50" s="119">
        <v>5080</v>
      </c>
      <c r="K50" s="119">
        <v>648</v>
      </c>
      <c r="L50" s="119">
        <v>14359</v>
      </c>
      <c r="M50" s="119">
        <v>42733</v>
      </c>
      <c r="N50" s="119">
        <v>13343</v>
      </c>
      <c r="O50" s="116"/>
      <c r="P50" s="116"/>
      <c r="Q50" s="116"/>
      <c r="R50" s="116"/>
      <c r="S50" s="116"/>
      <c r="T50" s="116"/>
      <c r="U50" s="116"/>
      <c r="V50" s="116"/>
      <c r="W50" s="116"/>
      <c r="X50" s="116"/>
    </row>
    <row r="51" spans="1:24" s="94" customFormat="1" ht="18.95" customHeight="1">
      <c r="A51" s="26">
        <f>IF(B51&lt;&gt;"",COUNTA($B$20:B51),"")</f>
        <v>32</v>
      </c>
      <c r="B51" s="105" t="s">
        <v>167</v>
      </c>
      <c r="C51" s="119">
        <v>623930</v>
      </c>
      <c r="D51" s="119">
        <v>27228</v>
      </c>
      <c r="E51" s="119">
        <v>16355</v>
      </c>
      <c r="F51" s="119">
        <v>8291</v>
      </c>
      <c r="G51" s="119">
        <v>3115</v>
      </c>
      <c r="H51" s="119">
        <v>139414</v>
      </c>
      <c r="I51" s="119">
        <v>82856</v>
      </c>
      <c r="J51" s="119">
        <v>56557</v>
      </c>
      <c r="K51" s="119">
        <v>2325</v>
      </c>
      <c r="L51" s="119">
        <v>26774</v>
      </c>
      <c r="M51" s="119">
        <v>66000</v>
      </c>
      <c r="N51" s="119">
        <v>334428</v>
      </c>
      <c r="O51" s="116"/>
      <c r="P51" s="116"/>
      <c r="Q51" s="116"/>
      <c r="R51" s="116"/>
      <c r="S51" s="116"/>
      <c r="T51" s="116"/>
      <c r="U51" s="116"/>
      <c r="V51" s="116"/>
      <c r="W51" s="116"/>
      <c r="X51" s="116"/>
    </row>
    <row r="52" spans="1:24" s="94" customFormat="1" ht="18.95" customHeight="1">
      <c r="A52" s="26">
        <f>IF(B52&lt;&gt;"",COUNTA($B$20:B52),"")</f>
        <v>33</v>
      </c>
      <c r="B52" s="105" t="s">
        <v>168</v>
      </c>
      <c r="C52" s="119">
        <v>15947</v>
      </c>
      <c r="D52" s="119">
        <v>-70560</v>
      </c>
      <c r="E52" s="119">
        <v>-21957</v>
      </c>
      <c r="F52" s="119">
        <v>-46612</v>
      </c>
      <c r="G52" s="119">
        <v>-8253</v>
      </c>
      <c r="H52" s="119">
        <v>-110119</v>
      </c>
      <c r="I52" s="119">
        <v>-40991</v>
      </c>
      <c r="J52" s="119">
        <v>-69128</v>
      </c>
      <c r="K52" s="119">
        <v>-12621</v>
      </c>
      <c r="L52" s="119">
        <v>-46159</v>
      </c>
      <c r="M52" s="119">
        <v>4409</v>
      </c>
      <c r="N52" s="119">
        <v>327820</v>
      </c>
      <c r="O52" s="116"/>
      <c r="P52" s="116"/>
      <c r="Q52" s="116"/>
      <c r="R52" s="116"/>
      <c r="S52" s="116"/>
      <c r="T52" s="116"/>
      <c r="U52" s="116"/>
      <c r="V52" s="116"/>
      <c r="W52" s="116"/>
      <c r="X52" s="116"/>
    </row>
    <row r="53" spans="1:24" s="122" customFormat="1" ht="25.15" customHeight="1">
      <c r="A53" s="25">
        <f>IF(B53&lt;&gt;"",COUNTA($B$20:B53),"")</f>
        <v>34</v>
      </c>
      <c r="B53" s="108" t="s">
        <v>169</v>
      </c>
      <c r="C53" s="123">
        <v>30540</v>
      </c>
      <c r="D53" s="123">
        <v>-65123</v>
      </c>
      <c r="E53" s="123">
        <v>-18404</v>
      </c>
      <c r="F53" s="123">
        <v>-39663</v>
      </c>
      <c r="G53" s="123">
        <v>-7460</v>
      </c>
      <c r="H53" s="123">
        <v>-109489</v>
      </c>
      <c r="I53" s="123">
        <v>-40950</v>
      </c>
      <c r="J53" s="123">
        <v>-68540</v>
      </c>
      <c r="K53" s="123">
        <v>-9827</v>
      </c>
      <c r="L53" s="123">
        <v>-32007</v>
      </c>
      <c r="M53" s="123">
        <v>-2051</v>
      </c>
      <c r="N53" s="123">
        <v>314565</v>
      </c>
      <c r="O53" s="121"/>
      <c r="P53" s="121"/>
      <c r="Q53" s="121"/>
      <c r="R53" s="121"/>
      <c r="S53" s="121"/>
      <c r="T53" s="121"/>
      <c r="U53" s="121"/>
      <c r="V53" s="121"/>
      <c r="W53" s="121"/>
      <c r="X53" s="121"/>
    </row>
    <row r="54" spans="1:24" s="122" customFormat="1" ht="18" customHeight="1">
      <c r="A54" s="25">
        <f>IF(B54&lt;&gt;"",COUNTA($B$20:B54),"")</f>
        <v>35</v>
      </c>
      <c r="B54" s="103" t="s">
        <v>170</v>
      </c>
      <c r="C54" s="117">
        <v>26794</v>
      </c>
      <c r="D54" s="117" t="s">
        <v>10</v>
      </c>
      <c r="E54" s="117" t="s">
        <v>10</v>
      </c>
      <c r="F54" s="117">
        <v>513</v>
      </c>
      <c r="G54" s="117" t="s">
        <v>10</v>
      </c>
      <c r="H54" s="117" t="s">
        <v>10</v>
      </c>
      <c r="I54" s="117" t="s">
        <v>10</v>
      </c>
      <c r="J54" s="117" t="s">
        <v>10</v>
      </c>
      <c r="K54" s="117" t="s">
        <v>10</v>
      </c>
      <c r="L54" s="117" t="s">
        <v>10</v>
      </c>
      <c r="M54" s="117" t="s">
        <v>10</v>
      </c>
      <c r="N54" s="117">
        <v>26281</v>
      </c>
      <c r="O54" s="121"/>
      <c r="P54" s="121"/>
      <c r="Q54" s="121"/>
      <c r="R54" s="121"/>
      <c r="S54" s="121"/>
      <c r="T54" s="121"/>
      <c r="U54" s="121"/>
      <c r="V54" s="121"/>
      <c r="W54" s="121"/>
      <c r="X54" s="121"/>
    </row>
    <row r="55" spans="1:24" ht="11.1" customHeight="1">
      <c r="A55" s="25">
        <f>IF(B55&lt;&gt;"",COUNTA($B$20:B55),"")</f>
        <v>36</v>
      </c>
      <c r="B55" s="103" t="s">
        <v>171</v>
      </c>
      <c r="C55" s="117">
        <v>34947</v>
      </c>
      <c r="D55" s="117">
        <v>59</v>
      </c>
      <c r="E55" s="117">
        <v>403</v>
      </c>
      <c r="F55" s="117">
        <v>893</v>
      </c>
      <c r="G55" s="117" t="s">
        <v>10</v>
      </c>
      <c r="H55" s="117" t="s">
        <v>10</v>
      </c>
      <c r="I55" s="117" t="s">
        <v>10</v>
      </c>
      <c r="J55" s="117" t="s">
        <v>10</v>
      </c>
      <c r="K55" s="117">
        <v>67</v>
      </c>
      <c r="L55" s="117" t="s">
        <v>10</v>
      </c>
      <c r="M55" s="117">
        <v>50</v>
      </c>
      <c r="N55" s="117">
        <v>33475</v>
      </c>
    </row>
    <row r="56" spans="1:24"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4" s="94" customFormat="1" ht="11.1" customHeight="1">
      <c r="A57" s="25">
        <f>IF(B57&lt;&gt;"",COUNTA($B$20:B57),"")</f>
        <v>37</v>
      </c>
      <c r="B57" s="103" t="s">
        <v>142</v>
      </c>
      <c r="C57" s="125">
        <v>791.81</v>
      </c>
      <c r="D57" s="125">
        <v>281.67</v>
      </c>
      <c r="E57" s="125">
        <v>99.77</v>
      </c>
      <c r="F57" s="125">
        <v>33.51</v>
      </c>
      <c r="G57" s="125">
        <v>29.08</v>
      </c>
      <c r="H57" s="125">
        <v>190.26</v>
      </c>
      <c r="I57" s="125">
        <v>39.799999999999997</v>
      </c>
      <c r="J57" s="125">
        <v>150.46</v>
      </c>
      <c r="K57" s="125">
        <v>20.81</v>
      </c>
      <c r="L57" s="125">
        <v>95.12</v>
      </c>
      <c r="M57" s="125">
        <v>41.58</v>
      </c>
      <c r="N57" s="125" t="s">
        <v>10</v>
      </c>
      <c r="O57" s="116"/>
      <c r="P57" s="116"/>
      <c r="Q57" s="116"/>
      <c r="R57" s="116"/>
      <c r="S57" s="116"/>
      <c r="T57" s="116"/>
      <c r="U57" s="116"/>
      <c r="V57" s="116"/>
      <c r="W57" s="116"/>
      <c r="X57" s="116"/>
    </row>
    <row r="58" spans="1:24" s="94" customFormat="1" ht="11.1" customHeight="1">
      <c r="A58" s="25">
        <f>IF(B58&lt;&gt;"",COUNTA($B$20:B58),"")</f>
        <v>38</v>
      </c>
      <c r="B58" s="103" t="s">
        <v>143</v>
      </c>
      <c r="C58" s="125">
        <v>390.95</v>
      </c>
      <c r="D58" s="125">
        <v>72.75</v>
      </c>
      <c r="E58" s="125">
        <v>38.369999999999997</v>
      </c>
      <c r="F58" s="125">
        <v>120.37</v>
      </c>
      <c r="G58" s="125">
        <v>8.73</v>
      </c>
      <c r="H58" s="125">
        <v>27.16</v>
      </c>
      <c r="I58" s="125">
        <v>7.02</v>
      </c>
      <c r="J58" s="125">
        <v>20.14</v>
      </c>
      <c r="K58" s="125">
        <v>15.62</v>
      </c>
      <c r="L58" s="125">
        <v>69.680000000000007</v>
      </c>
      <c r="M58" s="125">
        <v>38.270000000000003</v>
      </c>
      <c r="N58" s="125" t="s">
        <v>10</v>
      </c>
      <c r="O58" s="116"/>
      <c r="P58" s="116"/>
      <c r="Q58" s="116"/>
      <c r="R58" s="116"/>
      <c r="S58" s="116"/>
      <c r="T58" s="116"/>
      <c r="U58" s="116"/>
      <c r="V58" s="116"/>
      <c r="W58" s="116"/>
      <c r="X58" s="116"/>
    </row>
    <row r="59" spans="1:24" s="94" customFormat="1" ht="21.6" customHeight="1">
      <c r="A59" s="25">
        <f>IF(B59&lt;&gt;"",COUNTA($B$20:B59),"")</f>
        <v>39</v>
      </c>
      <c r="B59" s="104" t="s">
        <v>144</v>
      </c>
      <c r="C59" s="125">
        <v>641.52</v>
      </c>
      <c r="D59" s="125" t="s">
        <v>10</v>
      </c>
      <c r="E59" s="125" t="s">
        <v>10</v>
      </c>
      <c r="F59" s="125" t="s">
        <v>10</v>
      </c>
      <c r="G59" s="125" t="s">
        <v>10</v>
      </c>
      <c r="H59" s="125">
        <v>641.52</v>
      </c>
      <c r="I59" s="125">
        <v>507.43</v>
      </c>
      <c r="J59" s="125">
        <v>134.09</v>
      </c>
      <c r="K59" s="125" t="s">
        <v>10</v>
      </c>
      <c r="L59" s="125" t="s">
        <v>10</v>
      </c>
      <c r="M59" s="125" t="s">
        <v>10</v>
      </c>
      <c r="N59" s="125" t="s">
        <v>10</v>
      </c>
      <c r="O59" s="116"/>
      <c r="P59" s="116"/>
      <c r="Q59" s="116"/>
      <c r="R59" s="116"/>
      <c r="S59" s="116"/>
      <c r="T59" s="116"/>
      <c r="U59" s="116"/>
      <c r="V59" s="116"/>
      <c r="W59" s="116"/>
      <c r="X59" s="116"/>
    </row>
    <row r="60" spans="1:24" s="94" customFormat="1" ht="11.1" customHeight="1">
      <c r="A60" s="25">
        <f>IF(B60&lt;&gt;"",COUNTA($B$20:B60),"")</f>
        <v>40</v>
      </c>
      <c r="B60" s="103" t="s">
        <v>145</v>
      </c>
      <c r="C60" s="125">
        <v>15.39</v>
      </c>
      <c r="D60" s="125">
        <v>0.04</v>
      </c>
      <c r="E60" s="125">
        <v>0.01</v>
      </c>
      <c r="F60" s="125">
        <v>0.03</v>
      </c>
      <c r="G60" s="125" t="s">
        <v>10</v>
      </c>
      <c r="H60" s="125" t="s">
        <v>10</v>
      </c>
      <c r="I60" s="125" t="s">
        <v>10</v>
      </c>
      <c r="J60" s="125" t="s">
        <v>10</v>
      </c>
      <c r="K60" s="125" t="s">
        <v>10</v>
      </c>
      <c r="L60" s="125">
        <v>0.01</v>
      </c>
      <c r="M60" s="125">
        <v>0.02</v>
      </c>
      <c r="N60" s="125">
        <v>15.29</v>
      </c>
      <c r="O60" s="116"/>
      <c r="P60" s="116"/>
      <c r="Q60" s="116"/>
      <c r="R60" s="116"/>
      <c r="S60" s="116"/>
      <c r="T60" s="116"/>
      <c r="U60" s="116"/>
      <c r="V60" s="116"/>
      <c r="W60" s="116"/>
      <c r="X60" s="116"/>
    </row>
    <row r="61" spans="1:24" s="94" customFormat="1" ht="11.1" customHeight="1">
      <c r="A61" s="25">
        <f>IF(B61&lt;&gt;"",COUNTA($B$20:B61),"")</f>
        <v>41</v>
      </c>
      <c r="B61" s="103" t="s">
        <v>146</v>
      </c>
      <c r="C61" s="125">
        <v>1276.6099999999999</v>
      </c>
      <c r="D61" s="125">
        <v>136.47</v>
      </c>
      <c r="E61" s="125">
        <v>24.34</v>
      </c>
      <c r="F61" s="125">
        <v>94.31</v>
      </c>
      <c r="G61" s="125">
        <v>11.27</v>
      </c>
      <c r="H61" s="125">
        <v>331.91</v>
      </c>
      <c r="I61" s="125">
        <v>29.6</v>
      </c>
      <c r="J61" s="125">
        <v>302.31</v>
      </c>
      <c r="K61" s="125">
        <v>19.05</v>
      </c>
      <c r="L61" s="125">
        <v>49.78</v>
      </c>
      <c r="M61" s="125">
        <v>40.49</v>
      </c>
      <c r="N61" s="125">
        <v>568.99</v>
      </c>
      <c r="O61" s="116"/>
      <c r="P61" s="116"/>
      <c r="Q61" s="116"/>
      <c r="R61" s="116"/>
      <c r="S61" s="116"/>
      <c r="T61" s="116"/>
      <c r="U61" s="116"/>
      <c r="V61" s="116"/>
      <c r="W61" s="116"/>
      <c r="X61" s="116"/>
    </row>
    <row r="62" spans="1:24" s="94" customFormat="1" ht="11.1" customHeight="1">
      <c r="A62" s="25">
        <f>IF(B62&lt;&gt;"",COUNTA($B$20:B62),"")</f>
        <v>42</v>
      </c>
      <c r="B62" s="103" t="s">
        <v>147</v>
      </c>
      <c r="C62" s="125">
        <v>738.48</v>
      </c>
      <c r="D62" s="125">
        <v>84.32</v>
      </c>
      <c r="E62" s="125">
        <v>8.1999999999999993</v>
      </c>
      <c r="F62" s="125">
        <v>42.62</v>
      </c>
      <c r="G62" s="125">
        <v>0.83</v>
      </c>
      <c r="H62" s="125">
        <v>41.51</v>
      </c>
      <c r="I62" s="125">
        <v>0.27</v>
      </c>
      <c r="J62" s="125">
        <v>41.24</v>
      </c>
      <c r="K62" s="125">
        <v>1.26</v>
      </c>
      <c r="L62" s="125">
        <v>5.18</v>
      </c>
      <c r="M62" s="125">
        <v>1.01</v>
      </c>
      <c r="N62" s="125">
        <v>553.54</v>
      </c>
      <c r="O62" s="116"/>
      <c r="P62" s="116"/>
      <c r="Q62" s="116"/>
      <c r="R62" s="116"/>
      <c r="S62" s="116"/>
      <c r="T62" s="116"/>
      <c r="U62" s="116"/>
      <c r="V62" s="116"/>
      <c r="W62" s="116"/>
      <c r="X62" s="116"/>
    </row>
    <row r="63" spans="1:24" s="94" customFormat="1" ht="20.100000000000001" customHeight="1">
      <c r="A63" s="26">
        <f>IF(B63&lt;&gt;"",COUNTA($B$20:B63),"")</f>
        <v>43</v>
      </c>
      <c r="B63" s="105" t="s">
        <v>148</v>
      </c>
      <c r="C63" s="127">
        <v>2377.79</v>
      </c>
      <c r="D63" s="127">
        <v>406.6</v>
      </c>
      <c r="E63" s="127">
        <v>154.28</v>
      </c>
      <c r="F63" s="127">
        <v>205.6</v>
      </c>
      <c r="G63" s="127">
        <v>48.26</v>
      </c>
      <c r="H63" s="127">
        <v>1149.33</v>
      </c>
      <c r="I63" s="127">
        <v>583.58000000000004</v>
      </c>
      <c r="J63" s="127">
        <v>565.76</v>
      </c>
      <c r="K63" s="127">
        <v>54.23</v>
      </c>
      <c r="L63" s="127">
        <v>209.41</v>
      </c>
      <c r="M63" s="127">
        <v>119.35</v>
      </c>
      <c r="N63" s="127">
        <v>30.74</v>
      </c>
      <c r="O63" s="116"/>
      <c r="P63" s="116"/>
      <c r="Q63" s="116"/>
      <c r="R63" s="116"/>
      <c r="S63" s="116"/>
      <c r="T63" s="116"/>
      <c r="U63" s="116"/>
      <c r="V63" s="116"/>
      <c r="W63" s="116"/>
      <c r="X63" s="116"/>
    </row>
    <row r="64" spans="1:24" s="94" customFormat="1" ht="21.6" customHeight="1">
      <c r="A64" s="25">
        <f>IF(B64&lt;&gt;"",COUNTA($B$20:B64),"")</f>
        <v>44</v>
      </c>
      <c r="B64" s="104" t="s">
        <v>149</v>
      </c>
      <c r="C64" s="125">
        <v>482.49</v>
      </c>
      <c r="D64" s="125">
        <v>52.84</v>
      </c>
      <c r="E64" s="125">
        <v>27.82</v>
      </c>
      <c r="F64" s="125">
        <v>51.88</v>
      </c>
      <c r="G64" s="125">
        <v>4.93</v>
      </c>
      <c r="H64" s="125">
        <v>24.96</v>
      </c>
      <c r="I64" s="125">
        <v>0.02</v>
      </c>
      <c r="J64" s="125">
        <v>24.94</v>
      </c>
      <c r="K64" s="125">
        <v>15.37</v>
      </c>
      <c r="L64" s="125">
        <v>133.9</v>
      </c>
      <c r="M64" s="125">
        <v>170.78</v>
      </c>
      <c r="N64" s="125" t="s">
        <v>10</v>
      </c>
      <c r="O64" s="116"/>
      <c r="P64" s="116"/>
      <c r="Q64" s="116"/>
      <c r="R64" s="116"/>
      <c r="S64" s="116"/>
      <c r="T64" s="116"/>
      <c r="U64" s="116"/>
      <c r="V64" s="116"/>
      <c r="W64" s="116"/>
      <c r="X64" s="116"/>
    </row>
    <row r="65" spans="1:24" s="94" customFormat="1" ht="11.1" customHeight="1">
      <c r="A65" s="25">
        <f>IF(B65&lt;&gt;"",COUNTA($B$20:B65),"")</f>
        <v>45</v>
      </c>
      <c r="B65" s="103" t="s">
        <v>150</v>
      </c>
      <c r="C65" s="125">
        <v>256.73</v>
      </c>
      <c r="D65" s="125">
        <v>25.92</v>
      </c>
      <c r="E65" s="125">
        <v>2.54</v>
      </c>
      <c r="F65" s="125">
        <v>49.14</v>
      </c>
      <c r="G65" s="125">
        <v>3.52</v>
      </c>
      <c r="H65" s="125">
        <v>21.63</v>
      </c>
      <c r="I65" s="125">
        <v>0.01</v>
      </c>
      <c r="J65" s="125">
        <v>21.62</v>
      </c>
      <c r="K65" s="125">
        <v>14.18</v>
      </c>
      <c r="L65" s="125">
        <v>124.68</v>
      </c>
      <c r="M65" s="125">
        <v>15.12</v>
      </c>
      <c r="N65" s="125" t="s">
        <v>10</v>
      </c>
      <c r="O65" s="116"/>
      <c r="P65" s="116"/>
      <c r="Q65" s="116"/>
      <c r="R65" s="116"/>
      <c r="S65" s="116"/>
      <c r="T65" s="116"/>
      <c r="U65" s="116"/>
      <c r="V65" s="116"/>
      <c r="W65" s="116"/>
      <c r="X65" s="116"/>
    </row>
    <row r="66" spans="1:24" s="94" customFormat="1" ht="11.1" customHeight="1">
      <c r="A66" s="25">
        <f>IF(B66&lt;&gt;"",COUNTA($B$20:B66),"")</f>
        <v>46</v>
      </c>
      <c r="B66" s="103" t="s">
        <v>151</v>
      </c>
      <c r="C66" s="125">
        <v>0.01</v>
      </c>
      <c r="D66" s="125" t="s">
        <v>10</v>
      </c>
      <c r="E66" s="125" t="s">
        <v>10</v>
      </c>
      <c r="F66" s="125" t="s">
        <v>10</v>
      </c>
      <c r="G66" s="125" t="s">
        <v>10</v>
      </c>
      <c r="H66" s="125" t="s">
        <v>10</v>
      </c>
      <c r="I66" s="125" t="s">
        <v>10</v>
      </c>
      <c r="J66" s="125" t="s">
        <v>10</v>
      </c>
      <c r="K66" s="125" t="s">
        <v>10</v>
      </c>
      <c r="L66" s="125">
        <v>0.01</v>
      </c>
      <c r="M66" s="125" t="s">
        <v>10</v>
      </c>
      <c r="N66" s="125" t="s">
        <v>10</v>
      </c>
      <c r="O66" s="116"/>
      <c r="P66" s="116"/>
      <c r="Q66" s="116"/>
      <c r="R66" s="116"/>
      <c r="S66" s="116"/>
      <c r="T66" s="116"/>
      <c r="U66" s="116"/>
      <c r="V66" s="116"/>
      <c r="W66" s="116"/>
      <c r="X66" s="116"/>
    </row>
    <row r="67" spans="1:24" s="94" customFormat="1" ht="11.1" customHeight="1">
      <c r="A67" s="25">
        <f>IF(B67&lt;&gt;"",COUNTA($B$20:B67),"")</f>
        <v>47</v>
      </c>
      <c r="B67" s="103" t="s">
        <v>152</v>
      </c>
      <c r="C67" s="125">
        <v>11.68</v>
      </c>
      <c r="D67" s="125">
        <v>1.53</v>
      </c>
      <c r="E67" s="125">
        <v>0.03</v>
      </c>
      <c r="F67" s="125">
        <v>1.33</v>
      </c>
      <c r="G67" s="125">
        <v>0.43</v>
      </c>
      <c r="H67" s="125">
        <v>6.09</v>
      </c>
      <c r="I67" s="125">
        <v>0.21</v>
      </c>
      <c r="J67" s="125">
        <v>5.88</v>
      </c>
      <c r="K67" s="125">
        <v>0.9</v>
      </c>
      <c r="L67" s="125">
        <v>0.55000000000000004</v>
      </c>
      <c r="M67" s="125">
        <v>0.23</v>
      </c>
      <c r="N67" s="125">
        <v>0.59</v>
      </c>
      <c r="O67" s="116"/>
      <c r="P67" s="116"/>
      <c r="Q67" s="116"/>
      <c r="R67" s="116"/>
      <c r="S67" s="116"/>
      <c r="T67" s="116"/>
      <c r="U67" s="116"/>
      <c r="V67" s="116"/>
      <c r="W67" s="116"/>
      <c r="X67" s="116"/>
    </row>
    <row r="68" spans="1:24" s="94" customFormat="1" ht="11.1" customHeight="1">
      <c r="A68" s="25">
        <f>IF(B68&lt;&gt;"",COUNTA($B$20:B68),"")</f>
        <v>48</v>
      </c>
      <c r="B68" s="103" t="s">
        <v>147</v>
      </c>
      <c r="C68" s="125">
        <v>5.97</v>
      </c>
      <c r="D68" s="125" t="s">
        <v>10</v>
      </c>
      <c r="E68" s="125">
        <v>1.54</v>
      </c>
      <c r="F68" s="125" t="s">
        <v>10</v>
      </c>
      <c r="G68" s="125">
        <v>0.03</v>
      </c>
      <c r="H68" s="125">
        <v>4.0999999999999996</v>
      </c>
      <c r="I68" s="125" t="s">
        <v>10</v>
      </c>
      <c r="J68" s="125">
        <v>4.0999999999999996</v>
      </c>
      <c r="K68" s="125">
        <v>0.05</v>
      </c>
      <c r="L68" s="125">
        <v>0.06</v>
      </c>
      <c r="M68" s="125">
        <v>0.02</v>
      </c>
      <c r="N68" s="125">
        <v>0.18</v>
      </c>
      <c r="O68" s="116"/>
      <c r="P68" s="116"/>
      <c r="Q68" s="116"/>
      <c r="R68" s="116"/>
      <c r="S68" s="116"/>
      <c r="T68" s="116"/>
      <c r="U68" s="116"/>
      <c r="V68" s="116"/>
      <c r="W68" s="116"/>
      <c r="X68" s="116"/>
    </row>
    <row r="69" spans="1:24" s="94" customFormat="1" ht="18.95" customHeight="1">
      <c r="A69" s="26">
        <f>IF(B69&lt;&gt;"",COUNTA($B$20:B69),"")</f>
        <v>49</v>
      </c>
      <c r="B69" s="105" t="s">
        <v>153</v>
      </c>
      <c r="C69" s="127">
        <v>488.21</v>
      </c>
      <c r="D69" s="127">
        <v>54.37</v>
      </c>
      <c r="E69" s="127">
        <v>26.32</v>
      </c>
      <c r="F69" s="127">
        <v>53.21</v>
      </c>
      <c r="G69" s="127">
        <v>5.33</v>
      </c>
      <c r="H69" s="127">
        <v>26.95</v>
      </c>
      <c r="I69" s="127">
        <v>0.23</v>
      </c>
      <c r="J69" s="127">
        <v>26.72</v>
      </c>
      <c r="K69" s="127">
        <v>16.23</v>
      </c>
      <c r="L69" s="127">
        <v>134.4</v>
      </c>
      <c r="M69" s="127">
        <v>170.99</v>
      </c>
      <c r="N69" s="127">
        <v>0.41</v>
      </c>
      <c r="O69" s="116"/>
      <c r="P69" s="116"/>
      <c r="Q69" s="116"/>
      <c r="R69" s="116"/>
      <c r="S69" s="116"/>
      <c r="T69" s="116"/>
      <c r="U69" s="116"/>
      <c r="V69" s="116"/>
      <c r="W69" s="116"/>
      <c r="X69" s="116"/>
    </row>
    <row r="70" spans="1:24" s="94" customFormat="1" ht="18.95" customHeight="1">
      <c r="A70" s="26">
        <f>IF(B70&lt;&gt;"",COUNTA($B$20:B70),"")</f>
        <v>50</v>
      </c>
      <c r="B70" s="105" t="s">
        <v>154</v>
      </c>
      <c r="C70" s="127">
        <v>2866</v>
      </c>
      <c r="D70" s="127">
        <v>460.97</v>
      </c>
      <c r="E70" s="127">
        <v>180.6</v>
      </c>
      <c r="F70" s="127">
        <v>258.81</v>
      </c>
      <c r="G70" s="127">
        <v>53.59</v>
      </c>
      <c r="H70" s="127">
        <v>1176.29</v>
      </c>
      <c r="I70" s="127">
        <v>583.80999999999995</v>
      </c>
      <c r="J70" s="127">
        <v>592.48</v>
      </c>
      <c r="K70" s="127">
        <v>70.459999999999994</v>
      </c>
      <c r="L70" s="127">
        <v>343.81</v>
      </c>
      <c r="M70" s="127">
        <v>290.33999999999997</v>
      </c>
      <c r="N70" s="127">
        <v>31.15</v>
      </c>
      <c r="O70" s="116"/>
      <c r="P70" s="116"/>
      <c r="Q70" s="116"/>
      <c r="R70" s="116"/>
      <c r="S70" s="116"/>
      <c r="T70" s="116"/>
      <c r="U70" s="116"/>
      <c r="V70" s="116"/>
      <c r="W70" s="116"/>
      <c r="X70" s="116"/>
    </row>
    <row r="71" spans="1:24" s="94" customFormat="1" ht="11.1" customHeight="1">
      <c r="A71" s="25">
        <f>IF(B71&lt;&gt;"",COUNTA($B$20:B71),"")</f>
        <v>51</v>
      </c>
      <c r="B71" s="103" t="s">
        <v>155</v>
      </c>
      <c r="C71" s="125">
        <v>789.62</v>
      </c>
      <c r="D71" s="125" t="s">
        <v>10</v>
      </c>
      <c r="E71" s="125" t="s">
        <v>10</v>
      </c>
      <c r="F71" s="125" t="s">
        <v>10</v>
      </c>
      <c r="G71" s="125" t="s">
        <v>10</v>
      </c>
      <c r="H71" s="125" t="s">
        <v>10</v>
      </c>
      <c r="I71" s="125" t="s">
        <v>10</v>
      </c>
      <c r="J71" s="125" t="s">
        <v>10</v>
      </c>
      <c r="K71" s="125" t="s">
        <v>10</v>
      </c>
      <c r="L71" s="125" t="s">
        <v>10</v>
      </c>
      <c r="M71" s="125" t="s">
        <v>10</v>
      </c>
      <c r="N71" s="125">
        <v>789.62</v>
      </c>
      <c r="O71" s="116"/>
      <c r="P71" s="116"/>
      <c r="Q71" s="116"/>
      <c r="R71" s="116"/>
      <c r="S71" s="116"/>
      <c r="T71" s="116"/>
      <c r="U71" s="116"/>
      <c r="V71" s="116"/>
      <c r="W71" s="116"/>
      <c r="X71" s="116"/>
    </row>
    <row r="72" spans="1:24" s="94" customFormat="1" ht="11.1" customHeight="1">
      <c r="A72" s="25">
        <f>IF(B72&lt;&gt;"",COUNTA($B$20:B72),"")</f>
        <v>52</v>
      </c>
      <c r="B72" s="103" t="s">
        <v>156</v>
      </c>
      <c r="C72" s="125">
        <v>315.55</v>
      </c>
      <c r="D72" s="125" t="s">
        <v>10</v>
      </c>
      <c r="E72" s="125" t="s">
        <v>10</v>
      </c>
      <c r="F72" s="125" t="s">
        <v>10</v>
      </c>
      <c r="G72" s="125" t="s">
        <v>10</v>
      </c>
      <c r="H72" s="125" t="s">
        <v>10</v>
      </c>
      <c r="I72" s="125" t="s">
        <v>10</v>
      </c>
      <c r="J72" s="125" t="s">
        <v>10</v>
      </c>
      <c r="K72" s="125" t="s">
        <v>10</v>
      </c>
      <c r="L72" s="125" t="s">
        <v>10</v>
      </c>
      <c r="M72" s="125" t="s">
        <v>10</v>
      </c>
      <c r="N72" s="125">
        <v>315.55</v>
      </c>
      <c r="O72" s="116"/>
      <c r="P72" s="116"/>
      <c r="Q72" s="116"/>
      <c r="R72" s="116"/>
      <c r="S72" s="116"/>
      <c r="T72" s="116"/>
      <c r="U72" s="116"/>
      <c r="V72" s="116"/>
      <c r="W72" s="116"/>
      <c r="X72" s="116"/>
    </row>
    <row r="73" spans="1:24" s="94" customFormat="1" ht="11.1" customHeight="1">
      <c r="A73" s="25">
        <f>IF(B73&lt;&gt;"",COUNTA($B$20:B73),"")</f>
        <v>53</v>
      </c>
      <c r="B73" s="103" t="s">
        <v>172</v>
      </c>
      <c r="C73" s="125">
        <v>286.61</v>
      </c>
      <c r="D73" s="125" t="s">
        <v>10</v>
      </c>
      <c r="E73" s="125" t="s">
        <v>10</v>
      </c>
      <c r="F73" s="125" t="s">
        <v>10</v>
      </c>
      <c r="G73" s="125" t="s">
        <v>10</v>
      </c>
      <c r="H73" s="125" t="s">
        <v>10</v>
      </c>
      <c r="I73" s="125" t="s">
        <v>10</v>
      </c>
      <c r="J73" s="125" t="s">
        <v>10</v>
      </c>
      <c r="K73" s="125" t="s">
        <v>10</v>
      </c>
      <c r="L73" s="125" t="s">
        <v>10</v>
      </c>
      <c r="M73" s="125" t="s">
        <v>10</v>
      </c>
      <c r="N73" s="125">
        <v>286.61</v>
      </c>
      <c r="O73" s="116"/>
      <c r="P73" s="116"/>
      <c r="Q73" s="116"/>
      <c r="R73" s="116"/>
      <c r="S73" s="116"/>
      <c r="T73" s="116"/>
      <c r="U73" s="116"/>
      <c r="V73" s="116"/>
      <c r="W73" s="116"/>
      <c r="X73" s="116"/>
    </row>
    <row r="74" spans="1:24" s="94" customFormat="1" ht="11.1" customHeight="1">
      <c r="A74" s="25">
        <f>IF(B74&lt;&gt;"",COUNTA($B$20:B74),"")</f>
        <v>54</v>
      </c>
      <c r="B74" s="103" t="s">
        <v>173</v>
      </c>
      <c r="C74" s="125">
        <v>122.85</v>
      </c>
      <c r="D74" s="125" t="s">
        <v>10</v>
      </c>
      <c r="E74" s="125" t="s">
        <v>10</v>
      </c>
      <c r="F74" s="125" t="s">
        <v>10</v>
      </c>
      <c r="G74" s="125" t="s">
        <v>10</v>
      </c>
      <c r="H74" s="125" t="s">
        <v>10</v>
      </c>
      <c r="I74" s="125" t="s">
        <v>10</v>
      </c>
      <c r="J74" s="125" t="s">
        <v>10</v>
      </c>
      <c r="K74" s="125" t="s">
        <v>10</v>
      </c>
      <c r="L74" s="125" t="s">
        <v>10</v>
      </c>
      <c r="M74" s="125" t="s">
        <v>10</v>
      </c>
      <c r="N74" s="125">
        <v>122.85</v>
      </c>
      <c r="O74" s="116"/>
      <c r="P74" s="116"/>
      <c r="Q74" s="116"/>
      <c r="R74" s="116"/>
      <c r="S74" s="116"/>
      <c r="T74" s="116"/>
      <c r="U74" s="116"/>
      <c r="V74" s="116"/>
      <c r="W74" s="116"/>
      <c r="X74" s="116"/>
    </row>
    <row r="75" spans="1:24" s="94" customFormat="1" ht="11.1" customHeight="1">
      <c r="A75" s="25">
        <f>IF(B75&lt;&gt;"",COUNTA($B$20:B75),"")</f>
        <v>55</v>
      </c>
      <c r="B75" s="103" t="s">
        <v>61</v>
      </c>
      <c r="C75" s="125">
        <v>384.06</v>
      </c>
      <c r="D75" s="125" t="s">
        <v>10</v>
      </c>
      <c r="E75" s="125" t="s">
        <v>10</v>
      </c>
      <c r="F75" s="125" t="s">
        <v>10</v>
      </c>
      <c r="G75" s="125" t="s">
        <v>10</v>
      </c>
      <c r="H75" s="125" t="s">
        <v>10</v>
      </c>
      <c r="I75" s="125" t="s">
        <v>10</v>
      </c>
      <c r="J75" s="125" t="s">
        <v>10</v>
      </c>
      <c r="K75" s="125" t="s">
        <v>10</v>
      </c>
      <c r="L75" s="125" t="s">
        <v>10</v>
      </c>
      <c r="M75" s="125" t="s">
        <v>10</v>
      </c>
      <c r="N75" s="125">
        <v>384.06</v>
      </c>
      <c r="O75" s="116"/>
      <c r="P75" s="116"/>
      <c r="Q75" s="116"/>
      <c r="R75" s="116"/>
      <c r="S75" s="116"/>
      <c r="T75" s="116"/>
      <c r="U75" s="116"/>
      <c r="V75" s="116"/>
      <c r="W75" s="116"/>
      <c r="X75" s="116"/>
    </row>
    <row r="76" spans="1:24" s="94" customFormat="1" ht="21.6" customHeight="1">
      <c r="A76" s="25">
        <f>IF(B76&lt;&gt;"",COUNTA($B$20:B76),"")</f>
        <v>56</v>
      </c>
      <c r="B76" s="104" t="s">
        <v>157</v>
      </c>
      <c r="C76" s="125">
        <v>316.92</v>
      </c>
      <c r="D76" s="125" t="s">
        <v>10</v>
      </c>
      <c r="E76" s="125" t="s">
        <v>10</v>
      </c>
      <c r="F76" s="125" t="s">
        <v>10</v>
      </c>
      <c r="G76" s="125" t="s">
        <v>10</v>
      </c>
      <c r="H76" s="125" t="s">
        <v>10</v>
      </c>
      <c r="I76" s="125" t="s">
        <v>10</v>
      </c>
      <c r="J76" s="125" t="s">
        <v>10</v>
      </c>
      <c r="K76" s="125" t="s">
        <v>10</v>
      </c>
      <c r="L76" s="125" t="s">
        <v>10</v>
      </c>
      <c r="M76" s="125" t="s">
        <v>10</v>
      </c>
      <c r="N76" s="125">
        <v>316.92</v>
      </c>
      <c r="O76" s="116"/>
      <c r="P76" s="116"/>
      <c r="Q76" s="116"/>
      <c r="R76" s="116"/>
      <c r="S76" s="116"/>
      <c r="T76" s="116"/>
      <c r="U76" s="116"/>
      <c r="V76" s="116"/>
      <c r="W76" s="116"/>
      <c r="X76" s="116"/>
    </row>
    <row r="77" spans="1:24" s="94" customFormat="1" ht="21.6" customHeight="1">
      <c r="A77" s="25">
        <f>IF(B77&lt;&gt;"",COUNTA($B$20:B77),"")</f>
        <v>57</v>
      </c>
      <c r="B77" s="104" t="s">
        <v>158</v>
      </c>
      <c r="C77" s="125">
        <v>430.86</v>
      </c>
      <c r="D77" s="125">
        <v>3.87</v>
      </c>
      <c r="E77" s="125">
        <v>0.42</v>
      </c>
      <c r="F77" s="125">
        <v>11.27</v>
      </c>
      <c r="G77" s="125">
        <v>3.26</v>
      </c>
      <c r="H77" s="125">
        <v>388.16</v>
      </c>
      <c r="I77" s="125">
        <v>211.4</v>
      </c>
      <c r="J77" s="125">
        <v>176.77</v>
      </c>
      <c r="K77" s="125">
        <v>0.06</v>
      </c>
      <c r="L77" s="125">
        <v>19.829999999999998</v>
      </c>
      <c r="M77" s="125">
        <v>3.97</v>
      </c>
      <c r="N77" s="125" t="s">
        <v>10</v>
      </c>
      <c r="O77" s="116"/>
      <c r="P77" s="116"/>
      <c r="Q77" s="116"/>
      <c r="R77" s="116"/>
      <c r="S77" s="116"/>
      <c r="T77" s="116"/>
      <c r="U77" s="116"/>
      <c r="V77" s="116"/>
      <c r="W77" s="116"/>
      <c r="X77" s="116"/>
    </row>
    <row r="78" spans="1:24" s="94" customFormat="1" ht="21.6" customHeight="1">
      <c r="A78" s="25">
        <f>IF(B78&lt;&gt;"",COUNTA($B$20:B78),"")</f>
        <v>58</v>
      </c>
      <c r="B78" s="104" t="s">
        <v>159</v>
      </c>
      <c r="C78" s="125">
        <v>51.65</v>
      </c>
      <c r="D78" s="125">
        <v>0.74</v>
      </c>
      <c r="E78" s="125">
        <v>0.03</v>
      </c>
      <c r="F78" s="125">
        <v>1.19</v>
      </c>
      <c r="G78" s="125">
        <v>0.01</v>
      </c>
      <c r="H78" s="125">
        <v>47.27</v>
      </c>
      <c r="I78" s="125">
        <v>45.99</v>
      </c>
      <c r="J78" s="125">
        <v>1.28</v>
      </c>
      <c r="K78" s="125" t="s">
        <v>10</v>
      </c>
      <c r="L78" s="125">
        <v>0.08</v>
      </c>
      <c r="M78" s="125">
        <v>2.33</v>
      </c>
      <c r="N78" s="125" t="s">
        <v>10</v>
      </c>
      <c r="O78" s="116"/>
      <c r="P78" s="116"/>
      <c r="Q78" s="116"/>
      <c r="R78" s="116"/>
      <c r="S78" s="116"/>
      <c r="T78" s="116"/>
      <c r="U78" s="116"/>
      <c r="V78" s="116"/>
      <c r="W78" s="116"/>
      <c r="X78" s="116"/>
    </row>
    <row r="79" spans="1:24" s="94" customFormat="1" ht="11.1" customHeight="1">
      <c r="A79" s="25">
        <f>IF(B79&lt;&gt;"",COUNTA($B$20:B79),"")</f>
        <v>59</v>
      </c>
      <c r="B79" s="103" t="s">
        <v>160</v>
      </c>
      <c r="C79" s="125">
        <v>149.87</v>
      </c>
      <c r="D79" s="125">
        <v>3.32</v>
      </c>
      <c r="E79" s="125">
        <v>35.93</v>
      </c>
      <c r="F79" s="125">
        <v>1.97</v>
      </c>
      <c r="G79" s="125">
        <v>6.78</v>
      </c>
      <c r="H79" s="125">
        <v>31.22</v>
      </c>
      <c r="I79" s="125">
        <v>0.09</v>
      </c>
      <c r="J79" s="125">
        <v>31.14</v>
      </c>
      <c r="K79" s="125">
        <v>6.38</v>
      </c>
      <c r="L79" s="125">
        <v>21.57</v>
      </c>
      <c r="M79" s="125">
        <v>42.69</v>
      </c>
      <c r="N79" s="125" t="s">
        <v>10</v>
      </c>
      <c r="O79" s="116"/>
      <c r="P79" s="116"/>
      <c r="Q79" s="116"/>
      <c r="R79" s="116"/>
      <c r="S79" s="116"/>
      <c r="T79" s="116"/>
      <c r="U79" s="116"/>
      <c r="V79" s="116"/>
      <c r="W79" s="116"/>
      <c r="X79" s="116"/>
    </row>
    <row r="80" spans="1:24" s="94" customFormat="1" ht="11.1" customHeight="1">
      <c r="A80" s="25">
        <f>IF(B80&lt;&gt;"",COUNTA($B$20:B80),"")</f>
        <v>60</v>
      </c>
      <c r="B80" s="103" t="s">
        <v>161</v>
      </c>
      <c r="C80" s="125">
        <v>1137.26</v>
      </c>
      <c r="D80" s="125">
        <v>176</v>
      </c>
      <c r="E80" s="125">
        <v>39.35</v>
      </c>
      <c r="F80" s="125">
        <v>46.81</v>
      </c>
      <c r="G80" s="125">
        <v>3.87</v>
      </c>
      <c r="H80" s="125">
        <v>208.06</v>
      </c>
      <c r="I80" s="125">
        <v>133.35</v>
      </c>
      <c r="J80" s="125">
        <v>74.72</v>
      </c>
      <c r="K80" s="125">
        <v>2.73</v>
      </c>
      <c r="L80" s="125">
        <v>22.22</v>
      </c>
      <c r="M80" s="125">
        <v>61.7</v>
      </c>
      <c r="N80" s="125">
        <v>576.52</v>
      </c>
      <c r="O80" s="116"/>
      <c r="P80" s="116"/>
      <c r="Q80" s="116"/>
      <c r="R80" s="116"/>
      <c r="S80" s="116"/>
      <c r="T80" s="116"/>
      <c r="U80" s="116"/>
      <c r="V80" s="116"/>
      <c r="W80" s="116"/>
      <c r="X80" s="116"/>
    </row>
    <row r="81" spans="1:24" s="94" customFormat="1" ht="11.1" customHeight="1">
      <c r="A81" s="25">
        <f>IF(B81&lt;&gt;"",COUNTA($B$20:B81),"")</f>
        <v>61</v>
      </c>
      <c r="B81" s="103" t="s">
        <v>147</v>
      </c>
      <c r="C81" s="125">
        <v>738.48</v>
      </c>
      <c r="D81" s="125">
        <v>84.32</v>
      </c>
      <c r="E81" s="125">
        <v>8.1999999999999993</v>
      </c>
      <c r="F81" s="125">
        <v>42.62</v>
      </c>
      <c r="G81" s="125">
        <v>0.83</v>
      </c>
      <c r="H81" s="125">
        <v>41.51</v>
      </c>
      <c r="I81" s="125">
        <v>0.27</v>
      </c>
      <c r="J81" s="125">
        <v>41.24</v>
      </c>
      <c r="K81" s="125">
        <v>1.26</v>
      </c>
      <c r="L81" s="125">
        <v>5.18</v>
      </c>
      <c r="M81" s="125">
        <v>1.01</v>
      </c>
      <c r="N81" s="125">
        <v>553.54</v>
      </c>
      <c r="O81" s="116"/>
      <c r="P81" s="116"/>
      <c r="Q81" s="116"/>
      <c r="R81" s="116"/>
      <c r="S81" s="116"/>
      <c r="T81" s="116"/>
      <c r="U81" s="116"/>
      <c r="V81" s="116"/>
      <c r="W81" s="116"/>
      <c r="X81" s="116"/>
    </row>
    <row r="82" spans="1:24" s="94" customFormat="1" ht="20.100000000000001" customHeight="1">
      <c r="A82" s="26">
        <f>IF(B82&lt;&gt;"",COUNTA($B$20:B82),"")</f>
        <v>62</v>
      </c>
      <c r="B82" s="105" t="s">
        <v>162</v>
      </c>
      <c r="C82" s="127">
        <v>2521.7600000000002</v>
      </c>
      <c r="D82" s="127">
        <v>99.61</v>
      </c>
      <c r="E82" s="127">
        <v>67.52</v>
      </c>
      <c r="F82" s="127">
        <v>18.63</v>
      </c>
      <c r="G82" s="127">
        <v>13.09</v>
      </c>
      <c r="H82" s="127">
        <v>633.21</v>
      </c>
      <c r="I82" s="127">
        <v>390.54</v>
      </c>
      <c r="J82" s="127">
        <v>242.66</v>
      </c>
      <c r="K82" s="127">
        <v>7.91</v>
      </c>
      <c r="L82" s="127">
        <v>58.52</v>
      </c>
      <c r="M82" s="127">
        <v>109.68</v>
      </c>
      <c r="N82" s="127">
        <v>1513.58</v>
      </c>
      <c r="O82" s="116"/>
      <c r="P82" s="116"/>
      <c r="Q82" s="116"/>
      <c r="R82" s="116"/>
      <c r="S82" s="116"/>
      <c r="T82" s="116"/>
      <c r="U82" s="116"/>
      <c r="V82" s="116"/>
      <c r="W82" s="116"/>
      <c r="X82" s="116"/>
    </row>
    <row r="83" spans="1:24" s="122" customFormat="1" ht="11.1" customHeight="1">
      <c r="A83" s="25">
        <f>IF(B83&lt;&gt;"",COUNTA($B$20:B83),"")</f>
        <v>63</v>
      </c>
      <c r="B83" s="103" t="s">
        <v>163</v>
      </c>
      <c r="C83" s="125">
        <v>256.27</v>
      </c>
      <c r="D83" s="125">
        <v>2.73</v>
      </c>
      <c r="E83" s="125">
        <v>9.17</v>
      </c>
      <c r="F83" s="125">
        <v>20.37</v>
      </c>
      <c r="G83" s="125">
        <v>1.35</v>
      </c>
      <c r="H83" s="125">
        <v>22.99</v>
      </c>
      <c r="I83" s="125">
        <v>0.02</v>
      </c>
      <c r="J83" s="125">
        <v>22.96</v>
      </c>
      <c r="K83" s="125">
        <v>2.97</v>
      </c>
      <c r="L83" s="125">
        <v>52.78</v>
      </c>
      <c r="M83" s="125">
        <v>81.739999999999995</v>
      </c>
      <c r="N83" s="125">
        <v>62.17</v>
      </c>
      <c r="O83" s="121"/>
      <c r="P83" s="121"/>
      <c r="Q83" s="121"/>
      <c r="R83" s="121"/>
      <c r="S83" s="121"/>
      <c r="T83" s="121"/>
      <c r="U83" s="121"/>
      <c r="V83" s="121"/>
      <c r="W83" s="121"/>
      <c r="X83" s="121"/>
    </row>
    <row r="84" spans="1:24"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row>
    <row r="85" spans="1:24" s="122" customFormat="1" ht="11.1" customHeight="1">
      <c r="A85" s="25">
        <f>IF(B85&lt;&gt;"",COUNTA($B$20:B85),"")</f>
        <v>65</v>
      </c>
      <c r="B85" s="103" t="s">
        <v>165</v>
      </c>
      <c r="C85" s="125">
        <v>169.12</v>
      </c>
      <c r="D85" s="125">
        <v>26.01</v>
      </c>
      <c r="E85" s="125">
        <v>1.94</v>
      </c>
      <c r="F85" s="125">
        <v>0.09</v>
      </c>
      <c r="G85" s="125">
        <v>0.27</v>
      </c>
      <c r="H85" s="125">
        <v>5.0999999999999996</v>
      </c>
      <c r="I85" s="125">
        <v>0.02</v>
      </c>
      <c r="J85" s="125">
        <v>5.08</v>
      </c>
      <c r="K85" s="125">
        <v>0.13</v>
      </c>
      <c r="L85" s="125">
        <v>14.96</v>
      </c>
      <c r="M85" s="125">
        <v>119.72</v>
      </c>
      <c r="N85" s="125">
        <v>0.91</v>
      </c>
      <c r="O85" s="121"/>
      <c r="P85" s="121"/>
      <c r="Q85" s="121"/>
      <c r="R85" s="121"/>
      <c r="S85" s="121"/>
      <c r="T85" s="121"/>
      <c r="U85" s="121"/>
      <c r="V85" s="121"/>
      <c r="W85" s="121"/>
      <c r="X85" s="121"/>
    </row>
    <row r="86" spans="1:24" s="122" customFormat="1" ht="11.1" customHeight="1">
      <c r="A86" s="25">
        <f>IF(B86&lt;&gt;"",COUNTA($B$20:B86),"")</f>
        <v>66</v>
      </c>
      <c r="B86" s="103" t="s">
        <v>147</v>
      </c>
      <c r="C86" s="125">
        <v>5.97</v>
      </c>
      <c r="D86" s="125" t="s">
        <v>10</v>
      </c>
      <c r="E86" s="125">
        <v>1.54</v>
      </c>
      <c r="F86" s="125" t="s">
        <v>10</v>
      </c>
      <c r="G86" s="125">
        <v>0.03</v>
      </c>
      <c r="H86" s="125">
        <v>4.0999999999999996</v>
      </c>
      <c r="I86" s="125" t="s">
        <v>10</v>
      </c>
      <c r="J86" s="125">
        <v>4.0999999999999996</v>
      </c>
      <c r="K86" s="125">
        <v>0.05</v>
      </c>
      <c r="L86" s="125">
        <v>0.06</v>
      </c>
      <c r="M86" s="125">
        <v>0.02</v>
      </c>
      <c r="N86" s="125">
        <v>0.18</v>
      </c>
      <c r="O86" s="121"/>
      <c r="P86" s="121"/>
      <c r="Q86" s="121"/>
      <c r="R86" s="121"/>
      <c r="S86" s="121"/>
      <c r="T86" s="121"/>
      <c r="U86" s="121"/>
      <c r="V86" s="121"/>
      <c r="W86" s="121"/>
      <c r="X86" s="121"/>
    </row>
    <row r="87" spans="1:24" s="94" customFormat="1" ht="18.95" customHeight="1">
      <c r="A87" s="26">
        <f>IF(B87&lt;&gt;"",COUNTA($B$20:B87),"")</f>
        <v>67</v>
      </c>
      <c r="B87" s="105" t="s">
        <v>166</v>
      </c>
      <c r="C87" s="127">
        <v>419.42</v>
      </c>
      <c r="D87" s="127">
        <v>28.74</v>
      </c>
      <c r="E87" s="127">
        <v>9.57</v>
      </c>
      <c r="F87" s="127">
        <v>20.45</v>
      </c>
      <c r="G87" s="127">
        <v>1.59</v>
      </c>
      <c r="H87" s="127">
        <v>23.98</v>
      </c>
      <c r="I87" s="127">
        <v>0.04</v>
      </c>
      <c r="J87" s="127">
        <v>23.95</v>
      </c>
      <c r="K87" s="127">
        <v>3.05</v>
      </c>
      <c r="L87" s="127">
        <v>67.69</v>
      </c>
      <c r="M87" s="127">
        <v>201.44</v>
      </c>
      <c r="N87" s="127">
        <v>62.9</v>
      </c>
      <c r="O87" s="116"/>
      <c r="P87" s="116"/>
      <c r="Q87" s="116"/>
      <c r="R87" s="116"/>
      <c r="S87" s="116"/>
      <c r="T87" s="116"/>
      <c r="U87" s="116"/>
      <c r="V87" s="116"/>
      <c r="W87" s="116"/>
      <c r="X87" s="116"/>
    </row>
    <row r="88" spans="1:24" s="94" customFormat="1" ht="18.95" customHeight="1">
      <c r="A88" s="26">
        <f>IF(B88&lt;&gt;"",COUNTA($B$20:B88),"")</f>
        <v>68</v>
      </c>
      <c r="B88" s="105" t="s">
        <v>167</v>
      </c>
      <c r="C88" s="127">
        <v>2941.18</v>
      </c>
      <c r="D88" s="127">
        <v>128.35</v>
      </c>
      <c r="E88" s="127">
        <v>77.099999999999994</v>
      </c>
      <c r="F88" s="127">
        <v>39.08</v>
      </c>
      <c r="G88" s="127">
        <v>14.68</v>
      </c>
      <c r="H88" s="127">
        <v>657.19</v>
      </c>
      <c r="I88" s="127">
        <v>390.58</v>
      </c>
      <c r="J88" s="127">
        <v>266.61</v>
      </c>
      <c r="K88" s="127">
        <v>10.96</v>
      </c>
      <c r="L88" s="127">
        <v>126.21</v>
      </c>
      <c r="M88" s="127">
        <v>311.12</v>
      </c>
      <c r="N88" s="127">
        <v>1576.48</v>
      </c>
      <c r="O88" s="116"/>
      <c r="P88" s="116"/>
      <c r="Q88" s="116"/>
      <c r="R88" s="116"/>
      <c r="S88" s="116"/>
      <c r="T88" s="116"/>
      <c r="U88" s="116"/>
      <c r="V88" s="116"/>
      <c r="W88" s="116"/>
      <c r="X88" s="116"/>
    </row>
    <row r="89" spans="1:24" s="94" customFormat="1" ht="18.95" customHeight="1">
      <c r="A89" s="26">
        <f>IF(B89&lt;&gt;"",COUNTA($B$20:B89),"")</f>
        <v>69</v>
      </c>
      <c r="B89" s="105" t="s">
        <v>168</v>
      </c>
      <c r="C89" s="127">
        <v>75.180000000000007</v>
      </c>
      <c r="D89" s="127">
        <v>-332.62</v>
      </c>
      <c r="E89" s="127">
        <v>-103.5</v>
      </c>
      <c r="F89" s="127">
        <v>-219.73</v>
      </c>
      <c r="G89" s="127">
        <v>-38.909999999999997</v>
      </c>
      <c r="H89" s="127">
        <v>-519.09</v>
      </c>
      <c r="I89" s="127">
        <v>-193.23</v>
      </c>
      <c r="J89" s="127">
        <v>-325.87</v>
      </c>
      <c r="K89" s="127">
        <v>-59.5</v>
      </c>
      <c r="L89" s="127">
        <v>-217.59</v>
      </c>
      <c r="M89" s="127">
        <v>20.78</v>
      </c>
      <c r="N89" s="127">
        <v>1545.33</v>
      </c>
      <c r="O89" s="116"/>
      <c r="P89" s="116"/>
      <c r="Q89" s="116"/>
      <c r="R89" s="116"/>
      <c r="S89" s="116"/>
      <c r="T89" s="116"/>
      <c r="U89" s="116"/>
      <c r="V89" s="116"/>
      <c r="W89" s="116"/>
      <c r="X89" s="116"/>
    </row>
    <row r="90" spans="1:24" s="122" customFormat="1" ht="25.15" customHeight="1">
      <c r="A90" s="25">
        <f>IF(B90&lt;&gt;"",COUNTA($B$20:B90),"")</f>
        <v>70</v>
      </c>
      <c r="B90" s="108" t="s">
        <v>169</v>
      </c>
      <c r="C90" s="129">
        <v>143.96</v>
      </c>
      <c r="D90" s="129">
        <v>-306.99</v>
      </c>
      <c r="E90" s="129">
        <v>-86.76</v>
      </c>
      <c r="F90" s="129">
        <v>-186.97</v>
      </c>
      <c r="G90" s="129">
        <v>-35.17</v>
      </c>
      <c r="H90" s="129">
        <v>-516.13</v>
      </c>
      <c r="I90" s="129">
        <v>-193.03</v>
      </c>
      <c r="J90" s="129">
        <v>-323.08999999999997</v>
      </c>
      <c r="K90" s="129">
        <v>-46.32</v>
      </c>
      <c r="L90" s="129">
        <v>-150.88</v>
      </c>
      <c r="M90" s="129">
        <v>-9.67</v>
      </c>
      <c r="N90" s="129">
        <v>1482.85</v>
      </c>
      <c r="O90" s="121"/>
      <c r="P90" s="121"/>
      <c r="Q90" s="121"/>
      <c r="R90" s="121"/>
      <c r="S90" s="121"/>
      <c r="T90" s="121"/>
      <c r="U90" s="121"/>
      <c r="V90" s="121"/>
      <c r="W90" s="121"/>
      <c r="X90" s="121"/>
    </row>
    <row r="91" spans="1:24" s="122" customFormat="1" ht="18" customHeight="1">
      <c r="A91" s="25">
        <f>IF(B91&lt;&gt;"",COUNTA($B$20:B91),"")</f>
        <v>71</v>
      </c>
      <c r="B91" s="103" t="s">
        <v>170</v>
      </c>
      <c r="C91" s="125">
        <v>126.31</v>
      </c>
      <c r="D91" s="125" t="s">
        <v>10</v>
      </c>
      <c r="E91" s="125" t="s">
        <v>10</v>
      </c>
      <c r="F91" s="125">
        <v>2.42</v>
      </c>
      <c r="G91" s="125" t="s">
        <v>10</v>
      </c>
      <c r="H91" s="125" t="s">
        <v>10</v>
      </c>
      <c r="I91" s="125" t="s">
        <v>10</v>
      </c>
      <c r="J91" s="125" t="s">
        <v>10</v>
      </c>
      <c r="K91" s="125" t="s">
        <v>10</v>
      </c>
      <c r="L91" s="125" t="s">
        <v>10</v>
      </c>
      <c r="M91" s="125" t="s">
        <v>10</v>
      </c>
      <c r="N91" s="125">
        <v>123.89</v>
      </c>
      <c r="O91" s="121"/>
      <c r="P91" s="121"/>
      <c r="Q91" s="121"/>
      <c r="R91" s="121"/>
      <c r="S91" s="121"/>
      <c r="T91" s="121"/>
      <c r="U91" s="121"/>
      <c r="V91" s="121"/>
      <c r="W91" s="121"/>
      <c r="X91" s="121"/>
    </row>
    <row r="92" spans="1:24" ht="11.1" customHeight="1">
      <c r="A92" s="25">
        <f>IF(B92&lt;&gt;"",COUNTA($B$20:B92),"")</f>
        <v>72</v>
      </c>
      <c r="B92" s="103" t="s">
        <v>171</v>
      </c>
      <c r="C92" s="125">
        <v>164.74</v>
      </c>
      <c r="D92" s="125">
        <v>0.28000000000000003</v>
      </c>
      <c r="E92" s="125">
        <v>1.9</v>
      </c>
      <c r="F92" s="125">
        <v>4.21</v>
      </c>
      <c r="G92" s="125" t="s">
        <v>10</v>
      </c>
      <c r="H92" s="125" t="s">
        <v>10</v>
      </c>
      <c r="I92" s="125" t="s">
        <v>10</v>
      </c>
      <c r="J92" s="125" t="s">
        <v>10</v>
      </c>
      <c r="K92" s="125">
        <v>0.31</v>
      </c>
      <c r="L92" s="125" t="s">
        <v>10</v>
      </c>
      <c r="M92" s="125">
        <v>0.24</v>
      </c>
      <c r="N92" s="125">
        <v>157.80000000000001</v>
      </c>
    </row>
    <row r="93" spans="1:24">
      <c r="A93" s="24"/>
    </row>
    <row r="94" spans="1:24">
      <c r="A94" s="24"/>
    </row>
    <row r="95" spans="1:24">
      <c r="A95" s="24"/>
    </row>
    <row r="96" spans="1:24">
      <c r="A96" s="24"/>
    </row>
    <row r="97" spans="1:1">
      <c r="A97" s="24"/>
    </row>
    <row r="98" spans="1:1">
      <c r="A98" s="24"/>
    </row>
    <row r="99" spans="1:1">
      <c r="A99" s="24"/>
    </row>
    <row r="100" spans="1:1">
      <c r="A100" s="24"/>
    </row>
    <row r="101" spans="1:1">
      <c r="A101" s="24"/>
    </row>
    <row r="102" spans="1:1">
      <c r="A102" s="24"/>
    </row>
    <row r="103" spans="1:1">
      <c r="A103" s="24"/>
    </row>
    <row r="104" spans="1:1">
      <c r="A104" s="24"/>
    </row>
    <row r="105" spans="1:1">
      <c r="A105" s="24"/>
    </row>
    <row r="106" spans="1:1">
      <c r="A106" s="24"/>
    </row>
    <row r="107" spans="1:1">
      <c r="A107" s="24"/>
    </row>
    <row r="108" spans="1:1">
      <c r="A108" s="24"/>
    </row>
    <row r="109" spans="1:1">
      <c r="A109" s="24"/>
    </row>
    <row r="110" spans="1:1">
      <c r="A110" s="24"/>
    </row>
    <row r="111" spans="1:1">
      <c r="A111" s="24"/>
    </row>
    <row r="112" spans="1:1">
      <c r="A112" s="24"/>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C2:G3"/>
    <mergeCell ref="A2:B3"/>
    <mergeCell ref="H2: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P96"/>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7109375" style="102"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930</v>
      </c>
      <c r="B1" s="242"/>
      <c r="C1" s="221" t="str">
        <f>"Auszahlungen und Einzahlungen der kreisfreien und großen
kreisangehörigen Städte "&amp;Deckblatt!A7&amp;" nach Produktbereichen"</f>
        <v>Auszahlungen und Einzahlungen der kreisfreien und großen
kreisangehörigen Städte 2019 nach Produktbereichen</v>
      </c>
      <c r="D1" s="221"/>
      <c r="E1" s="221"/>
      <c r="F1" s="221"/>
      <c r="G1" s="222"/>
      <c r="H1" s="223" t="str">
        <f>"Auszahlungen und Einzahlungen der kreisfreien und großen
kreisangehörigen Städte "&amp;Deckblatt!A7&amp;" nach Produktbereichen"</f>
        <v>Auszahlungen und Einzahlungen der kreisfreien und großen
kreisangehörigen Städte 2019 nach Produktbereichen</v>
      </c>
      <c r="I1" s="221"/>
      <c r="J1" s="221"/>
      <c r="K1" s="221"/>
      <c r="L1" s="221"/>
      <c r="M1" s="221"/>
      <c r="N1" s="222"/>
    </row>
    <row r="2" spans="1:14" s="97" customFormat="1" ht="12" customHeight="1">
      <c r="A2" s="241" t="s">
        <v>931</v>
      </c>
      <c r="B2" s="242"/>
      <c r="C2" s="221" t="s">
        <v>115</v>
      </c>
      <c r="D2" s="221"/>
      <c r="E2" s="221"/>
      <c r="F2" s="221"/>
      <c r="G2" s="222"/>
      <c r="H2" s="227" t="s">
        <v>115</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8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16"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16"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16" s="94" customFormat="1" ht="15.95" customHeight="1">
      <c r="A19" s="131"/>
      <c r="B19" s="115"/>
      <c r="C19" s="246" t="s">
        <v>111</v>
      </c>
      <c r="D19" s="247"/>
      <c r="E19" s="247"/>
      <c r="F19" s="247"/>
      <c r="G19" s="247"/>
      <c r="H19" s="247" t="s">
        <v>111</v>
      </c>
      <c r="I19" s="247"/>
      <c r="J19" s="247"/>
      <c r="K19" s="247"/>
      <c r="L19" s="247"/>
      <c r="M19" s="247"/>
      <c r="N19" s="247"/>
      <c r="O19" s="116"/>
      <c r="P19" s="116"/>
    </row>
    <row r="20" spans="1:16" s="94" customFormat="1" ht="11.1" customHeight="1">
      <c r="A20" s="25">
        <f>IF(B20&lt;&gt;"",COUNTA($B$20:B20),"")</f>
        <v>1</v>
      </c>
      <c r="B20" s="103" t="s">
        <v>142</v>
      </c>
      <c r="C20" s="117">
        <v>142746</v>
      </c>
      <c r="D20" s="117">
        <v>49407</v>
      </c>
      <c r="E20" s="117">
        <v>30793</v>
      </c>
      <c r="F20" s="117">
        <v>5547</v>
      </c>
      <c r="G20" s="117">
        <v>8638</v>
      </c>
      <c r="H20" s="117">
        <v>13289</v>
      </c>
      <c r="I20" s="117">
        <v>6954</v>
      </c>
      <c r="J20" s="117">
        <v>6335</v>
      </c>
      <c r="K20" s="117">
        <v>7780</v>
      </c>
      <c r="L20" s="117">
        <v>14323</v>
      </c>
      <c r="M20" s="117">
        <v>12969</v>
      </c>
      <c r="N20" s="117" t="s">
        <v>10</v>
      </c>
      <c r="O20" s="116"/>
      <c r="P20" s="116"/>
    </row>
    <row r="21" spans="1:16" s="94" customFormat="1" ht="11.1" customHeight="1">
      <c r="A21" s="25">
        <f>IF(B21&lt;&gt;"",COUNTA($B$20:B21),"")</f>
        <v>2</v>
      </c>
      <c r="B21" s="103" t="s">
        <v>143</v>
      </c>
      <c r="C21" s="117">
        <v>68928</v>
      </c>
      <c r="D21" s="117">
        <v>8224</v>
      </c>
      <c r="E21" s="117">
        <v>7434</v>
      </c>
      <c r="F21" s="117">
        <v>23343</v>
      </c>
      <c r="G21" s="117">
        <v>3079</v>
      </c>
      <c r="H21" s="117">
        <v>2549</v>
      </c>
      <c r="I21" s="117">
        <v>2191</v>
      </c>
      <c r="J21" s="117">
        <v>358</v>
      </c>
      <c r="K21" s="117">
        <v>9246</v>
      </c>
      <c r="L21" s="117">
        <v>10381</v>
      </c>
      <c r="M21" s="117">
        <v>4672</v>
      </c>
      <c r="N21" s="117" t="s">
        <v>10</v>
      </c>
      <c r="O21" s="116"/>
      <c r="P21" s="116"/>
    </row>
    <row r="22" spans="1:16" s="94" customFormat="1" ht="21.6" customHeight="1">
      <c r="A22" s="25">
        <f>IF(B22&lt;&gt;"",COUNTA($B$20:B22),"")</f>
        <v>3</v>
      </c>
      <c r="B22" s="104" t="s">
        <v>144</v>
      </c>
      <c r="C22" s="117">
        <v>245555</v>
      </c>
      <c r="D22" s="117" t="s">
        <v>10</v>
      </c>
      <c r="E22" s="117" t="s">
        <v>10</v>
      </c>
      <c r="F22" s="117" t="s">
        <v>10</v>
      </c>
      <c r="G22" s="117" t="s">
        <v>10</v>
      </c>
      <c r="H22" s="117">
        <v>245555</v>
      </c>
      <c r="I22" s="117">
        <v>141809</v>
      </c>
      <c r="J22" s="117">
        <v>103746</v>
      </c>
      <c r="K22" s="117" t="s">
        <v>10</v>
      </c>
      <c r="L22" s="117" t="s">
        <v>10</v>
      </c>
      <c r="M22" s="117" t="s">
        <v>10</v>
      </c>
      <c r="N22" s="117" t="s">
        <v>10</v>
      </c>
      <c r="O22" s="116"/>
      <c r="P22" s="116"/>
    </row>
    <row r="23" spans="1:16" s="94" customFormat="1" ht="11.1" customHeight="1">
      <c r="A23" s="25">
        <f>IF(B23&lt;&gt;"",COUNTA($B$20:B23),"")</f>
        <v>4</v>
      </c>
      <c r="B23" s="103" t="s">
        <v>145</v>
      </c>
      <c r="C23" s="117">
        <v>1941</v>
      </c>
      <c r="D23" s="117" t="s">
        <v>10</v>
      </c>
      <c r="E23" s="117" t="s">
        <v>10</v>
      </c>
      <c r="F23" s="117" t="s">
        <v>10</v>
      </c>
      <c r="G23" s="117" t="s">
        <v>10</v>
      </c>
      <c r="H23" s="117" t="s">
        <v>10</v>
      </c>
      <c r="I23" s="117" t="s">
        <v>10</v>
      </c>
      <c r="J23" s="117" t="s">
        <v>10</v>
      </c>
      <c r="K23" s="117" t="s">
        <v>10</v>
      </c>
      <c r="L23" s="117" t="s">
        <v>10</v>
      </c>
      <c r="M23" s="117" t="s">
        <v>10</v>
      </c>
      <c r="N23" s="117">
        <v>1941</v>
      </c>
      <c r="O23" s="116"/>
      <c r="P23" s="116"/>
    </row>
    <row r="24" spans="1:16" s="94" customFormat="1" ht="11.1" customHeight="1">
      <c r="A24" s="25">
        <f>IF(B24&lt;&gt;"",COUNTA($B$20:B24),"")</f>
        <v>5</v>
      </c>
      <c r="B24" s="103" t="s">
        <v>146</v>
      </c>
      <c r="C24" s="117">
        <v>142939</v>
      </c>
      <c r="D24" s="117">
        <v>6242</v>
      </c>
      <c r="E24" s="117">
        <v>10928</v>
      </c>
      <c r="F24" s="117">
        <v>12521</v>
      </c>
      <c r="G24" s="117">
        <v>26372</v>
      </c>
      <c r="H24" s="117">
        <v>37163</v>
      </c>
      <c r="I24" s="117">
        <v>12589</v>
      </c>
      <c r="J24" s="117">
        <v>24573</v>
      </c>
      <c r="K24" s="117">
        <v>6088</v>
      </c>
      <c r="L24" s="117">
        <v>15090</v>
      </c>
      <c r="M24" s="117">
        <v>27946</v>
      </c>
      <c r="N24" s="117">
        <v>590</v>
      </c>
      <c r="O24" s="116"/>
      <c r="P24" s="116"/>
    </row>
    <row r="25" spans="1:16" s="94" customFormat="1" ht="11.1" customHeight="1">
      <c r="A25" s="25">
        <f>IF(B25&lt;&gt;"",COUNTA($B$20:B25),"")</f>
        <v>6</v>
      </c>
      <c r="B25" s="103" t="s">
        <v>147</v>
      </c>
      <c r="C25" s="117">
        <v>5510</v>
      </c>
      <c r="D25" s="117" t="s">
        <v>10</v>
      </c>
      <c r="E25" s="117" t="s">
        <v>10</v>
      </c>
      <c r="F25" s="117">
        <v>3947</v>
      </c>
      <c r="G25" s="117">
        <v>200</v>
      </c>
      <c r="H25" s="117">
        <v>1363</v>
      </c>
      <c r="I25" s="117">
        <v>214</v>
      </c>
      <c r="J25" s="117">
        <v>1149</v>
      </c>
      <c r="K25" s="117" t="s">
        <v>10</v>
      </c>
      <c r="L25" s="117" t="s">
        <v>10</v>
      </c>
      <c r="M25" s="117" t="s">
        <v>10</v>
      </c>
      <c r="N25" s="117" t="s">
        <v>10</v>
      </c>
      <c r="O25" s="116"/>
      <c r="P25" s="116"/>
    </row>
    <row r="26" spans="1:16" s="94" customFormat="1" ht="20.100000000000001" customHeight="1">
      <c r="A26" s="26">
        <f>IF(B26&lt;&gt;"",COUNTA($B$20:B26),"")</f>
        <v>7</v>
      </c>
      <c r="B26" s="105" t="s">
        <v>148</v>
      </c>
      <c r="C26" s="119">
        <v>596599</v>
      </c>
      <c r="D26" s="119">
        <v>63874</v>
      </c>
      <c r="E26" s="119">
        <v>49154</v>
      </c>
      <c r="F26" s="119">
        <v>37464</v>
      </c>
      <c r="G26" s="119">
        <v>37889</v>
      </c>
      <c r="H26" s="119">
        <v>297193</v>
      </c>
      <c r="I26" s="119">
        <v>163329</v>
      </c>
      <c r="J26" s="119">
        <v>133863</v>
      </c>
      <c r="K26" s="119">
        <v>23114</v>
      </c>
      <c r="L26" s="119">
        <v>39795</v>
      </c>
      <c r="M26" s="119">
        <v>45587</v>
      </c>
      <c r="N26" s="119">
        <v>2531</v>
      </c>
      <c r="O26" s="116"/>
      <c r="P26" s="116"/>
    </row>
    <row r="27" spans="1:16" s="94" customFormat="1" ht="21.6" customHeight="1">
      <c r="A27" s="25">
        <f>IF(B27&lt;&gt;"",COUNTA($B$20:B27),"")</f>
        <v>8</v>
      </c>
      <c r="B27" s="104" t="s">
        <v>149</v>
      </c>
      <c r="C27" s="117">
        <v>61988</v>
      </c>
      <c r="D27" s="117">
        <v>4028</v>
      </c>
      <c r="E27" s="117">
        <v>4497</v>
      </c>
      <c r="F27" s="117">
        <v>585</v>
      </c>
      <c r="G27" s="117">
        <v>733</v>
      </c>
      <c r="H27" s="117">
        <v>145</v>
      </c>
      <c r="I27" s="117">
        <v>4</v>
      </c>
      <c r="J27" s="117">
        <v>141</v>
      </c>
      <c r="K27" s="117">
        <v>237</v>
      </c>
      <c r="L27" s="117">
        <v>46864</v>
      </c>
      <c r="M27" s="117">
        <v>4899</v>
      </c>
      <c r="N27" s="117" t="s">
        <v>10</v>
      </c>
      <c r="O27" s="116"/>
      <c r="P27" s="116"/>
    </row>
    <row r="28" spans="1:16" s="94" customFormat="1" ht="11.1" customHeight="1">
      <c r="A28" s="25">
        <f>IF(B28&lt;&gt;"",COUNTA($B$20:B28),"")</f>
        <v>9</v>
      </c>
      <c r="B28" s="103" t="s">
        <v>150</v>
      </c>
      <c r="C28" s="117">
        <v>21285</v>
      </c>
      <c r="D28" s="117">
        <v>168</v>
      </c>
      <c r="E28" s="117" t="s">
        <v>10</v>
      </c>
      <c r="F28" s="117" t="s">
        <v>10</v>
      </c>
      <c r="G28" s="117">
        <v>5</v>
      </c>
      <c r="H28" s="117" t="s">
        <v>10</v>
      </c>
      <c r="I28" s="117" t="s">
        <v>10</v>
      </c>
      <c r="J28" s="117" t="s">
        <v>10</v>
      </c>
      <c r="K28" s="117" t="s">
        <v>10</v>
      </c>
      <c r="L28" s="117">
        <v>18215</v>
      </c>
      <c r="M28" s="117">
        <v>2898</v>
      </c>
      <c r="N28" s="117" t="s">
        <v>10</v>
      </c>
      <c r="O28" s="116"/>
      <c r="P28" s="116"/>
    </row>
    <row r="29" spans="1:16"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row>
    <row r="30" spans="1:16" s="94" customFormat="1" ht="11.1" customHeight="1">
      <c r="A30" s="25">
        <f>IF(B30&lt;&gt;"",COUNTA($B$20:B30),"")</f>
        <v>11</v>
      </c>
      <c r="B30" s="103" t="s">
        <v>152</v>
      </c>
      <c r="C30" s="117">
        <v>1414</v>
      </c>
      <c r="D30" s="117" t="s">
        <v>10</v>
      </c>
      <c r="E30" s="117">
        <v>530</v>
      </c>
      <c r="F30" s="117" t="s">
        <v>10</v>
      </c>
      <c r="G30" s="117">
        <v>12</v>
      </c>
      <c r="H30" s="117">
        <v>156</v>
      </c>
      <c r="I30" s="117">
        <v>156</v>
      </c>
      <c r="J30" s="117" t="s">
        <v>10</v>
      </c>
      <c r="K30" s="117" t="s">
        <v>10</v>
      </c>
      <c r="L30" s="117">
        <v>245</v>
      </c>
      <c r="M30" s="117">
        <v>471</v>
      </c>
      <c r="N30" s="117" t="s">
        <v>10</v>
      </c>
      <c r="O30" s="116"/>
      <c r="P30" s="116"/>
    </row>
    <row r="31" spans="1:16" s="94" customFormat="1" ht="11.1" customHeight="1">
      <c r="A31" s="25">
        <f>IF(B31&lt;&gt;"",COUNTA($B$20:B31),"")</f>
        <v>12</v>
      </c>
      <c r="B31" s="103" t="s">
        <v>147</v>
      </c>
      <c r="C31" s="117" t="s">
        <v>10</v>
      </c>
      <c r="D31" s="117" t="s">
        <v>10</v>
      </c>
      <c r="E31" s="117" t="s">
        <v>10</v>
      </c>
      <c r="F31" s="117" t="s">
        <v>10</v>
      </c>
      <c r="G31" s="117" t="s">
        <v>10</v>
      </c>
      <c r="H31" s="117" t="s">
        <v>10</v>
      </c>
      <c r="I31" s="117" t="s">
        <v>10</v>
      </c>
      <c r="J31" s="117" t="s">
        <v>10</v>
      </c>
      <c r="K31" s="117" t="s">
        <v>10</v>
      </c>
      <c r="L31" s="117" t="s">
        <v>10</v>
      </c>
      <c r="M31" s="117" t="s">
        <v>10</v>
      </c>
      <c r="N31" s="117" t="s">
        <v>10</v>
      </c>
      <c r="O31" s="116"/>
      <c r="P31" s="116"/>
    </row>
    <row r="32" spans="1:16" s="94" customFormat="1" ht="18.95" customHeight="1">
      <c r="A32" s="26">
        <f>IF(B32&lt;&gt;"",COUNTA($B$20:B32),"")</f>
        <v>13</v>
      </c>
      <c r="B32" s="105" t="s">
        <v>153</v>
      </c>
      <c r="C32" s="119">
        <v>63402</v>
      </c>
      <c r="D32" s="119">
        <v>4028</v>
      </c>
      <c r="E32" s="119">
        <v>5027</v>
      </c>
      <c r="F32" s="119">
        <v>585</v>
      </c>
      <c r="G32" s="119">
        <v>745</v>
      </c>
      <c r="H32" s="119">
        <v>301</v>
      </c>
      <c r="I32" s="119">
        <v>160</v>
      </c>
      <c r="J32" s="119">
        <v>141</v>
      </c>
      <c r="K32" s="119">
        <v>237</v>
      </c>
      <c r="L32" s="119">
        <v>47109</v>
      </c>
      <c r="M32" s="119">
        <v>5370</v>
      </c>
      <c r="N32" s="119" t="s">
        <v>10</v>
      </c>
      <c r="O32" s="116"/>
      <c r="P32" s="116"/>
    </row>
    <row r="33" spans="1:16" s="94" customFormat="1" ht="18.95" customHeight="1">
      <c r="A33" s="26">
        <f>IF(B33&lt;&gt;"",COUNTA($B$20:B33),"")</f>
        <v>14</v>
      </c>
      <c r="B33" s="105" t="s">
        <v>154</v>
      </c>
      <c r="C33" s="119">
        <v>660001</v>
      </c>
      <c r="D33" s="119">
        <v>67902</v>
      </c>
      <c r="E33" s="119">
        <v>54182</v>
      </c>
      <c r="F33" s="119">
        <v>38048</v>
      </c>
      <c r="G33" s="119">
        <v>38633</v>
      </c>
      <c r="H33" s="119">
        <v>297493</v>
      </c>
      <c r="I33" s="119">
        <v>163489</v>
      </c>
      <c r="J33" s="119">
        <v>134005</v>
      </c>
      <c r="K33" s="119">
        <v>23351</v>
      </c>
      <c r="L33" s="119">
        <v>86904</v>
      </c>
      <c r="M33" s="119">
        <v>50957</v>
      </c>
      <c r="N33" s="119">
        <v>2531</v>
      </c>
      <c r="O33" s="116"/>
      <c r="P33" s="116"/>
    </row>
    <row r="34" spans="1:16" s="94" customFormat="1" ht="11.1" customHeight="1">
      <c r="A34" s="25">
        <f>IF(B34&lt;&gt;"",COUNTA($B$20:B34),"")</f>
        <v>15</v>
      </c>
      <c r="B34" s="103" t="s">
        <v>155</v>
      </c>
      <c r="C34" s="117">
        <v>217723</v>
      </c>
      <c r="D34" s="117" t="s">
        <v>10</v>
      </c>
      <c r="E34" s="117" t="s">
        <v>10</v>
      </c>
      <c r="F34" s="117" t="s">
        <v>10</v>
      </c>
      <c r="G34" s="117" t="s">
        <v>10</v>
      </c>
      <c r="H34" s="117" t="s">
        <v>10</v>
      </c>
      <c r="I34" s="117" t="s">
        <v>10</v>
      </c>
      <c r="J34" s="117" t="s">
        <v>10</v>
      </c>
      <c r="K34" s="117" t="s">
        <v>10</v>
      </c>
      <c r="L34" s="117" t="s">
        <v>10</v>
      </c>
      <c r="M34" s="117" t="s">
        <v>10</v>
      </c>
      <c r="N34" s="117">
        <v>217723</v>
      </c>
      <c r="O34" s="116"/>
      <c r="P34" s="116"/>
    </row>
    <row r="35" spans="1:16" s="94" customFormat="1" ht="11.1" customHeight="1">
      <c r="A35" s="25">
        <f>IF(B35&lt;&gt;"",COUNTA($B$20:B35),"")</f>
        <v>16</v>
      </c>
      <c r="B35" s="103" t="s">
        <v>156</v>
      </c>
      <c r="C35" s="117">
        <v>67992</v>
      </c>
      <c r="D35" s="117" t="s">
        <v>10</v>
      </c>
      <c r="E35" s="117" t="s">
        <v>10</v>
      </c>
      <c r="F35" s="117" t="s">
        <v>10</v>
      </c>
      <c r="G35" s="117" t="s">
        <v>10</v>
      </c>
      <c r="H35" s="117" t="s">
        <v>10</v>
      </c>
      <c r="I35" s="117" t="s">
        <v>10</v>
      </c>
      <c r="J35" s="117" t="s">
        <v>10</v>
      </c>
      <c r="K35" s="117" t="s">
        <v>10</v>
      </c>
      <c r="L35" s="117" t="s">
        <v>10</v>
      </c>
      <c r="M35" s="117" t="s">
        <v>10</v>
      </c>
      <c r="N35" s="117">
        <v>67992</v>
      </c>
      <c r="O35" s="116"/>
      <c r="P35" s="116"/>
    </row>
    <row r="36" spans="1:16" s="94" customFormat="1" ht="11.1" customHeight="1">
      <c r="A36" s="25">
        <f>IF(B36&lt;&gt;"",COUNTA($B$20:B36),"")</f>
        <v>17</v>
      </c>
      <c r="B36" s="103" t="s">
        <v>172</v>
      </c>
      <c r="C36" s="117">
        <v>100971</v>
      </c>
      <c r="D36" s="117" t="s">
        <v>10</v>
      </c>
      <c r="E36" s="117" t="s">
        <v>10</v>
      </c>
      <c r="F36" s="117" t="s">
        <v>10</v>
      </c>
      <c r="G36" s="117" t="s">
        <v>10</v>
      </c>
      <c r="H36" s="117" t="s">
        <v>10</v>
      </c>
      <c r="I36" s="117" t="s">
        <v>10</v>
      </c>
      <c r="J36" s="117" t="s">
        <v>10</v>
      </c>
      <c r="K36" s="117" t="s">
        <v>10</v>
      </c>
      <c r="L36" s="117" t="s">
        <v>10</v>
      </c>
      <c r="M36" s="117" t="s">
        <v>10</v>
      </c>
      <c r="N36" s="117">
        <v>100971</v>
      </c>
      <c r="O36" s="116"/>
      <c r="P36" s="116"/>
    </row>
    <row r="37" spans="1:16" s="94" customFormat="1" ht="11.1" customHeight="1">
      <c r="A37" s="25">
        <f>IF(B37&lt;&gt;"",COUNTA($B$20:B37),"")</f>
        <v>18</v>
      </c>
      <c r="B37" s="103" t="s">
        <v>173</v>
      </c>
      <c r="C37" s="117">
        <v>23284</v>
      </c>
      <c r="D37" s="117" t="s">
        <v>10</v>
      </c>
      <c r="E37" s="117" t="s">
        <v>10</v>
      </c>
      <c r="F37" s="117" t="s">
        <v>10</v>
      </c>
      <c r="G37" s="117" t="s">
        <v>10</v>
      </c>
      <c r="H37" s="117" t="s">
        <v>10</v>
      </c>
      <c r="I37" s="117" t="s">
        <v>10</v>
      </c>
      <c r="J37" s="117" t="s">
        <v>10</v>
      </c>
      <c r="K37" s="117" t="s">
        <v>10</v>
      </c>
      <c r="L37" s="117" t="s">
        <v>10</v>
      </c>
      <c r="M37" s="117" t="s">
        <v>10</v>
      </c>
      <c r="N37" s="117">
        <v>23284</v>
      </c>
      <c r="O37" s="116"/>
      <c r="P37" s="116"/>
    </row>
    <row r="38" spans="1:16" s="94" customFormat="1" ht="11.1" customHeight="1">
      <c r="A38" s="25">
        <f>IF(B38&lt;&gt;"",COUNTA($B$20:B38),"")</f>
        <v>19</v>
      </c>
      <c r="B38" s="103" t="s">
        <v>61</v>
      </c>
      <c r="C38" s="117">
        <v>60982</v>
      </c>
      <c r="D38" s="117" t="s">
        <v>10</v>
      </c>
      <c r="E38" s="117" t="s">
        <v>10</v>
      </c>
      <c r="F38" s="117" t="s">
        <v>10</v>
      </c>
      <c r="G38" s="117" t="s">
        <v>10</v>
      </c>
      <c r="H38" s="117" t="s">
        <v>10</v>
      </c>
      <c r="I38" s="117" t="s">
        <v>10</v>
      </c>
      <c r="J38" s="117" t="s">
        <v>10</v>
      </c>
      <c r="K38" s="117" t="s">
        <v>10</v>
      </c>
      <c r="L38" s="117" t="s">
        <v>10</v>
      </c>
      <c r="M38" s="117" t="s">
        <v>10</v>
      </c>
      <c r="N38" s="117">
        <v>60982</v>
      </c>
      <c r="O38" s="116"/>
      <c r="P38" s="116"/>
    </row>
    <row r="39" spans="1:16" s="94" customFormat="1" ht="21.6" customHeight="1">
      <c r="A39" s="25">
        <f>IF(B39&lt;&gt;"",COUNTA($B$20:B39),"")</f>
        <v>20</v>
      </c>
      <c r="B39" s="104" t="s">
        <v>157</v>
      </c>
      <c r="C39" s="117">
        <v>67447</v>
      </c>
      <c r="D39" s="117" t="s">
        <v>10</v>
      </c>
      <c r="E39" s="117" t="s">
        <v>10</v>
      </c>
      <c r="F39" s="117" t="s">
        <v>10</v>
      </c>
      <c r="G39" s="117" t="s">
        <v>10</v>
      </c>
      <c r="H39" s="117" t="s">
        <v>10</v>
      </c>
      <c r="I39" s="117" t="s">
        <v>10</v>
      </c>
      <c r="J39" s="117" t="s">
        <v>10</v>
      </c>
      <c r="K39" s="117" t="s">
        <v>10</v>
      </c>
      <c r="L39" s="117" t="s">
        <v>10</v>
      </c>
      <c r="M39" s="117" t="s">
        <v>10</v>
      </c>
      <c r="N39" s="117">
        <v>67447</v>
      </c>
      <c r="O39" s="116"/>
      <c r="P39" s="116"/>
    </row>
    <row r="40" spans="1:16" s="94" customFormat="1" ht="21.6" customHeight="1">
      <c r="A40" s="25">
        <f>IF(B40&lt;&gt;"",COUNTA($B$20:B40),"")</f>
        <v>21</v>
      </c>
      <c r="B40" s="104" t="s">
        <v>158</v>
      </c>
      <c r="C40" s="117">
        <v>94507</v>
      </c>
      <c r="D40" s="117">
        <v>1485</v>
      </c>
      <c r="E40" s="117">
        <v>244</v>
      </c>
      <c r="F40" s="117">
        <v>8</v>
      </c>
      <c r="G40" s="117">
        <v>7116</v>
      </c>
      <c r="H40" s="117">
        <v>81377</v>
      </c>
      <c r="I40" s="117">
        <v>42389</v>
      </c>
      <c r="J40" s="117">
        <v>38988</v>
      </c>
      <c r="K40" s="117">
        <v>283</v>
      </c>
      <c r="L40" s="117">
        <v>3852</v>
      </c>
      <c r="M40" s="117">
        <v>142</v>
      </c>
      <c r="N40" s="117" t="s">
        <v>10</v>
      </c>
      <c r="O40" s="116"/>
      <c r="P40" s="116"/>
    </row>
    <row r="41" spans="1:16" s="94" customFormat="1" ht="21.6" customHeight="1">
      <c r="A41" s="25">
        <f>IF(B41&lt;&gt;"",COUNTA($B$20:B41),"")</f>
        <v>22</v>
      </c>
      <c r="B41" s="104" t="s">
        <v>159</v>
      </c>
      <c r="C41" s="117">
        <v>24621</v>
      </c>
      <c r="D41" s="117">
        <v>4480</v>
      </c>
      <c r="E41" s="117">
        <v>95</v>
      </c>
      <c r="F41" s="117">
        <v>51</v>
      </c>
      <c r="G41" s="117">
        <v>476</v>
      </c>
      <c r="H41" s="117">
        <v>19285</v>
      </c>
      <c r="I41" s="117">
        <v>19061</v>
      </c>
      <c r="J41" s="117">
        <v>223</v>
      </c>
      <c r="K41" s="117">
        <v>76</v>
      </c>
      <c r="L41" s="117" t="s">
        <v>10</v>
      </c>
      <c r="M41" s="117">
        <v>159</v>
      </c>
      <c r="N41" s="117" t="s">
        <v>10</v>
      </c>
      <c r="O41" s="116"/>
      <c r="P41" s="116"/>
    </row>
    <row r="42" spans="1:16" s="94" customFormat="1" ht="11.1" customHeight="1">
      <c r="A42" s="25">
        <f>IF(B42&lt;&gt;"",COUNTA($B$20:B42),"")</f>
        <v>23</v>
      </c>
      <c r="B42" s="103" t="s">
        <v>160</v>
      </c>
      <c r="C42" s="117">
        <v>52509</v>
      </c>
      <c r="D42" s="117">
        <v>26</v>
      </c>
      <c r="E42" s="117">
        <v>18611</v>
      </c>
      <c r="F42" s="117" t="s">
        <v>10</v>
      </c>
      <c r="G42" s="117">
        <v>42</v>
      </c>
      <c r="H42" s="117">
        <v>957</v>
      </c>
      <c r="I42" s="117">
        <v>1</v>
      </c>
      <c r="J42" s="117">
        <v>956</v>
      </c>
      <c r="K42" s="117">
        <v>2809</v>
      </c>
      <c r="L42" s="117">
        <v>9716</v>
      </c>
      <c r="M42" s="117">
        <v>20349</v>
      </c>
      <c r="N42" s="117" t="s">
        <v>10</v>
      </c>
      <c r="O42" s="116"/>
      <c r="P42" s="116"/>
    </row>
    <row r="43" spans="1:16" s="94" customFormat="1" ht="11.1" customHeight="1">
      <c r="A43" s="25">
        <f>IF(B43&lt;&gt;"",COUNTA($B$20:B43),"")</f>
        <v>24</v>
      </c>
      <c r="B43" s="103" t="s">
        <v>161</v>
      </c>
      <c r="C43" s="117">
        <v>126494</v>
      </c>
      <c r="D43" s="117">
        <v>25538</v>
      </c>
      <c r="E43" s="117">
        <v>4177</v>
      </c>
      <c r="F43" s="117">
        <v>4922</v>
      </c>
      <c r="G43" s="117">
        <v>6935</v>
      </c>
      <c r="H43" s="117">
        <v>48233</v>
      </c>
      <c r="I43" s="117">
        <v>40349</v>
      </c>
      <c r="J43" s="117">
        <v>7884</v>
      </c>
      <c r="K43" s="117">
        <v>1306</v>
      </c>
      <c r="L43" s="117">
        <v>20806</v>
      </c>
      <c r="M43" s="117">
        <v>13112</v>
      </c>
      <c r="N43" s="117">
        <v>1466</v>
      </c>
      <c r="O43" s="116"/>
      <c r="P43" s="116"/>
    </row>
    <row r="44" spans="1:16" s="94" customFormat="1" ht="11.1" customHeight="1">
      <c r="A44" s="25">
        <f>IF(B44&lt;&gt;"",COUNTA($B$20:B44),"")</f>
        <v>25</v>
      </c>
      <c r="B44" s="103" t="s">
        <v>147</v>
      </c>
      <c r="C44" s="117">
        <v>5510</v>
      </c>
      <c r="D44" s="117" t="s">
        <v>10</v>
      </c>
      <c r="E44" s="117" t="s">
        <v>10</v>
      </c>
      <c r="F44" s="117">
        <v>3947</v>
      </c>
      <c r="G44" s="117">
        <v>200</v>
      </c>
      <c r="H44" s="117">
        <v>1363</v>
      </c>
      <c r="I44" s="117">
        <v>214</v>
      </c>
      <c r="J44" s="117">
        <v>1149</v>
      </c>
      <c r="K44" s="117" t="s">
        <v>10</v>
      </c>
      <c r="L44" s="117" t="s">
        <v>10</v>
      </c>
      <c r="M44" s="117" t="s">
        <v>10</v>
      </c>
      <c r="N44" s="117" t="s">
        <v>10</v>
      </c>
      <c r="O44" s="116"/>
      <c r="P44" s="116"/>
    </row>
    <row r="45" spans="1:16" s="94" customFormat="1" ht="20.100000000000001" customHeight="1">
      <c r="A45" s="26">
        <f>IF(B45&lt;&gt;"",COUNTA($B$20:B45),"")</f>
        <v>26</v>
      </c>
      <c r="B45" s="105" t="s">
        <v>162</v>
      </c>
      <c r="C45" s="119">
        <v>638772</v>
      </c>
      <c r="D45" s="119">
        <v>31530</v>
      </c>
      <c r="E45" s="119">
        <v>23127</v>
      </c>
      <c r="F45" s="119">
        <v>1033</v>
      </c>
      <c r="G45" s="119">
        <v>14368</v>
      </c>
      <c r="H45" s="119">
        <v>148488</v>
      </c>
      <c r="I45" s="119">
        <v>101586</v>
      </c>
      <c r="J45" s="119">
        <v>46902</v>
      </c>
      <c r="K45" s="119">
        <v>4473</v>
      </c>
      <c r="L45" s="119">
        <v>34374</v>
      </c>
      <c r="M45" s="119">
        <v>33761</v>
      </c>
      <c r="N45" s="119">
        <v>347617</v>
      </c>
      <c r="O45" s="116"/>
      <c r="P45" s="116"/>
    </row>
    <row r="46" spans="1:16" s="122" customFormat="1" ht="11.1" customHeight="1">
      <c r="A46" s="25">
        <f>IF(B46&lt;&gt;"",COUNTA($B$20:B46),"")</f>
        <v>27</v>
      </c>
      <c r="B46" s="103" t="s">
        <v>163</v>
      </c>
      <c r="C46" s="117">
        <v>51210</v>
      </c>
      <c r="D46" s="117">
        <v>30</v>
      </c>
      <c r="E46" s="117">
        <v>767</v>
      </c>
      <c r="F46" s="117">
        <v>22</v>
      </c>
      <c r="G46" s="117">
        <v>3</v>
      </c>
      <c r="H46" s="117">
        <v>145</v>
      </c>
      <c r="I46" s="117">
        <v>4</v>
      </c>
      <c r="J46" s="117">
        <v>141</v>
      </c>
      <c r="K46" s="117">
        <v>50</v>
      </c>
      <c r="L46" s="117">
        <v>30956</v>
      </c>
      <c r="M46" s="117">
        <v>1401</v>
      </c>
      <c r="N46" s="117">
        <v>17836</v>
      </c>
      <c r="O46" s="121"/>
      <c r="P46" s="121"/>
    </row>
    <row r="47" spans="1:16"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row>
    <row r="48" spans="1:16" s="122" customFormat="1" ht="11.1" customHeight="1">
      <c r="A48" s="25">
        <f>IF(B48&lt;&gt;"",COUNTA($B$20:B48),"")</f>
        <v>29</v>
      </c>
      <c r="B48" s="103" t="s">
        <v>165</v>
      </c>
      <c r="C48" s="117">
        <v>2897</v>
      </c>
      <c r="D48" s="117">
        <v>1</v>
      </c>
      <c r="E48" s="117">
        <v>110</v>
      </c>
      <c r="F48" s="117" t="s">
        <v>10</v>
      </c>
      <c r="G48" s="117">
        <v>61</v>
      </c>
      <c r="H48" s="117">
        <v>89</v>
      </c>
      <c r="I48" s="117">
        <v>89</v>
      </c>
      <c r="J48" s="117" t="s">
        <v>10</v>
      </c>
      <c r="K48" s="117" t="s">
        <v>10</v>
      </c>
      <c r="L48" s="117">
        <v>2233</v>
      </c>
      <c r="M48" s="117">
        <v>173</v>
      </c>
      <c r="N48" s="117">
        <v>230</v>
      </c>
      <c r="O48" s="121"/>
      <c r="P48" s="121"/>
    </row>
    <row r="49" spans="1:16" s="122" customFormat="1" ht="11.1" customHeight="1">
      <c r="A49" s="25">
        <f>IF(B49&lt;&gt;"",COUNTA($B$20:B49),"")</f>
        <v>30</v>
      </c>
      <c r="B49" s="103" t="s">
        <v>147</v>
      </c>
      <c r="C49" s="117" t="s">
        <v>10</v>
      </c>
      <c r="D49" s="117" t="s">
        <v>10</v>
      </c>
      <c r="E49" s="117" t="s">
        <v>10</v>
      </c>
      <c r="F49" s="117" t="s">
        <v>10</v>
      </c>
      <c r="G49" s="117" t="s">
        <v>10</v>
      </c>
      <c r="H49" s="117" t="s">
        <v>10</v>
      </c>
      <c r="I49" s="117" t="s">
        <v>10</v>
      </c>
      <c r="J49" s="117" t="s">
        <v>10</v>
      </c>
      <c r="K49" s="117" t="s">
        <v>10</v>
      </c>
      <c r="L49" s="117" t="s">
        <v>10</v>
      </c>
      <c r="M49" s="117" t="s">
        <v>10</v>
      </c>
      <c r="N49" s="117" t="s">
        <v>10</v>
      </c>
      <c r="O49" s="121"/>
      <c r="P49" s="121"/>
    </row>
    <row r="50" spans="1:16" s="94" customFormat="1" ht="18.95" customHeight="1">
      <c r="A50" s="26">
        <f>IF(B50&lt;&gt;"",COUNTA($B$20:B50),"")</f>
        <v>31</v>
      </c>
      <c r="B50" s="105" t="s">
        <v>166</v>
      </c>
      <c r="C50" s="119">
        <v>54107</v>
      </c>
      <c r="D50" s="119">
        <v>31</v>
      </c>
      <c r="E50" s="119">
        <v>877</v>
      </c>
      <c r="F50" s="119">
        <v>22</v>
      </c>
      <c r="G50" s="119">
        <v>64</v>
      </c>
      <c r="H50" s="119">
        <v>234</v>
      </c>
      <c r="I50" s="119">
        <v>93</v>
      </c>
      <c r="J50" s="119">
        <v>141</v>
      </c>
      <c r="K50" s="119">
        <v>50</v>
      </c>
      <c r="L50" s="119">
        <v>33189</v>
      </c>
      <c r="M50" s="119">
        <v>1573</v>
      </c>
      <c r="N50" s="119">
        <v>18066</v>
      </c>
      <c r="O50" s="116"/>
      <c r="P50" s="116"/>
    </row>
    <row r="51" spans="1:16" s="94" customFormat="1" ht="18.95" customHeight="1">
      <c r="A51" s="26">
        <f>IF(B51&lt;&gt;"",COUNTA($B$20:B51),"")</f>
        <v>32</v>
      </c>
      <c r="B51" s="105" t="s">
        <v>167</v>
      </c>
      <c r="C51" s="119">
        <v>692879</v>
      </c>
      <c r="D51" s="119">
        <v>31560</v>
      </c>
      <c r="E51" s="119">
        <v>24004</v>
      </c>
      <c r="F51" s="119">
        <v>1056</v>
      </c>
      <c r="G51" s="119">
        <v>14432</v>
      </c>
      <c r="H51" s="119">
        <v>148722</v>
      </c>
      <c r="I51" s="119">
        <v>101679</v>
      </c>
      <c r="J51" s="119">
        <v>47043</v>
      </c>
      <c r="K51" s="119">
        <v>4523</v>
      </c>
      <c r="L51" s="119">
        <v>67563</v>
      </c>
      <c r="M51" s="119">
        <v>35335</v>
      </c>
      <c r="N51" s="119">
        <v>365683</v>
      </c>
      <c r="O51" s="116"/>
      <c r="P51" s="116"/>
    </row>
    <row r="52" spans="1:16" s="94" customFormat="1" ht="18.95" customHeight="1">
      <c r="A52" s="26">
        <f>IF(B52&lt;&gt;"",COUNTA($B$20:B52),"")</f>
        <v>33</v>
      </c>
      <c r="B52" s="105" t="s">
        <v>168</v>
      </c>
      <c r="C52" s="119">
        <v>32877</v>
      </c>
      <c r="D52" s="119">
        <v>-36342</v>
      </c>
      <c r="E52" s="119">
        <v>-30177</v>
      </c>
      <c r="F52" s="119">
        <v>-36993</v>
      </c>
      <c r="G52" s="119">
        <v>-24201</v>
      </c>
      <c r="H52" s="119">
        <v>-148772</v>
      </c>
      <c r="I52" s="119">
        <v>-61810</v>
      </c>
      <c r="J52" s="119">
        <v>-86962</v>
      </c>
      <c r="K52" s="119">
        <v>-18828</v>
      </c>
      <c r="L52" s="119">
        <v>-19341</v>
      </c>
      <c r="M52" s="119">
        <v>-15622</v>
      </c>
      <c r="N52" s="119">
        <v>363152</v>
      </c>
      <c r="O52" s="116"/>
      <c r="P52" s="116"/>
    </row>
    <row r="53" spans="1:16" s="122" customFormat="1" ht="25.15" customHeight="1">
      <c r="A53" s="25">
        <f>IF(B53&lt;&gt;"",COUNTA($B$20:B53),"")</f>
        <v>34</v>
      </c>
      <c r="B53" s="108" t="s">
        <v>169</v>
      </c>
      <c r="C53" s="123">
        <v>42173</v>
      </c>
      <c r="D53" s="123">
        <v>-32344</v>
      </c>
      <c r="E53" s="123">
        <v>-26027</v>
      </c>
      <c r="F53" s="123">
        <v>-36430</v>
      </c>
      <c r="G53" s="123">
        <v>-23520</v>
      </c>
      <c r="H53" s="123">
        <v>-148705</v>
      </c>
      <c r="I53" s="123">
        <v>-61743</v>
      </c>
      <c r="J53" s="123">
        <v>-86962</v>
      </c>
      <c r="K53" s="123">
        <v>-18641</v>
      </c>
      <c r="L53" s="123">
        <v>-5421</v>
      </c>
      <c r="M53" s="123">
        <v>-11826</v>
      </c>
      <c r="N53" s="123">
        <v>345086</v>
      </c>
      <c r="O53" s="121"/>
      <c r="P53" s="121"/>
    </row>
    <row r="54" spans="1:16" s="122" customFormat="1" ht="18" customHeight="1">
      <c r="A54" s="25">
        <f>IF(B54&lt;&gt;"",COUNTA($B$20:B54),"")</f>
        <v>35</v>
      </c>
      <c r="B54" s="103" t="s">
        <v>170</v>
      </c>
      <c r="C54" s="117" t="s">
        <v>10</v>
      </c>
      <c r="D54" s="117" t="s">
        <v>10</v>
      </c>
      <c r="E54" s="117" t="s">
        <v>10</v>
      </c>
      <c r="F54" s="117" t="s">
        <v>10</v>
      </c>
      <c r="G54" s="117" t="s">
        <v>10</v>
      </c>
      <c r="H54" s="117" t="s">
        <v>10</v>
      </c>
      <c r="I54" s="117" t="s">
        <v>10</v>
      </c>
      <c r="J54" s="117" t="s">
        <v>10</v>
      </c>
      <c r="K54" s="117" t="s">
        <v>10</v>
      </c>
      <c r="L54" s="117" t="s">
        <v>10</v>
      </c>
      <c r="M54" s="117" t="s">
        <v>10</v>
      </c>
      <c r="N54" s="117" t="s">
        <v>10</v>
      </c>
      <c r="O54" s="121"/>
      <c r="P54" s="121"/>
    </row>
    <row r="55" spans="1:16" ht="11.1" customHeight="1">
      <c r="A55" s="25">
        <f>IF(B55&lt;&gt;"",COUNTA($B$20:B55),"")</f>
        <v>36</v>
      </c>
      <c r="B55" s="103" t="s">
        <v>171</v>
      </c>
      <c r="C55" s="117">
        <v>9426</v>
      </c>
      <c r="D55" s="117" t="s">
        <v>10</v>
      </c>
      <c r="E55" s="117" t="s">
        <v>10</v>
      </c>
      <c r="F55" s="117" t="s">
        <v>10</v>
      </c>
      <c r="G55" s="117" t="s">
        <v>10</v>
      </c>
      <c r="H55" s="117" t="s">
        <v>10</v>
      </c>
      <c r="I55" s="117" t="s">
        <v>10</v>
      </c>
      <c r="J55" s="117" t="s">
        <v>10</v>
      </c>
      <c r="K55" s="117" t="s">
        <v>10</v>
      </c>
      <c r="L55" s="117" t="s">
        <v>10</v>
      </c>
      <c r="M55" s="117" t="s">
        <v>10</v>
      </c>
      <c r="N55" s="117">
        <v>9426</v>
      </c>
    </row>
    <row r="56" spans="1:16"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16" s="94" customFormat="1" ht="11.1" customHeight="1">
      <c r="A57" s="25">
        <f>IF(B57&lt;&gt;"",COUNTA($B$20:B57),"")</f>
        <v>37</v>
      </c>
      <c r="B57" s="103" t="s">
        <v>142</v>
      </c>
      <c r="C57" s="125">
        <v>684.03</v>
      </c>
      <c r="D57" s="125">
        <v>236.76</v>
      </c>
      <c r="E57" s="125">
        <v>147.56</v>
      </c>
      <c r="F57" s="125">
        <v>26.58</v>
      </c>
      <c r="G57" s="125">
        <v>41.39</v>
      </c>
      <c r="H57" s="125">
        <v>63.68</v>
      </c>
      <c r="I57" s="125">
        <v>33.32</v>
      </c>
      <c r="J57" s="125">
        <v>30.36</v>
      </c>
      <c r="K57" s="125">
        <v>37.28</v>
      </c>
      <c r="L57" s="125">
        <v>68.63</v>
      </c>
      <c r="M57" s="125">
        <v>62.14</v>
      </c>
      <c r="N57" s="125" t="s">
        <v>10</v>
      </c>
      <c r="O57" s="116"/>
      <c r="P57" s="116"/>
    </row>
    <row r="58" spans="1:16" s="94" customFormat="1" ht="11.1" customHeight="1">
      <c r="A58" s="25">
        <f>IF(B58&lt;&gt;"",COUNTA($B$20:B58),"")</f>
        <v>38</v>
      </c>
      <c r="B58" s="103" t="s">
        <v>143</v>
      </c>
      <c r="C58" s="125">
        <v>330.3</v>
      </c>
      <c r="D58" s="125">
        <v>39.409999999999997</v>
      </c>
      <c r="E58" s="125">
        <v>35.619999999999997</v>
      </c>
      <c r="F58" s="125">
        <v>111.86</v>
      </c>
      <c r="G58" s="125">
        <v>14.75</v>
      </c>
      <c r="H58" s="125">
        <v>12.21</v>
      </c>
      <c r="I58" s="125">
        <v>10.5</v>
      </c>
      <c r="J58" s="125">
        <v>1.72</v>
      </c>
      <c r="K58" s="125">
        <v>44.31</v>
      </c>
      <c r="L58" s="125">
        <v>49.75</v>
      </c>
      <c r="M58" s="125">
        <v>22.39</v>
      </c>
      <c r="N58" s="125" t="s">
        <v>10</v>
      </c>
      <c r="O58" s="116"/>
      <c r="P58" s="116"/>
    </row>
    <row r="59" spans="1:16" s="94" customFormat="1" ht="21.6" customHeight="1">
      <c r="A59" s="25">
        <f>IF(B59&lt;&gt;"",COUNTA($B$20:B59),"")</f>
        <v>39</v>
      </c>
      <c r="B59" s="104" t="s">
        <v>144</v>
      </c>
      <c r="C59" s="125">
        <v>1176.68</v>
      </c>
      <c r="D59" s="125" t="s">
        <v>10</v>
      </c>
      <c r="E59" s="125" t="s">
        <v>10</v>
      </c>
      <c r="F59" s="125" t="s">
        <v>10</v>
      </c>
      <c r="G59" s="125" t="s">
        <v>10</v>
      </c>
      <c r="H59" s="125">
        <v>1176.68</v>
      </c>
      <c r="I59" s="125">
        <v>679.54</v>
      </c>
      <c r="J59" s="125">
        <v>497.14</v>
      </c>
      <c r="K59" s="125" t="s">
        <v>10</v>
      </c>
      <c r="L59" s="125" t="s">
        <v>10</v>
      </c>
      <c r="M59" s="125" t="s">
        <v>10</v>
      </c>
      <c r="N59" s="125" t="s">
        <v>10</v>
      </c>
      <c r="O59" s="116"/>
      <c r="P59" s="116"/>
    </row>
    <row r="60" spans="1:16" s="94" customFormat="1" ht="11.1" customHeight="1">
      <c r="A60" s="25">
        <f>IF(B60&lt;&gt;"",COUNTA($B$20:B60),"")</f>
        <v>40</v>
      </c>
      <c r="B60" s="103" t="s">
        <v>145</v>
      </c>
      <c r="C60" s="125">
        <v>9.3000000000000007</v>
      </c>
      <c r="D60" s="125" t="s">
        <v>10</v>
      </c>
      <c r="E60" s="125" t="s">
        <v>10</v>
      </c>
      <c r="F60" s="125" t="s">
        <v>10</v>
      </c>
      <c r="G60" s="125" t="s">
        <v>10</v>
      </c>
      <c r="H60" s="125" t="s">
        <v>10</v>
      </c>
      <c r="I60" s="125" t="s">
        <v>10</v>
      </c>
      <c r="J60" s="125" t="s">
        <v>10</v>
      </c>
      <c r="K60" s="125" t="s">
        <v>10</v>
      </c>
      <c r="L60" s="125" t="s">
        <v>10</v>
      </c>
      <c r="M60" s="125" t="s">
        <v>10</v>
      </c>
      <c r="N60" s="125">
        <v>9.3000000000000007</v>
      </c>
      <c r="O60" s="116"/>
      <c r="P60" s="116"/>
    </row>
    <row r="61" spans="1:16" s="94" customFormat="1" ht="11.1" customHeight="1">
      <c r="A61" s="25">
        <f>IF(B61&lt;&gt;"",COUNTA($B$20:B61),"")</f>
        <v>41</v>
      </c>
      <c r="B61" s="103" t="s">
        <v>146</v>
      </c>
      <c r="C61" s="125">
        <v>684.96</v>
      </c>
      <c r="D61" s="125">
        <v>29.91</v>
      </c>
      <c r="E61" s="125">
        <v>52.36</v>
      </c>
      <c r="F61" s="125">
        <v>60</v>
      </c>
      <c r="G61" s="125">
        <v>126.37</v>
      </c>
      <c r="H61" s="125">
        <v>178.08</v>
      </c>
      <c r="I61" s="125">
        <v>60.33</v>
      </c>
      <c r="J61" s="125">
        <v>117.75</v>
      </c>
      <c r="K61" s="125">
        <v>29.17</v>
      </c>
      <c r="L61" s="125">
        <v>72.31</v>
      </c>
      <c r="M61" s="125">
        <v>133.91999999999999</v>
      </c>
      <c r="N61" s="125">
        <v>2.83</v>
      </c>
      <c r="O61" s="116"/>
      <c r="P61" s="116"/>
    </row>
    <row r="62" spans="1:16" s="94" customFormat="1" ht="11.1" customHeight="1">
      <c r="A62" s="25">
        <f>IF(B62&lt;&gt;"",COUNTA($B$20:B62),"")</f>
        <v>42</v>
      </c>
      <c r="B62" s="103" t="s">
        <v>147</v>
      </c>
      <c r="C62" s="125">
        <v>26.4</v>
      </c>
      <c r="D62" s="125" t="s">
        <v>10</v>
      </c>
      <c r="E62" s="125" t="s">
        <v>10</v>
      </c>
      <c r="F62" s="125">
        <v>18.920000000000002</v>
      </c>
      <c r="G62" s="125">
        <v>0.96</v>
      </c>
      <c r="H62" s="125">
        <v>6.53</v>
      </c>
      <c r="I62" s="125">
        <v>1.03</v>
      </c>
      <c r="J62" s="125">
        <v>5.51</v>
      </c>
      <c r="K62" s="125" t="s">
        <v>10</v>
      </c>
      <c r="L62" s="125" t="s">
        <v>10</v>
      </c>
      <c r="M62" s="125" t="s">
        <v>10</v>
      </c>
      <c r="N62" s="125" t="s">
        <v>10</v>
      </c>
      <c r="O62" s="116"/>
      <c r="P62" s="116"/>
    </row>
    <row r="63" spans="1:16" s="94" customFormat="1" ht="20.100000000000001" customHeight="1">
      <c r="A63" s="26">
        <f>IF(B63&lt;&gt;"",COUNTA($B$20:B63),"")</f>
        <v>43</v>
      </c>
      <c r="B63" s="105" t="s">
        <v>148</v>
      </c>
      <c r="C63" s="127">
        <v>2858.86</v>
      </c>
      <c r="D63" s="127">
        <v>306.08</v>
      </c>
      <c r="E63" s="127">
        <v>235.54</v>
      </c>
      <c r="F63" s="127">
        <v>179.52</v>
      </c>
      <c r="G63" s="127">
        <v>181.56</v>
      </c>
      <c r="H63" s="127">
        <v>1424.13</v>
      </c>
      <c r="I63" s="127">
        <v>782.66</v>
      </c>
      <c r="J63" s="127">
        <v>641.46</v>
      </c>
      <c r="K63" s="127">
        <v>110.76</v>
      </c>
      <c r="L63" s="127">
        <v>190.69</v>
      </c>
      <c r="M63" s="127">
        <v>218.45</v>
      </c>
      <c r="N63" s="127">
        <v>12.13</v>
      </c>
      <c r="O63" s="116"/>
      <c r="P63" s="116"/>
    </row>
    <row r="64" spans="1:16" s="94" customFormat="1" ht="21.6" customHeight="1">
      <c r="A64" s="25">
        <f>IF(B64&lt;&gt;"",COUNTA($B$20:B64),"")</f>
        <v>44</v>
      </c>
      <c r="B64" s="104" t="s">
        <v>149</v>
      </c>
      <c r="C64" s="125">
        <v>297.04000000000002</v>
      </c>
      <c r="D64" s="125">
        <v>19.3</v>
      </c>
      <c r="E64" s="125">
        <v>21.55</v>
      </c>
      <c r="F64" s="125">
        <v>2.8</v>
      </c>
      <c r="G64" s="125">
        <v>3.51</v>
      </c>
      <c r="H64" s="125">
        <v>0.69</v>
      </c>
      <c r="I64" s="125">
        <v>0.02</v>
      </c>
      <c r="J64" s="125">
        <v>0.68</v>
      </c>
      <c r="K64" s="125">
        <v>1.1399999999999999</v>
      </c>
      <c r="L64" s="125">
        <v>224.57</v>
      </c>
      <c r="M64" s="125">
        <v>23.47</v>
      </c>
      <c r="N64" s="125" t="s">
        <v>10</v>
      </c>
      <c r="O64" s="116"/>
      <c r="P64" s="116"/>
    </row>
    <row r="65" spans="1:16" s="94" customFormat="1" ht="11.1" customHeight="1">
      <c r="A65" s="25">
        <f>IF(B65&lt;&gt;"",COUNTA($B$20:B65),"")</f>
        <v>45</v>
      </c>
      <c r="B65" s="103" t="s">
        <v>150</v>
      </c>
      <c r="C65" s="125">
        <v>102</v>
      </c>
      <c r="D65" s="125">
        <v>0.8</v>
      </c>
      <c r="E65" s="125" t="s">
        <v>10</v>
      </c>
      <c r="F65" s="125" t="s">
        <v>10</v>
      </c>
      <c r="G65" s="125">
        <v>0.02</v>
      </c>
      <c r="H65" s="125" t="s">
        <v>10</v>
      </c>
      <c r="I65" s="125" t="s">
        <v>10</v>
      </c>
      <c r="J65" s="125" t="s">
        <v>10</v>
      </c>
      <c r="K65" s="125" t="s">
        <v>10</v>
      </c>
      <c r="L65" s="125">
        <v>87.29</v>
      </c>
      <c r="M65" s="125">
        <v>13.89</v>
      </c>
      <c r="N65" s="125" t="s">
        <v>10</v>
      </c>
      <c r="O65" s="116"/>
      <c r="P65" s="116"/>
    </row>
    <row r="66" spans="1:16"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row>
    <row r="67" spans="1:16" s="94" customFormat="1" ht="11.1" customHeight="1">
      <c r="A67" s="25">
        <f>IF(B67&lt;&gt;"",COUNTA($B$20:B67),"")</f>
        <v>47</v>
      </c>
      <c r="B67" s="103" t="s">
        <v>152</v>
      </c>
      <c r="C67" s="125">
        <v>6.78</v>
      </c>
      <c r="D67" s="125" t="s">
        <v>10</v>
      </c>
      <c r="E67" s="125">
        <v>2.54</v>
      </c>
      <c r="F67" s="125" t="s">
        <v>10</v>
      </c>
      <c r="G67" s="125">
        <v>0.06</v>
      </c>
      <c r="H67" s="125">
        <v>0.75</v>
      </c>
      <c r="I67" s="125">
        <v>0.75</v>
      </c>
      <c r="J67" s="125" t="s">
        <v>10</v>
      </c>
      <c r="K67" s="125" t="s">
        <v>10</v>
      </c>
      <c r="L67" s="125">
        <v>1.18</v>
      </c>
      <c r="M67" s="125">
        <v>2.2599999999999998</v>
      </c>
      <c r="N67" s="125" t="s">
        <v>10</v>
      </c>
      <c r="O67" s="116"/>
      <c r="P67" s="116"/>
    </row>
    <row r="68" spans="1:16" s="94" customFormat="1" ht="11.1" customHeight="1">
      <c r="A68" s="25">
        <f>IF(B68&lt;&gt;"",COUNTA($B$20:B68),"")</f>
        <v>48</v>
      </c>
      <c r="B68" s="103" t="s">
        <v>147</v>
      </c>
      <c r="C68" s="125" t="s">
        <v>10</v>
      </c>
      <c r="D68" s="125" t="s">
        <v>10</v>
      </c>
      <c r="E68" s="125" t="s">
        <v>10</v>
      </c>
      <c r="F68" s="125" t="s">
        <v>10</v>
      </c>
      <c r="G68" s="125" t="s">
        <v>10</v>
      </c>
      <c r="H68" s="125" t="s">
        <v>10</v>
      </c>
      <c r="I68" s="125" t="s">
        <v>10</v>
      </c>
      <c r="J68" s="125" t="s">
        <v>10</v>
      </c>
      <c r="K68" s="125" t="s">
        <v>10</v>
      </c>
      <c r="L68" s="125" t="s">
        <v>10</v>
      </c>
      <c r="M68" s="125" t="s">
        <v>10</v>
      </c>
      <c r="N68" s="125" t="s">
        <v>10</v>
      </c>
      <c r="O68" s="116"/>
      <c r="P68" s="116"/>
    </row>
    <row r="69" spans="1:16" s="94" customFormat="1" ht="18.95" customHeight="1">
      <c r="A69" s="26">
        <f>IF(B69&lt;&gt;"",COUNTA($B$20:B69),"")</f>
        <v>49</v>
      </c>
      <c r="B69" s="105" t="s">
        <v>153</v>
      </c>
      <c r="C69" s="127">
        <v>303.82</v>
      </c>
      <c r="D69" s="127">
        <v>19.3</v>
      </c>
      <c r="E69" s="127">
        <v>24.09</v>
      </c>
      <c r="F69" s="127">
        <v>2.8</v>
      </c>
      <c r="G69" s="127">
        <v>3.57</v>
      </c>
      <c r="H69" s="127">
        <v>1.44</v>
      </c>
      <c r="I69" s="127">
        <v>0.77</v>
      </c>
      <c r="J69" s="127">
        <v>0.68</v>
      </c>
      <c r="K69" s="127">
        <v>1.1399999999999999</v>
      </c>
      <c r="L69" s="127">
        <v>225.74</v>
      </c>
      <c r="M69" s="127">
        <v>25.73</v>
      </c>
      <c r="N69" s="127" t="s">
        <v>10</v>
      </c>
      <c r="O69" s="116"/>
      <c r="P69" s="116"/>
    </row>
    <row r="70" spans="1:16" s="94" customFormat="1" ht="18.95" customHeight="1">
      <c r="A70" s="26">
        <f>IF(B70&lt;&gt;"",COUNTA($B$20:B70),"")</f>
        <v>50</v>
      </c>
      <c r="B70" s="105" t="s">
        <v>154</v>
      </c>
      <c r="C70" s="127">
        <v>3162.68</v>
      </c>
      <c r="D70" s="127">
        <v>325.38</v>
      </c>
      <c r="E70" s="127">
        <v>259.64</v>
      </c>
      <c r="F70" s="127">
        <v>182.32</v>
      </c>
      <c r="G70" s="127">
        <v>185.13</v>
      </c>
      <c r="H70" s="127">
        <v>1425.57</v>
      </c>
      <c r="I70" s="127">
        <v>783.43</v>
      </c>
      <c r="J70" s="127">
        <v>642.14</v>
      </c>
      <c r="K70" s="127">
        <v>111.9</v>
      </c>
      <c r="L70" s="127">
        <v>416.44</v>
      </c>
      <c r="M70" s="127">
        <v>244.18</v>
      </c>
      <c r="N70" s="127">
        <v>12.13</v>
      </c>
      <c r="O70" s="116"/>
      <c r="P70" s="116"/>
    </row>
    <row r="71" spans="1:16" s="94" customFormat="1" ht="11.1" customHeight="1">
      <c r="A71" s="25">
        <f>IF(B71&lt;&gt;"",COUNTA($B$20:B71),"")</f>
        <v>51</v>
      </c>
      <c r="B71" s="103" t="s">
        <v>155</v>
      </c>
      <c r="C71" s="125">
        <v>1043.31</v>
      </c>
      <c r="D71" s="125" t="s">
        <v>10</v>
      </c>
      <c r="E71" s="125" t="s">
        <v>10</v>
      </c>
      <c r="F71" s="125" t="s">
        <v>10</v>
      </c>
      <c r="G71" s="125" t="s">
        <v>10</v>
      </c>
      <c r="H71" s="125" t="s">
        <v>10</v>
      </c>
      <c r="I71" s="125" t="s">
        <v>10</v>
      </c>
      <c r="J71" s="125" t="s">
        <v>10</v>
      </c>
      <c r="K71" s="125" t="s">
        <v>10</v>
      </c>
      <c r="L71" s="125" t="s">
        <v>10</v>
      </c>
      <c r="M71" s="125" t="s">
        <v>10</v>
      </c>
      <c r="N71" s="125">
        <v>1043.31</v>
      </c>
      <c r="O71" s="116"/>
      <c r="P71" s="116"/>
    </row>
    <row r="72" spans="1:16" s="94" customFormat="1" ht="11.1" customHeight="1">
      <c r="A72" s="25">
        <f>IF(B72&lt;&gt;"",COUNTA($B$20:B72),"")</f>
        <v>52</v>
      </c>
      <c r="B72" s="103" t="s">
        <v>156</v>
      </c>
      <c r="C72" s="125">
        <v>325.81</v>
      </c>
      <c r="D72" s="125" t="s">
        <v>10</v>
      </c>
      <c r="E72" s="125" t="s">
        <v>10</v>
      </c>
      <c r="F72" s="125" t="s">
        <v>10</v>
      </c>
      <c r="G72" s="125" t="s">
        <v>10</v>
      </c>
      <c r="H72" s="125" t="s">
        <v>10</v>
      </c>
      <c r="I72" s="125" t="s">
        <v>10</v>
      </c>
      <c r="J72" s="125" t="s">
        <v>10</v>
      </c>
      <c r="K72" s="125" t="s">
        <v>10</v>
      </c>
      <c r="L72" s="125" t="s">
        <v>10</v>
      </c>
      <c r="M72" s="125" t="s">
        <v>10</v>
      </c>
      <c r="N72" s="125">
        <v>325.81</v>
      </c>
      <c r="O72" s="116"/>
      <c r="P72" s="116"/>
    </row>
    <row r="73" spans="1:16" s="94" customFormat="1" ht="11.1" customHeight="1">
      <c r="A73" s="25">
        <f>IF(B73&lt;&gt;"",COUNTA($B$20:B73),"")</f>
        <v>53</v>
      </c>
      <c r="B73" s="103" t="s">
        <v>172</v>
      </c>
      <c r="C73" s="125">
        <v>483.85</v>
      </c>
      <c r="D73" s="125" t="s">
        <v>10</v>
      </c>
      <c r="E73" s="125" t="s">
        <v>10</v>
      </c>
      <c r="F73" s="125" t="s">
        <v>10</v>
      </c>
      <c r="G73" s="125" t="s">
        <v>10</v>
      </c>
      <c r="H73" s="125" t="s">
        <v>10</v>
      </c>
      <c r="I73" s="125" t="s">
        <v>10</v>
      </c>
      <c r="J73" s="125" t="s">
        <v>10</v>
      </c>
      <c r="K73" s="125" t="s">
        <v>10</v>
      </c>
      <c r="L73" s="125" t="s">
        <v>10</v>
      </c>
      <c r="M73" s="125" t="s">
        <v>10</v>
      </c>
      <c r="N73" s="125">
        <v>483.85</v>
      </c>
      <c r="O73" s="116"/>
      <c r="P73" s="116"/>
    </row>
    <row r="74" spans="1:16" s="94" customFormat="1" ht="11.1" customHeight="1">
      <c r="A74" s="25">
        <f>IF(B74&lt;&gt;"",COUNTA($B$20:B74),"")</f>
        <v>54</v>
      </c>
      <c r="B74" s="103" t="s">
        <v>173</v>
      </c>
      <c r="C74" s="125">
        <v>111.58</v>
      </c>
      <c r="D74" s="125" t="s">
        <v>10</v>
      </c>
      <c r="E74" s="125" t="s">
        <v>10</v>
      </c>
      <c r="F74" s="125" t="s">
        <v>10</v>
      </c>
      <c r="G74" s="125" t="s">
        <v>10</v>
      </c>
      <c r="H74" s="125" t="s">
        <v>10</v>
      </c>
      <c r="I74" s="125" t="s">
        <v>10</v>
      </c>
      <c r="J74" s="125" t="s">
        <v>10</v>
      </c>
      <c r="K74" s="125" t="s">
        <v>10</v>
      </c>
      <c r="L74" s="125" t="s">
        <v>10</v>
      </c>
      <c r="M74" s="125" t="s">
        <v>10</v>
      </c>
      <c r="N74" s="125">
        <v>111.58</v>
      </c>
      <c r="O74" s="116"/>
      <c r="P74" s="116"/>
    </row>
    <row r="75" spans="1:16" s="94" customFormat="1" ht="11.1" customHeight="1">
      <c r="A75" s="25">
        <f>IF(B75&lt;&gt;"",COUNTA($B$20:B75),"")</f>
        <v>55</v>
      </c>
      <c r="B75" s="103" t="s">
        <v>61</v>
      </c>
      <c r="C75" s="125">
        <v>292.22000000000003</v>
      </c>
      <c r="D75" s="125" t="s">
        <v>10</v>
      </c>
      <c r="E75" s="125" t="s">
        <v>10</v>
      </c>
      <c r="F75" s="125" t="s">
        <v>10</v>
      </c>
      <c r="G75" s="125" t="s">
        <v>10</v>
      </c>
      <c r="H75" s="125" t="s">
        <v>10</v>
      </c>
      <c r="I75" s="125" t="s">
        <v>10</v>
      </c>
      <c r="J75" s="125" t="s">
        <v>10</v>
      </c>
      <c r="K75" s="125" t="s">
        <v>10</v>
      </c>
      <c r="L75" s="125" t="s">
        <v>10</v>
      </c>
      <c r="M75" s="125" t="s">
        <v>10</v>
      </c>
      <c r="N75" s="125">
        <v>292.22000000000003</v>
      </c>
      <c r="O75" s="116"/>
      <c r="P75" s="116"/>
    </row>
    <row r="76" spans="1:16" s="94" customFormat="1" ht="21.6" customHeight="1">
      <c r="A76" s="25">
        <f>IF(B76&lt;&gt;"",COUNTA($B$20:B76),"")</f>
        <v>56</v>
      </c>
      <c r="B76" s="104" t="s">
        <v>157</v>
      </c>
      <c r="C76" s="125">
        <v>323.2</v>
      </c>
      <c r="D76" s="125" t="s">
        <v>10</v>
      </c>
      <c r="E76" s="125" t="s">
        <v>10</v>
      </c>
      <c r="F76" s="125" t="s">
        <v>10</v>
      </c>
      <c r="G76" s="125" t="s">
        <v>10</v>
      </c>
      <c r="H76" s="125" t="s">
        <v>10</v>
      </c>
      <c r="I76" s="125" t="s">
        <v>10</v>
      </c>
      <c r="J76" s="125" t="s">
        <v>10</v>
      </c>
      <c r="K76" s="125" t="s">
        <v>10</v>
      </c>
      <c r="L76" s="125" t="s">
        <v>10</v>
      </c>
      <c r="M76" s="125" t="s">
        <v>10</v>
      </c>
      <c r="N76" s="125">
        <v>323.2</v>
      </c>
      <c r="O76" s="116"/>
      <c r="P76" s="116"/>
    </row>
    <row r="77" spans="1:16" s="94" customFormat="1" ht="21.6" customHeight="1">
      <c r="A77" s="25">
        <f>IF(B77&lt;&gt;"",COUNTA($B$20:B77),"")</f>
        <v>57</v>
      </c>
      <c r="B77" s="104" t="s">
        <v>158</v>
      </c>
      <c r="C77" s="125">
        <v>452.87</v>
      </c>
      <c r="D77" s="125">
        <v>7.12</v>
      </c>
      <c r="E77" s="125">
        <v>1.17</v>
      </c>
      <c r="F77" s="125">
        <v>0.04</v>
      </c>
      <c r="G77" s="125">
        <v>34.1</v>
      </c>
      <c r="H77" s="125">
        <v>389.95</v>
      </c>
      <c r="I77" s="125">
        <v>203.12</v>
      </c>
      <c r="J77" s="125">
        <v>186.83</v>
      </c>
      <c r="K77" s="125">
        <v>1.35</v>
      </c>
      <c r="L77" s="125">
        <v>18.46</v>
      </c>
      <c r="M77" s="125">
        <v>0.68</v>
      </c>
      <c r="N77" s="125" t="s">
        <v>10</v>
      </c>
      <c r="O77" s="116"/>
      <c r="P77" s="116"/>
    </row>
    <row r="78" spans="1:16" s="94" customFormat="1" ht="21.6" customHeight="1">
      <c r="A78" s="25">
        <f>IF(B78&lt;&gt;"",COUNTA($B$20:B78),"")</f>
        <v>58</v>
      </c>
      <c r="B78" s="104" t="s">
        <v>159</v>
      </c>
      <c r="C78" s="125">
        <v>117.98</v>
      </c>
      <c r="D78" s="125">
        <v>21.47</v>
      </c>
      <c r="E78" s="125">
        <v>0.46</v>
      </c>
      <c r="F78" s="125">
        <v>0.24</v>
      </c>
      <c r="G78" s="125">
        <v>2.2799999999999998</v>
      </c>
      <c r="H78" s="125">
        <v>92.41</v>
      </c>
      <c r="I78" s="125">
        <v>91.34</v>
      </c>
      <c r="J78" s="125">
        <v>1.07</v>
      </c>
      <c r="K78" s="125">
        <v>0.36</v>
      </c>
      <c r="L78" s="125" t="s">
        <v>10</v>
      </c>
      <c r="M78" s="125">
        <v>0.76</v>
      </c>
      <c r="N78" s="125" t="s">
        <v>10</v>
      </c>
      <c r="O78" s="116"/>
      <c r="P78" s="116"/>
    </row>
    <row r="79" spans="1:16" s="94" customFormat="1" ht="11.1" customHeight="1">
      <c r="A79" s="25">
        <f>IF(B79&lt;&gt;"",COUNTA($B$20:B79),"")</f>
        <v>59</v>
      </c>
      <c r="B79" s="103" t="s">
        <v>160</v>
      </c>
      <c r="C79" s="125">
        <v>251.62</v>
      </c>
      <c r="D79" s="125">
        <v>0.13</v>
      </c>
      <c r="E79" s="125">
        <v>89.18</v>
      </c>
      <c r="F79" s="125" t="s">
        <v>10</v>
      </c>
      <c r="G79" s="125">
        <v>0.2</v>
      </c>
      <c r="H79" s="125">
        <v>4.58</v>
      </c>
      <c r="I79" s="125">
        <v>0.01</v>
      </c>
      <c r="J79" s="125">
        <v>4.58</v>
      </c>
      <c r="K79" s="125">
        <v>13.46</v>
      </c>
      <c r="L79" s="125">
        <v>46.56</v>
      </c>
      <c r="M79" s="125">
        <v>97.51</v>
      </c>
      <c r="N79" s="125" t="s">
        <v>10</v>
      </c>
      <c r="O79" s="116"/>
      <c r="P79" s="116"/>
    </row>
    <row r="80" spans="1:16" s="94" customFormat="1" ht="11.1" customHeight="1">
      <c r="A80" s="25">
        <f>IF(B80&lt;&gt;"",COUNTA($B$20:B80),"")</f>
        <v>60</v>
      </c>
      <c r="B80" s="103" t="s">
        <v>161</v>
      </c>
      <c r="C80" s="125">
        <v>606.15</v>
      </c>
      <c r="D80" s="125">
        <v>122.38</v>
      </c>
      <c r="E80" s="125">
        <v>20.010000000000002</v>
      </c>
      <c r="F80" s="125">
        <v>23.59</v>
      </c>
      <c r="G80" s="125">
        <v>33.229999999999997</v>
      </c>
      <c r="H80" s="125">
        <v>231.13</v>
      </c>
      <c r="I80" s="125">
        <v>193.35</v>
      </c>
      <c r="J80" s="125">
        <v>37.78</v>
      </c>
      <c r="K80" s="125">
        <v>6.26</v>
      </c>
      <c r="L80" s="125">
        <v>99.7</v>
      </c>
      <c r="M80" s="125">
        <v>62.83</v>
      </c>
      <c r="N80" s="125">
        <v>7.02</v>
      </c>
      <c r="O80" s="116"/>
      <c r="P80" s="116"/>
    </row>
    <row r="81" spans="1:16" s="94" customFormat="1" ht="11.1" customHeight="1">
      <c r="A81" s="25">
        <f>IF(B81&lt;&gt;"",COUNTA($B$20:B81),"")</f>
        <v>61</v>
      </c>
      <c r="B81" s="103" t="s">
        <v>147</v>
      </c>
      <c r="C81" s="125">
        <v>26.4</v>
      </c>
      <c r="D81" s="125" t="s">
        <v>10</v>
      </c>
      <c r="E81" s="125" t="s">
        <v>10</v>
      </c>
      <c r="F81" s="125">
        <v>18.920000000000002</v>
      </c>
      <c r="G81" s="125">
        <v>0.96</v>
      </c>
      <c r="H81" s="125">
        <v>6.53</v>
      </c>
      <c r="I81" s="125">
        <v>1.03</v>
      </c>
      <c r="J81" s="125">
        <v>5.51</v>
      </c>
      <c r="K81" s="125" t="s">
        <v>10</v>
      </c>
      <c r="L81" s="125" t="s">
        <v>10</v>
      </c>
      <c r="M81" s="125" t="s">
        <v>10</v>
      </c>
      <c r="N81" s="125" t="s">
        <v>10</v>
      </c>
      <c r="O81" s="116"/>
      <c r="P81" s="116"/>
    </row>
    <row r="82" spans="1:16" s="94" customFormat="1" ht="20.100000000000001" customHeight="1">
      <c r="A82" s="26">
        <f>IF(B82&lt;&gt;"",COUNTA($B$20:B82),"")</f>
        <v>62</v>
      </c>
      <c r="B82" s="105" t="s">
        <v>162</v>
      </c>
      <c r="C82" s="127">
        <v>3060.95</v>
      </c>
      <c r="D82" s="127">
        <v>151.09</v>
      </c>
      <c r="E82" s="127">
        <v>110.82</v>
      </c>
      <c r="F82" s="127">
        <v>4.95</v>
      </c>
      <c r="G82" s="127">
        <v>68.849999999999994</v>
      </c>
      <c r="H82" s="127">
        <v>711.55</v>
      </c>
      <c r="I82" s="127">
        <v>486.8</v>
      </c>
      <c r="J82" s="127">
        <v>224.75</v>
      </c>
      <c r="K82" s="127">
        <v>21.43</v>
      </c>
      <c r="L82" s="127">
        <v>164.72</v>
      </c>
      <c r="M82" s="127">
        <v>161.78</v>
      </c>
      <c r="N82" s="127">
        <v>1665.76</v>
      </c>
      <c r="O82" s="116"/>
      <c r="P82" s="116"/>
    </row>
    <row r="83" spans="1:16" s="122" customFormat="1" ht="11.1" customHeight="1">
      <c r="A83" s="25">
        <f>IF(B83&lt;&gt;"",COUNTA($B$20:B83),"")</f>
        <v>63</v>
      </c>
      <c r="B83" s="103" t="s">
        <v>163</v>
      </c>
      <c r="C83" s="125">
        <v>245.4</v>
      </c>
      <c r="D83" s="125">
        <v>0.14000000000000001</v>
      </c>
      <c r="E83" s="125">
        <v>3.68</v>
      </c>
      <c r="F83" s="125">
        <v>0.11</v>
      </c>
      <c r="G83" s="125">
        <v>0.01</v>
      </c>
      <c r="H83" s="125">
        <v>0.69</v>
      </c>
      <c r="I83" s="125">
        <v>0.02</v>
      </c>
      <c r="J83" s="125">
        <v>0.68</v>
      </c>
      <c r="K83" s="125">
        <v>0.24</v>
      </c>
      <c r="L83" s="125">
        <v>148.34</v>
      </c>
      <c r="M83" s="125">
        <v>6.71</v>
      </c>
      <c r="N83" s="125">
        <v>85.47</v>
      </c>
      <c r="O83" s="121"/>
      <c r="P83" s="121"/>
    </row>
    <row r="84" spans="1:16"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row>
    <row r="85" spans="1:16" s="122" customFormat="1" ht="11.1" customHeight="1">
      <c r="A85" s="25">
        <f>IF(B85&lt;&gt;"",COUNTA($B$20:B85),"")</f>
        <v>65</v>
      </c>
      <c r="B85" s="103" t="s">
        <v>165</v>
      </c>
      <c r="C85" s="125">
        <v>13.88</v>
      </c>
      <c r="D85" s="125" t="s">
        <v>10</v>
      </c>
      <c r="E85" s="125">
        <v>0.53</v>
      </c>
      <c r="F85" s="125" t="s">
        <v>10</v>
      </c>
      <c r="G85" s="125">
        <v>0.28999999999999998</v>
      </c>
      <c r="H85" s="125">
        <v>0.43</v>
      </c>
      <c r="I85" s="125">
        <v>0.43</v>
      </c>
      <c r="J85" s="125" t="s">
        <v>10</v>
      </c>
      <c r="K85" s="125" t="s">
        <v>10</v>
      </c>
      <c r="L85" s="125">
        <v>10.7</v>
      </c>
      <c r="M85" s="125">
        <v>0.83</v>
      </c>
      <c r="N85" s="125">
        <v>1.1000000000000001</v>
      </c>
      <c r="O85" s="121"/>
      <c r="P85" s="121"/>
    </row>
    <row r="86" spans="1:16" s="122" customFormat="1" ht="11.1" customHeight="1">
      <c r="A86" s="25">
        <f>IF(B86&lt;&gt;"",COUNTA($B$20:B86),"")</f>
        <v>66</v>
      </c>
      <c r="B86" s="103" t="s">
        <v>147</v>
      </c>
      <c r="C86" s="125" t="s">
        <v>10</v>
      </c>
      <c r="D86" s="125" t="s">
        <v>10</v>
      </c>
      <c r="E86" s="125" t="s">
        <v>10</v>
      </c>
      <c r="F86" s="125" t="s">
        <v>10</v>
      </c>
      <c r="G86" s="125" t="s">
        <v>10</v>
      </c>
      <c r="H86" s="125" t="s">
        <v>10</v>
      </c>
      <c r="I86" s="125" t="s">
        <v>10</v>
      </c>
      <c r="J86" s="125" t="s">
        <v>10</v>
      </c>
      <c r="K86" s="125" t="s">
        <v>10</v>
      </c>
      <c r="L86" s="125" t="s">
        <v>10</v>
      </c>
      <c r="M86" s="125" t="s">
        <v>10</v>
      </c>
      <c r="N86" s="125" t="s">
        <v>10</v>
      </c>
      <c r="O86" s="121"/>
      <c r="P86" s="121"/>
    </row>
    <row r="87" spans="1:16" s="94" customFormat="1" ht="18.95" customHeight="1">
      <c r="A87" s="26">
        <f>IF(B87&lt;&gt;"",COUNTA($B$20:B87),"")</f>
        <v>67</v>
      </c>
      <c r="B87" s="105" t="s">
        <v>166</v>
      </c>
      <c r="C87" s="127">
        <v>259.27999999999997</v>
      </c>
      <c r="D87" s="127">
        <v>0.15</v>
      </c>
      <c r="E87" s="127">
        <v>4.2</v>
      </c>
      <c r="F87" s="127">
        <v>0.11</v>
      </c>
      <c r="G87" s="127">
        <v>0.31</v>
      </c>
      <c r="H87" s="127">
        <v>1.1200000000000001</v>
      </c>
      <c r="I87" s="127">
        <v>0.44</v>
      </c>
      <c r="J87" s="127">
        <v>0.68</v>
      </c>
      <c r="K87" s="127">
        <v>0.24</v>
      </c>
      <c r="L87" s="127">
        <v>159.04</v>
      </c>
      <c r="M87" s="127">
        <v>7.54</v>
      </c>
      <c r="N87" s="127">
        <v>86.57</v>
      </c>
      <c r="O87" s="116"/>
      <c r="P87" s="116"/>
    </row>
    <row r="88" spans="1:16" s="94" customFormat="1" ht="18.95" customHeight="1">
      <c r="A88" s="26">
        <f>IF(B88&lt;&gt;"",COUNTA($B$20:B88),"")</f>
        <v>68</v>
      </c>
      <c r="B88" s="105" t="s">
        <v>167</v>
      </c>
      <c r="C88" s="127">
        <v>3320.23</v>
      </c>
      <c r="D88" s="127">
        <v>151.24</v>
      </c>
      <c r="E88" s="127">
        <v>115.03</v>
      </c>
      <c r="F88" s="127">
        <v>5.0599999999999996</v>
      </c>
      <c r="G88" s="127">
        <v>69.16</v>
      </c>
      <c r="H88" s="127">
        <v>712.67</v>
      </c>
      <c r="I88" s="127">
        <v>487.24</v>
      </c>
      <c r="J88" s="127">
        <v>225.43</v>
      </c>
      <c r="K88" s="127">
        <v>21.68</v>
      </c>
      <c r="L88" s="127">
        <v>323.76</v>
      </c>
      <c r="M88" s="127">
        <v>169.32</v>
      </c>
      <c r="N88" s="127">
        <v>1752.33</v>
      </c>
      <c r="O88" s="116"/>
      <c r="P88" s="116"/>
    </row>
    <row r="89" spans="1:16" s="94" customFormat="1" ht="18.95" customHeight="1">
      <c r="A89" s="26">
        <f>IF(B89&lt;&gt;"",COUNTA($B$20:B89),"")</f>
        <v>69</v>
      </c>
      <c r="B89" s="105" t="s">
        <v>168</v>
      </c>
      <c r="C89" s="127">
        <v>157.55000000000001</v>
      </c>
      <c r="D89" s="127">
        <v>-174.15</v>
      </c>
      <c r="E89" s="127">
        <v>-144.61000000000001</v>
      </c>
      <c r="F89" s="127">
        <v>-177.27</v>
      </c>
      <c r="G89" s="127">
        <v>-115.97</v>
      </c>
      <c r="H89" s="127">
        <v>-712.9</v>
      </c>
      <c r="I89" s="127">
        <v>-296.19</v>
      </c>
      <c r="J89" s="127">
        <v>-416.71</v>
      </c>
      <c r="K89" s="127">
        <v>-90.22</v>
      </c>
      <c r="L89" s="127">
        <v>-92.68</v>
      </c>
      <c r="M89" s="127">
        <v>-74.86</v>
      </c>
      <c r="N89" s="127">
        <v>1740.2</v>
      </c>
      <c r="O89" s="116"/>
      <c r="P89" s="116"/>
    </row>
    <row r="90" spans="1:16" s="122" customFormat="1" ht="25.15" customHeight="1">
      <c r="A90" s="25">
        <f>IF(B90&lt;&gt;"",COUNTA($B$20:B90),"")</f>
        <v>70</v>
      </c>
      <c r="B90" s="108" t="s">
        <v>169</v>
      </c>
      <c r="C90" s="129">
        <v>202.09</v>
      </c>
      <c r="D90" s="129">
        <v>-154.99</v>
      </c>
      <c r="E90" s="129">
        <v>-124.72</v>
      </c>
      <c r="F90" s="129">
        <v>-174.57</v>
      </c>
      <c r="G90" s="129">
        <v>-112.71</v>
      </c>
      <c r="H90" s="129">
        <v>-712.58</v>
      </c>
      <c r="I90" s="129">
        <v>-295.87</v>
      </c>
      <c r="J90" s="129">
        <v>-416.71</v>
      </c>
      <c r="K90" s="129">
        <v>-89.33</v>
      </c>
      <c r="L90" s="129">
        <v>-25.98</v>
      </c>
      <c r="M90" s="129">
        <v>-56.67</v>
      </c>
      <c r="N90" s="129">
        <v>1653.63</v>
      </c>
      <c r="O90" s="121"/>
      <c r="P90" s="121"/>
    </row>
    <row r="91" spans="1:16" s="122" customFormat="1" ht="18" customHeight="1">
      <c r="A91" s="25">
        <f>IF(B91&lt;&gt;"",COUNTA($B$20:B91),"")</f>
        <v>71</v>
      </c>
      <c r="B91" s="103" t="s">
        <v>170</v>
      </c>
      <c r="C91" s="125" t="s">
        <v>10</v>
      </c>
      <c r="D91" s="125" t="s">
        <v>10</v>
      </c>
      <c r="E91" s="125" t="s">
        <v>10</v>
      </c>
      <c r="F91" s="125" t="s">
        <v>10</v>
      </c>
      <c r="G91" s="125" t="s">
        <v>10</v>
      </c>
      <c r="H91" s="125" t="s">
        <v>10</v>
      </c>
      <c r="I91" s="125" t="s">
        <v>10</v>
      </c>
      <c r="J91" s="125" t="s">
        <v>10</v>
      </c>
      <c r="K91" s="125" t="s">
        <v>10</v>
      </c>
      <c r="L91" s="125" t="s">
        <v>10</v>
      </c>
      <c r="M91" s="125" t="s">
        <v>10</v>
      </c>
      <c r="N91" s="125" t="s">
        <v>10</v>
      </c>
      <c r="O91" s="121"/>
      <c r="P91" s="121"/>
    </row>
    <row r="92" spans="1:16" ht="11.1" customHeight="1">
      <c r="A92" s="25">
        <f>IF(B92&lt;&gt;"",COUNTA($B$20:B92),"")</f>
        <v>72</v>
      </c>
      <c r="B92" s="103" t="s">
        <v>171</v>
      </c>
      <c r="C92" s="125">
        <v>45.17</v>
      </c>
      <c r="D92" s="125" t="s">
        <v>10</v>
      </c>
      <c r="E92" s="125" t="s">
        <v>10</v>
      </c>
      <c r="F92" s="125" t="s">
        <v>10</v>
      </c>
      <c r="G92" s="125" t="s">
        <v>10</v>
      </c>
      <c r="H92" s="125" t="s">
        <v>10</v>
      </c>
      <c r="I92" s="125" t="s">
        <v>10</v>
      </c>
      <c r="J92" s="125" t="s">
        <v>10</v>
      </c>
      <c r="K92" s="125" t="s">
        <v>10</v>
      </c>
      <c r="L92" s="125" t="s">
        <v>10</v>
      </c>
      <c r="M92" s="125" t="s">
        <v>10</v>
      </c>
      <c r="N92" s="125">
        <v>45.17</v>
      </c>
    </row>
    <row r="93" spans="1:16">
      <c r="A93" s="24"/>
    </row>
    <row r="94" spans="1:16">
      <c r="A94" s="24"/>
    </row>
    <row r="95" spans="1:16">
      <c r="A95" s="24"/>
    </row>
    <row r="96" spans="1:16">
      <c r="A96" s="24"/>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C92"/>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7109375" style="102"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930</v>
      </c>
      <c r="B1" s="242"/>
      <c r="C1" s="221" t="str">
        <f>"Auszahlungen und Einzahlungen der kreisfreien und großen
kreisangehörigen Städte "&amp;Deckblatt!A7&amp;" nach Produktbereichen"</f>
        <v>Auszahlungen und Einzahlungen der kreisfreien und großen
kreisangehörigen Städte 2019 nach Produktbereichen</v>
      </c>
      <c r="D1" s="221"/>
      <c r="E1" s="221"/>
      <c r="F1" s="221"/>
      <c r="G1" s="222"/>
      <c r="H1" s="223" t="str">
        <f>"Auszahlungen und Einzahlungen der kreisfreien und großen
kreisangehörigen Städte "&amp;Deckblatt!A7&amp;" nach Produktbereichen"</f>
        <v>Auszahlungen und Einzahlungen der kreisfreien und großen
kreisangehörigen Städte 2019 nach Produktbereichen</v>
      </c>
      <c r="I1" s="221"/>
      <c r="J1" s="221"/>
      <c r="K1" s="221"/>
      <c r="L1" s="221"/>
      <c r="M1" s="221"/>
      <c r="N1" s="222"/>
    </row>
    <row r="2" spans="1:14" s="97" customFormat="1" ht="12" customHeight="1">
      <c r="A2" s="241" t="s">
        <v>932</v>
      </c>
      <c r="B2" s="242"/>
      <c r="C2" s="221" t="s">
        <v>117</v>
      </c>
      <c r="D2" s="221"/>
      <c r="E2" s="221"/>
      <c r="F2" s="221"/>
      <c r="G2" s="222"/>
      <c r="H2" s="227" t="s">
        <v>117</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8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9"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9"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9"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c r="Y19" s="116"/>
      <c r="Z19" s="116"/>
      <c r="AA19" s="116"/>
      <c r="AB19" s="116"/>
      <c r="AC19" s="116"/>
    </row>
    <row r="20" spans="1:29" s="94" customFormat="1" ht="11.1" customHeight="1">
      <c r="A20" s="25">
        <f>IF(B20&lt;&gt;"",COUNTA($B$20:B20),"")</f>
        <v>1</v>
      </c>
      <c r="B20" s="103" t="s">
        <v>142</v>
      </c>
      <c r="C20" s="117">
        <v>59173</v>
      </c>
      <c r="D20" s="117">
        <v>15747</v>
      </c>
      <c r="E20" s="117">
        <v>19707</v>
      </c>
      <c r="F20" s="117">
        <v>2067</v>
      </c>
      <c r="G20" s="117">
        <v>4654</v>
      </c>
      <c r="H20" s="117">
        <v>8823</v>
      </c>
      <c r="I20" s="117">
        <v>4968</v>
      </c>
      <c r="J20" s="117">
        <v>3855</v>
      </c>
      <c r="K20" s="117">
        <v>2180</v>
      </c>
      <c r="L20" s="117">
        <v>4125</v>
      </c>
      <c r="M20" s="117">
        <v>1870</v>
      </c>
      <c r="N20" s="117" t="s">
        <v>10</v>
      </c>
      <c r="O20" s="116"/>
      <c r="P20" s="116"/>
      <c r="Q20" s="116"/>
      <c r="R20" s="116"/>
      <c r="S20" s="116"/>
      <c r="T20" s="116"/>
      <c r="U20" s="116"/>
      <c r="V20" s="116"/>
      <c r="W20" s="116"/>
      <c r="X20" s="116"/>
      <c r="Y20" s="116"/>
      <c r="Z20" s="116"/>
      <c r="AA20" s="116"/>
      <c r="AB20" s="116"/>
      <c r="AC20" s="116"/>
    </row>
    <row r="21" spans="1:29" s="94" customFormat="1" ht="11.1" customHeight="1">
      <c r="A21" s="25">
        <f>IF(B21&lt;&gt;"",COUNTA($B$20:B21),"")</f>
        <v>2</v>
      </c>
      <c r="B21" s="103" t="s">
        <v>143</v>
      </c>
      <c r="C21" s="117">
        <v>11277</v>
      </c>
      <c r="D21" s="117">
        <v>2161</v>
      </c>
      <c r="E21" s="117">
        <v>1616</v>
      </c>
      <c r="F21" s="117">
        <v>2731</v>
      </c>
      <c r="G21" s="117">
        <v>805</v>
      </c>
      <c r="H21" s="117">
        <v>850</v>
      </c>
      <c r="I21" s="117">
        <v>799</v>
      </c>
      <c r="J21" s="117">
        <v>51</v>
      </c>
      <c r="K21" s="117">
        <v>705</v>
      </c>
      <c r="L21" s="117">
        <v>2134</v>
      </c>
      <c r="M21" s="117">
        <v>273</v>
      </c>
      <c r="N21" s="117" t="s">
        <v>10</v>
      </c>
      <c r="O21" s="116"/>
      <c r="P21" s="116"/>
      <c r="Q21" s="116"/>
      <c r="R21" s="116"/>
      <c r="S21" s="116"/>
      <c r="T21" s="116"/>
      <c r="U21" s="116"/>
      <c r="V21" s="116"/>
      <c r="W21" s="116"/>
      <c r="X21" s="116"/>
      <c r="Y21" s="116"/>
      <c r="Z21" s="116"/>
      <c r="AA21" s="116"/>
      <c r="AB21" s="116"/>
      <c r="AC21" s="116"/>
    </row>
    <row r="22" spans="1:29" s="94" customFormat="1" ht="21.6" customHeight="1">
      <c r="A22" s="25">
        <f>IF(B22&lt;&gt;"",COUNTA($B$20:B22),"")</f>
        <v>3</v>
      </c>
      <c r="B22" s="104" t="s">
        <v>144</v>
      </c>
      <c r="C22" s="117">
        <v>141029</v>
      </c>
      <c r="D22" s="117" t="s">
        <v>10</v>
      </c>
      <c r="E22" s="117" t="s">
        <v>10</v>
      </c>
      <c r="F22" s="117" t="s">
        <v>10</v>
      </c>
      <c r="G22" s="117" t="s">
        <v>10</v>
      </c>
      <c r="H22" s="117">
        <v>141029</v>
      </c>
      <c r="I22" s="117">
        <v>82640</v>
      </c>
      <c r="J22" s="117">
        <v>58389</v>
      </c>
      <c r="K22" s="117" t="s">
        <v>10</v>
      </c>
      <c r="L22" s="117" t="s">
        <v>10</v>
      </c>
      <c r="M22" s="117" t="s">
        <v>10</v>
      </c>
      <c r="N22" s="117" t="s">
        <v>10</v>
      </c>
      <c r="O22" s="116"/>
      <c r="P22" s="116"/>
      <c r="Q22" s="116"/>
      <c r="R22" s="116"/>
      <c r="S22" s="116"/>
      <c r="T22" s="116"/>
      <c r="U22" s="116"/>
      <c r="V22" s="116"/>
      <c r="W22" s="116"/>
      <c r="X22" s="116"/>
      <c r="Y22" s="116"/>
      <c r="Z22" s="116"/>
      <c r="AA22" s="116"/>
      <c r="AB22" s="116"/>
      <c r="AC22" s="116"/>
    </row>
    <row r="23" spans="1:29" s="94" customFormat="1" ht="11.1" customHeight="1">
      <c r="A23" s="25">
        <f>IF(B23&lt;&gt;"",COUNTA($B$20:B23),"")</f>
        <v>4</v>
      </c>
      <c r="B23" s="103" t="s">
        <v>145</v>
      </c>
      <c r="C23" s="117">
        <v>1143</v>
      </c>
      <c r="D23" s="117" t="s">
        <v>10</v>
      </c>
      <c r="E23" s="117" t="s">
        <v>10</v>
      </c>
      <c r="F23" s="117" t="s">
        <v>10</v>
      </c>
      <c r="G23" s="117" t="s">
        <v>10</v>
      </c>
      <c r="H23" s="117" t="s">
        <v>10</v>
      </c>
      <c r="I23" s="117" t="s">
        <v>10</v>
      </c>
      <c r="J23" s="117" t="s">
        <v>10</v>
      </c>
      <c r="K23" s="117" t="s">
        <v>10</v>
      </c>
      <c r="L23" s="117">
        <v>10</v>
      </c>
      <c r="M23" s="117">
        <v>344</v>
      </c>
      <c r="N23" s="117">
        <v>790</v>
      </c>
      <c r="O23" s="116"/>
      <c r="P23" s="116"/>
      <c r="Q23" s="116"/>
      <c r="R23" s="116"/>
      <c r="S23" s="116"/>
      <c r="T23" s="116"/>
      <c r="U23" s="116"/>
      <c r="V23" s="116"/>
      <c r="W23" s="116"/>
      <c r="X23" s="116"/>
      <c r="Y23" s="116"/>
      <c r="Z23" s="116"/>
      <c r="AA23" s="116"/>
      <c r="AB23" s="116"/>
      <c r="AC23" s="116"/>
    </row>
    <row r="24" spans="1:29" s="94" customFormat="1" ht="11.1" customHeight="1">
      <c r="A24" s="25">
        <f>IF(B24&lt;&gt;"",COUNTA($B$20:B24),"")</f>
        <v>5</v>
      </c>
      <c r="B24" s="103" t="s">
        <v>146</v>
      </c>
      <c r="C24" s="117">
        <v>81876</v>
      </c>
      <c r="D24" s="117">
        <v>9980</v>
      </c>
      <c r="E24" s="117">
        <v>4462</v>
      </c>
      <c r="F24" s="117">
        <v>12613</v>
      </c>
      <c r="G24" s="117">
        <v>13861</v>
      </c>
      <c r="H24" s="117">
        <v>10615</v>
      </c>
      <c r="I24" s="117">
        <v>3782</v>
      </c>
      <c r="J24" s="117">
        <v>6834</v>
      </c>
      <c r="K24" s="117">
        <v>6063</v>
      </c>
      <c r="L24" s="117">
        <v>14945</v>
      </c>
      <c r="M24" s="117">
        <v>9148</v>
      </c>
      <c r="N24" s="117">
        <v>190</v>
      </c>
      <c r="O24" s="116"/>
      <c r="P24" s="116"/>
      <c r="Q24" s="116"/>
      <c r="R24" s="116"/>
      <c r="S24" s="116"/>
      <c r="T24" s="116"/>
      <c r="U24" s="116"/>
      <c r="V24" s="116"/>
      <c r="W24" s="116"/>
      <c r="X24" s="116"/>
      <c r="Y24" s="116"/>
      <c r="Z24" s="116"/>
      <c r="AA24" s="116"/>
      <c r="AB24" s="116"/>
      <c r="AC24" s="116"/>
    </row>
    <row r="25" spans="1:29" s="94" customFormat="1" ht="11.1" customHeight="1">
      <c r="A25" s="25">
        <f>IF(B25&lt;&gt;"",COUNTA($B$20:B25),"")</f>
        <v>6</v>
      </c>
      <c r="B25" s="103" t="s">
        <v>147</v>
      </c>
      <c r="C25" s="117">
        <v>9526</v>
      </c>
      <c r="D25" s="117">
        <v>21</v>
      </c>
      <c r="E25" s="117">
        <v>2210</v>
      </c>
      <c r="F25" s="117">
        <v>6546</v>
      </c>
      <c r="G25" s="117" t="s">
        <v>10</v>
      </c>
      <c r="H25" s="117">
        <v>662</v>
      </c>
      <c r="I25" s="117">
        <v>22</v>
      </c>
      <c r="J25" s="117">
        <v>640</v>
      </c>
      <c r="K25" s="117">
        <v>2</v>
      </c>
      <c r="L25" s="117">
        <v>86</v>
      </c>
      <c r="M25" s="117" t="s">
        <v>10</v>
      </c>
      <c r="N25" s="117" t="s">
        <v>10</v>
      </c>
      <c r="O25" s="116"/>
      <c r="P25" s="116"/>
      <c r="Q25" s="116"/>
      <c r="R25" s="116"/>
      <c r="S25" s="116"/>
      <c r="T25" s="116"/>
      <c r="U25" s="116"/>
      <c r="V25" s="116"/>
      <c r="W25" s="116"/>
      <c r="X25" s="116"/>
      <c r="Y25" s="116"/>
      <c r="Z25" s="116"/>
      <c r="AA25" s="116"/>
      <c r="AB25" s="116"/>
      <c r="AC25" s="116"/>
    </row>
    <row r="26" spans="1:29" s="94" customFormat="1" ht="20.100000000000001" customHeight="1">
      <c r="A26" s="26">
        <f>IF(B26&lt;&gt;"",COUNTA($B$20:B26),"")</f>
        <v>7</v>
      </c>
      <c r="B26" s="105" t="s">
        <v>148</v>
      </c>
      <c r="C26" s="119">
        <v>284971</v>
      </c>
      <c r="D26" s="119">
        <v>27868</v>
      </c>
      <c r="E26" s="119">
        <v>23575</v>
      </c>
      <c r="F26" s="119">
        <v>10865</v>
      </c>
      <c r="G26" s="119">
        <v>19321</v>
      </c>
      <c r="H26" s="119">
        <v>160655</v>
      </c>
      <c r="I26" s="119">
        <v>92166</v>
      </c>
      <c r="J26" s="119">
        <v>68489</v>
      </c>
      <c r="K26" s="119">
        <v>8946</v>
      </c>
      <c r="L26" s="119">
        <v>21127</v>
      </c>
      <c r="M26" s="119">
        <v>11635</v>
      </c>
      <c r="N26" s="119">
        <v>980</v>
      </c>
      <c r="O26" s="116"/>
      <c r="P26" s="116"/>
      <c r="Q26" s="116"/>
      <c r="R26" s="116"/>
      <c r="S26" s="116"/>
      <c r="T26" s="116"/>
      <c r="U26" s="116"/>
      <c r="V26" s="116"/>
      <c r="W26" s="116"/>
      <c r="X26" s="116"/>
      <c r="Y26" s="116"/>
      <c r="Z26" s="116"/>
      <c r="AA26" s="116"/>
      <c r="AB26" s="116"/>
      <c r="AC26" s="116"/>
    </row>
    <row r="27" spans="1:29" s="94" customFormat="1" ht="21.6" customHeight="1">
      <c r="A27" s="25">
        <f>IF(B27&lt;&gt;"",COUNTA($B$20:B27),"")</f>
        <v>8</v>
      </c>
      <c r="B27" s="104" t="s">
        <v>149</v>
      </c>
      <c r="C27" s="117">
        <v>59720</v>
      </c>
      <c r="D27" s="117">
        <v>1015</v>
      </c>
      <c r="E27" s="117">
        <v>1080</v>
      </c>
      <c r="F27" s="117">
        <v>33000</v>
      </c>
      <c r="G27" s="117">
        <v>318</v>
      </c>
      <c r="H27" s="117">
        <v>301</v>
      </c>
      <c r="I27" s="117">
        <v>80</v>
      </c>
      <c r="J27" s="117">
        <v>221</v>
      </c>
      <c r="K27" s="117">
        <v>786</v>
      </c>
      <c r="L27" s="117">
        <v>21209</v>
      </c>
      <c r="M27" s="117">
        <v>2011</v>
      </c>
      <c r="N27" s="117" t="s">
        <v>10</v>
      </c>
      <c r="O27" s="116"/>
      <c r="P27" s="116"/>
      <c r="Q27" s="116"/>
      <c r="R27" s="116"/>
      <c r="S27" s="116"/>
      <c r="T27" s="116"/>
      <c r="U27" s="116"/>
      <c r="V27" s="116"/>
      <c r="W27" s="116"/>
      <c r="X27" s="116"/>
      <c r="Y27" s="116"/>
      <c r="Z27" s="116"/>
      <c r="AA27" s="116"/>
      <c r="AB27" s="116"/>
      <c r="AC27" s="116"/>
    </row>
    <row r="28" spans="1:29" s="94" customFormat="1" ht="11.1" customHeight="1">
      <c r="A28" s="25">
        <f>IF(B28&lt;&gt;"",COUNTA($B$20:B28),"")</f>
        <v>9</v>
      </c>
      <c r="B28" s="103" t="s">
        <v>150</v>
      </c>
      <c r="C28" s="117">
        <v>55843</v>
      </c>
      <c r="D28" s="117">
        <v>126</v>
      </c>
      <c r="E28" s="117">
        <v>68</v>
      </c>
      <c r="F28" s="117">
        <v>31995</v>
      </c>
      <c r="G28" s="117">
        <v>49</v>
      </c>
      <c r="H28" s="117">
        <v>150</v>
      </c>
      <c r="I28" s="117" t="s">
        <v>10</v>
      </c>
      <c r="J28" s="117">
        <v>150</v>
      </c>
      <c r="K28" s="117">
        <v>750</v>
      </c>
      <c r="L28" s="117">
        <v>20717</v>
      </c>
      <c r="M28" s="117">
        <v>1988</v>
      </c>
      <c r="N28" s="117" t="s">
        <v>10</v>
      </c>
      <c r="O28" s="116"/>
      <c r="P28" s="116"/>
      <c r="Q28" s="116"/>
      <c r="R28" s="116"/>
      <c r="S28" s="116"/>
      <c r="T28" s="116"/>
      <c r="U28" s="116"/>
      <c r="V28" s="116"/>
      <c r="W28" s="116"/>
      <c r="X28" s="116"/>
      <c r="Y28" s="116"/>
      <c r="Z28" s="116"/>
      <c r="AA28" s="116"/>
      <c r="AB28" s="116"/>
      <c r="AC28" s="116"/>
    </row>
    <row r="29" spans="1:29"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c r="Y29" s="116"/>
      <c r="Z29" s="116"/>
      <c r="AA29" s="116"/>
      <c r="AB29" s="116"/>
      <c r="AC29" s="116"/>
    </row>
    <row r="30" spans="1:29" s="94" customFormat="1" ht="11.1" customHeight="1">
      <c r="A30" s="25">
        <f>IF(B30&lt;&gt;"",COUNTA($B$20:B30),"")</f>
        <v>11</v>
      </c>
      <c r="B30" s="103" t="s">
        <v>152</v>
      </c>
      <c r="C30" s="117">
        <v>4191</v>
      </c>
      <c r="D30" s="117">
        <v>415</v>
      </c>
      <c r="E30" s="117">
        <v>18</v>
      </c>
      <c r="F30" s="117">
        <v>333</v>
      </c>
      <c r="G30" s="117" t="s">
        <v>10</v>
      </c>
      <c r="H30" s="117">
        <v>440</v>
      </c>
      <c r="I30" s="117">
        <v>38</v>
      </c>
      <c r="J30" s="117">
        <v>402</v>
      </c>
      <c r="K30" s="117" t="s">
        <v>10</v>
      </c>
      <c r="L30" s="117">
        <v>2927</v>
      </c>
      <c r="M30" s="117">
        <v>57</v>
      </c>
      <c r="N30" s="117" t="s">
        <v>10</v>
      </c>
      <c r="O30" s="116"/>
      <c r="P30" s="116"/>
      <c r="Q30" s="116"/>
      <c r="R30" s="116"/>
      <c r="S30" s="116"/>
      <c r="T30" s="116"/>
      <c r="U30" s="116"/>
      <c r="V30" s="116"/>
      <c r="W30" s="116"/>
      <c r="X30" s="116"/>
      <c r="Y30" s="116"/>
      <c r="Z30" s="116"/>
      <c r="AA30" s="116"/>
      <c r="AB30" s="116"/>
      <c r="AC30" s="116"/>
    </row>
    <row r="31" spans="1:29" s="94" customFormat="1" ht="11.1" customHeight="1">
      <c r="A31" s="25">
        <f>IF(B31&lt;&gt;"",COUNTA($B$20:B31),"")</f>
        <v>12</v>
      </c>
      <c r="B31" s="103" t="s">
        <v>147</v>
      </c>
      <c r="C31" s="117" t="s">
        <v>10</v>
      </c>
      <c r="D31" s="117" t="s">
        <v>10</v>
      </c>
      <c r="E31" s="117" t="s">
        <v>10</v>
      </c>
      <c r="F31" s="117" t="s">
        <v>10</v>
      </c>
      <c r="G31" s="117" t="s">
        <v>10</v>
      </c>
      <c r="H31" s="117" t="s">
        <v>10</v>
      </c>
      <c r="I31" s="117" t="s">
        <v>10</v>
      </c>
      <c r="J31" s="117" t="s">
        <v>10</v>
      </c>
      <c r="K31" s="117" t="s">
        <v>10</v>
      </c>
      <c r="L31" s="117" t="s">
        <v>10</v>
      </c>
      <c r="M31" s="117" t="s">
        <v>10</v>
      </c>
      <c r="N31" s="117" t="s">
        <v>10</v>
      </c>
      <c r="O31" s="116"/>
      <c r="P31" s="116"/>
      <c r="Q31" s="116"/>
      <c r="R31" s="116"/>
      <c r="S31" s="116"/>
      <c r="T31" s="116"/>
      <c r="U31" s="116"/>
      <c r="V31" s="116"/>
      <c r="W31" s="116"/>
      <c r="X31" s="116"/>
      <c r="Y31" s="116"/>
      <c r="Z31" s="116"/>
      <c r="AA31" s="116"/>
      <c r="AB31" s="116"/>
      <c r="AC31" s="116"/>
    </row>
    <row r="32" spans="1:29" s="94" customFormat="1" ht="18.95" customHeight="1">
      <c r="A32" s="26">
        <f>IF(B32&lt;&gt;"",COUNTA($B$20:B32),"")</f>
        <v>13</v>
      </c>
      <c r="B32" s="105" t="s">
        <v>153</v>
      </c>
      <c r="C32" s="119">
        <v>63910</v>
      </c>
      <c r="D32" s="119">
        <v>1430</v>
      </c>
      <c r="E32" s="119">
        <v>1097</v>
      </c>
      <c r="F32" s="119">
        <v>33333</v>
      </c>
      <c r="G32" s="119">
        <v>318</v>
      </c>
      <c r="H32" s="119">
        <v>741</v>
      </c>
      <c r="I32" s="119">
        <v>118</v>
      </c>
      <c r="J32" s="119">
        <v>623</v>
      </c>
      <c r="K32" s="119">
        <v>787</v>
      </c>
      <c r="L32" s="119">
        <v>24136</v>
      </c>
      <c r="M32" s="119">
        <v>2068</v>
      </c>
      <c r="N32" s="119" t="s">
        <v>10</v>
      </c>
      <c r="O32" s="116"/>
      <c r="P32" s="116"/>
      <c r="Q32" s="116"/>
      <c r="R32" s="116"/>
      <c r="S32" s="116"/>
      <c r="T32" s="116"/>
      <c r="U32" s="116"/>
      <c r="V32" s="116"/>
      <c r="W32" s="116"/>
      <c r="X32" s="116"/>
      <c r="Y32" s="116"/>
      <c r="Z32" s="116"/>
      <c r="AA32" s="116"/>
      <c r="AB32" s="116"/>
      <c r="AC32" s="116"/>
    </row>
    <row r="33" spans="1:29" s="94" customFormat="1" ht="18.95" customHeight="1">
      <c r="A33" s="26">
        <f>IF(B33&lt;&gt;"",COUNTA($B$20:B33),"")</f>
        <v>14</v>
      </c>
      <c r="B33" s="105" t="s">
        <v>154</v>
      </c>
      <c r="C33" s="119">
        <v>348881</v>
      </c>
      <c r="D33" s="119">
        <v>29298</v>
      </c>
      <c r="E33" s="119">
        <v>24672</v>
      </c>
      <c r="F33" s="119">
        <v>44198</v>
      </c>
      <c r="G33" s="119">
        <v>19639</v>
      </c>
      <c r="H33" s="119">
        <v>161396</v>
      </c>
      <c r="I33" s="119">
        <v>92284</v>
      </c>
      <c r="J33" s="119">
        <v>69112</v>
      </c>
      <c r="K33" s="119">
        <v>9733</v>
      </c>
      <c r="L33" s="119">
        <v>45263</v>
      </c>
      <c r="M33" s="119">
        <v>13703</v>
      </c>
      <c r="N33" s="119">
        <v>980</v>
      </c>
      <c r="O33" s="116"/>
      <c r="P33" s="116"/>
      <c r="Q33" s="116"/>
      <c r="R33" s="116"/>
      <c r="S33" s="116"/>
      <c r="T33" s="116"/>
      <c r="U33" s="116"/>
      <c r="V33" s="116"/>
      <c r="W33" s="116"/>
      <c r="X33" s="116"/>
      <c r="Y33" s="116"/>
      <c r="Z33" s="116"/>
      <c r="AA33" s="116"/>
      <c r="AB33" s="116"/>
      <c r="AC33" s="116"/>
    </row>
    <row r="34" spans="1:29" s="94" customFormat="1" ht="11.1" customHeight="1">
      <c r="A34" s="25">
        <f>IF(B34&lt;&gt;"",COUNTA($B$20:B34),"")</f>
        <v>15</v>
      </c>
      <c r="B34" s="103" t="s">
        <v>155</v>
      </c>
      <c r="C34" s="117">
        <v>97050</v>
      </c>
      <c r="D34" s="117" t="s">
        <v>10</v>
      </c>
      <c r="E34" s="117" t="s">
        <v>10</v>
      </c>
      <c r="F34" s="117" t="s">
        <v>10</v>
      </c>
      <c r="G34" s="117" t="s">
        <v>10</v>
      </c>
      <c r="H34" s="117" t="s">
        <v>10</v>
      </c>
      <c r="I34" s="117" t="s">
        <v>10</v>
      </c>
      <c r="J34" s="117" t="s">
        <v>10</v>
      </c>
      <c r="K34" s="117" t="s">
        <v>10</v>
      </c>
      <c r="L34" s="117" t="s">
        <v>10</v>
      </c>
      <c r="M34" s="117" t="s">
        <v>10</v>
      </c>
      <c r="N34" s="117">
        <v>97050</v>
      </c>
      <c r="O34" s="116"/>
      <c r="P34" s="116"/>
      <c r="Q34" s="116"/>
      <c r="R34" s="116"/>
      <c r="S34" s="116"/>
      <c r="T34" s="116"/>
      <c r="U34" s="116"/>
      <c r="V34" s="116"/>
      <c r="W34" s="116"/>
      <c r="X34" s="116"/>
      <c r="Y34" s="116"/>
      <c r="Z34" s="116"/>
      <c r="AA34" s="116"/>
      <c r="AB34" s="116"/>
      <c r="AC34" s="116"/>
    </row>
    <row r="35" spans="1:29" s="94" customFormat="1" ht="11.1" customHeight="1">
      <c r="A35" s="25">
        <f>IF(B35&lt;&gt;"",COUNTA($B$20:B35),"")</f>
        <v>16</v>
      </c>
      <c r="B35" s="103" t="s">
        <v>156</v>
      </c>
      <c r="C35" s="117">
        <v>33534</v>
      </c>
      <c r="D35" s="117" t="s">
        <v>10</v>
      </c>
      <c r="E35" s="117" t="s">
        <v>10</v>
      </c>
      <c r="F35" s="117" t="s">
        <v>10</v>
      </c>
      <c r="G35" s="117" t="s">
        <v>10</v>
      </c>
      <c r="H35" s="117" t="s">
        <v>10</v>
      </c>
      <c r="I35" s="117" t="s">
        <v>10</v>
      </c>
      <c r="J35" s="117" t="s">
        <v>10</v>
      </c>
      <c r="K35" s="117" t="s">
        <v>10</v>
      </c>
      <c r="L35" s="117" t="s">
        <v>10</v>
      </c>
      <c r="M35" s="117" t="s">
        <v>10</v>
      </c>
      <c r="N35" s="117">
        <v>33534</v>
      </c>
      <c r="O35" s="116"/>
      <c r="P35" s="116"/>
      <c r="Q35" s="116"/>
      <c r="R35" s="116"/>
      <c r="S35" s="116"/>
      <c r="T35" s="116"/>
      <c r="U35" s="116"/>
      <c r="V35" s="116"/>
      <c r="W35" s="116"/>
      <c r="X35" s="116"/>
      <c r="Y35" s="116"/>
      <c r="Z35" s="116"/>
      <c r="AA35" s="116"/>
      <c r="AB35" s="116"/>
      <c r="AC35" s="116"/>
    </row>
    <row r="36" spans="1:29" s="94" customFormat="1" ht="11.1" customHeight="1">
      <c r="A36" s="25">
        <f>IF(B36&lt;&gt;"",COUNTA($B$20:B36),"")</f>
        <v>17</v>
      </c>
      <c r="B36" s="103" t="s">
        <v>172</v>
      </c>
      <c r="C36" s="117">
        <v>35504</v>
      </c>
      <c r="D36" s="117" t="s">
        <v>10</v>
      </c>
      <c r="E36" s="117" t="s">
        <v>10</v>
      </c>
      <c r="F36" s="117" t="s">
        <v>10</v>
      </c>
      <c r="G36" s="117" t="s">
        <v>10</v>
      </c>
      <c r="H36" s="117" t="s">
        <v>10</v>
      </c>
      <c r="I36" s="117" t="s">
        <v>10</v>
      </c>
      <c r="J36" s="117" t="s">
        <v>10</v>
      </c>
      <c r="K36" s="117" t="s">
        <v>10</v>
      </c>
      <c r="L36" s="117" t="s">
        <v>10</v>
      </c>
      <c r="M36" s="117" t="s">
        <v>10</v>
      </c>
      <c r="N36" s="117">
        <v>35504</v>
      </c>
      <c r="O36" s="116"/>
      <c r="P36" s="116"/>
      <c r="Q36" s="116"/>
      <c r="R36" s="116"/>
      <c r="S36" s="116"/>
      <c r="T36" s="116"/>
      <c r="U36" s="116"/>
      <c r="V36" s="116"/>
      <c r="W36" s="116"/>
      <c r="X36" s="116"/>
      <c r="Y36" s="116"/>
      <c r="Z36" s="116"/>
      <c r="AA36" s="116"/>
      <c r="AB36" s="116"/>
      <c r="AC36" s="116"/>
    </row>
    <row r="37" spans="1:29" s="94" customFormat="1" ht="11.1" customHeight="1">
      <c r="A37" s="25">
        <f>IF(B37&lt;&gt;"",COUNTA($B$20:B37),"")</f>
        <v>18</v>
      </c>
      <c r="B37" s="103" t="s">
        <v>173</v>
      </c>
      <c r="C37" s="117">
        <v>15738</v>
      </c>
      <c r="D37" s="117" t="s">
        <v>10</v>
      </c>
      <c r="E37" s="117" t="s">
        <v>10</v>
      </c>
      <c r="F37" s="117" t="s">
        <v>10</v>
      </c>
      <c r="G37" s="117" t="s">
        <v>10</v>
      </c>
      <c r="H37" s="117" t="s">
        <v>10</v>
      </c>
      <c r="I37" s="117" t="s">
        <v>10</v>
      </c>
      <c r="J37" s="117" t="s">
        <v>10</v>
      </c>
      <c r="K37" s="117" t="s">
        <v>10</v>
      </c>
      <c r="L37" s="117" t="s">
        <v>10</v>
      </c>
      <c r="M37" s="117" t="s">
        <v>10</v>
      </c>
      <c r="N37" s="117">
        <v>15738</v>
      </c>
      <c r="O37" s="116"/>
      <c r="P37" s="116"/>
      <c r="Q37" s="116"/>
      <c r="R37" s="116"/>
      <c r="S37" s="116"/>
      <c r="T37" s="116"/>
      <c r="U37" s="116"/>
      <c r="V37" s="116"/>
      <c r="W37" s="116"/>
      <c r="X37" s="116"/>
      <c r="Y37" s="116"/>
      <c r="Z37" s="116"/>
      <c r="AA37" s="116"/>
      <c r="AB37" s="116"/>
      <c r="AC37" s="116"/>
    </row>
    <row r="38" spans="1:29" s="94" customFormat="1" ht="11.1" customHeight="1">
      <c r="A38" s="25">
        <f>IF(B38&lt;&gt;"",COUNTA($B$20:B38),"")</f>
        <v>19</v>
      </c>
      <c r="B38" s="103" t="s">
        <v>61</v>
      </c>
      <c r="C38" s="117">
        <v>34071</v>
      </c>
      <c r="D38" s="117" t="s">
        <v>10</v>
      </c>
      <c r="E38" s="117" t="s">
        <v>10</v>
      </c>
      <c r="F38" s="117" t="s">
        <v>10</v>
      </c>
      <c r="G38" s="117" t="s">
        <v>10</v>
      </c>
      <c r="H38" s="117" t="s">
        <v>10</v>
      </c>
      <c r="I38" s="117" t="s">
        <v>10</v>
      </c>
      <c r="J38" s="117" t="s">
        <v>10</v>
      </c>
      <c r="K38" s="117" t="s">
        <v>10</v>
      </c>
      <c r="L38" s="117" t="s">
        <v>10</v>
      </c>
      <c r="M38" s="117" t="s">
        <v>10</v>
      </c>
      <c r="N38" s="117">
        <v>34071</v>
      </c>
      <c r="O38" s="116"/>
      <c r="P38" s="116"/>
      <c r="Q38" s="116"/>
      <c r="R38" s="116"/>
      <c r="S38" s="116"/>
      <c r="T38" s="116"/>
      <c r="U38" s="116"/>
      <c r="V38" s="116"/>
      <c r="W38" s="116"/>
      <c r="X38" s="116"/>
      <c r="Y38" s="116"/>
      <c r="Z38" s="116"/>
      <c r="AA38" s="116"/>
      <c r="AB38" s="116"/>
      <c r="AC38" s="116"/>
    </row>
    <row r="39" spans="1:29" s="94" customFormat="1" ht="21.6" customHeight="1">
      <c r="A39" s="25">
        <f>IF(B39&lt;&gt;"",COUNTA($B$20:B39),"")</f>
        <v>20</v>
      </c>
      <c r="B39" s="104" t="s">
        <v>157</v>
      </c>
      <c r="C39" s="117">
        <v>46350</v>
      </c>
      <c r="D39" s="117" t="s">
        <v>10</v>
      </c>
      <c r="E39" s="117" t="s">
        <v>10</v>
      </c>
      <c r="F39" s="117" t="s">
        <v>10</v>
      </c>
      <c r="G39" s="117" t="s">
        <v>10</v>
      </c>
      <c r="H39" s="117" t="s">
        <v>10</v>
      </c>
      <c r="I39" s="117" t="s">
        <v>10</v>
      </c>
      <c r="J39" s="117" t="s">
        <v>10</v>
      </c>
      <c r="K39" s="117" t="s">
        <v>10</v>
      </c>
      <c r="L39" s="117" t="s">
        <v>10</v>
      </c>
      <c r="M39" s="117" t="s">
        <v>10</v>
      </c>
      <c r="N39" s="117">
        <v>46350</v>
      </c>
      <c r="O39" s="116"/>
      <c r="P39" s="116"/>
      <c r="Q39" s="116"/>
      <c r="R39" s="116"/>
      <c r="S39" s="116"/>
      <c r="T39" s="116"/>
      <c r="U39" s="116"/>
      <c r="V39" s="116"/>
      <c r="W39" s="116"/>
      <c r="X39" s="116"/>
      <c r="Y39" s="116"/>
      <c r="Z39" s="116"/>
      <c r="AA39" s="116"/>
      <c r="AB39" s="116"/>
      <c r="AC39" s="116"/>
    </row>
    <row r="40" spans="1:29" s="94" customFormat="1" ht="21.6" customHeight="1">
      <c r="A40" s="25">
        <f>IF(B40&lt;&gt;"",COUNTA($B$20:B40),"")</f>
        <v>21</v>
      </c>
      <c r="B40" s="104" t="s">
        <v>158</v>
      </c>
      <c r="C40" s="117">
        <v>25966</v>
      </c>
      <c r="D40" s="117">
        <v>1484</v>
      </c>
      <c r="E40" s="117">
        <v>3</v>
      </c>
      <c r="F40" s="117" t="s">
        <v>10</v>
      </c>
      <c r="G40" s="117">
        <v>1925</v>
      </c>
      <c r="H40" s="117">
        <v>20513</v>
      </c>
      <c r="I40" s="117">
        <v>20315</v>
      </c>
      <c r="J40" s="117">
        <v>199</v>
      </c>
      <c r="K40" s="117">
        <v>119</v>
      </c>
      <c r="L40" s="117">
        <v>1920</v>
      </c>
      <c r="M40" s="117">
        <v>3</v>
      </c>
      <c r="N40" s="117" t="s">
        <v>10</v>
      </c>
      <c r="O40" s="116"/>
      <c r="P40" s="116"/>
      <c r="Q40" s="116"/>
      <c r="R40" s="116"/>
      <c r="S40" s="116"/>
      <c r="T40" s="116"/>
      <c r="U40" s="116"/>
      <c r="V40" s="116"/>
      <c r="W40" s="116"/>
      <c r="X40" s="116"/>
      <c r="Y40" s="116"/>
      <c r="Z40" s="116"/>
      <c r="AA40" s="116"/>
      <c r="AB40" s="116"/>
      <c r="AC40" s="116"/>
    </row>
    <row r="41" spans="1:29" s="94" customFormat="1" ht="21.6" customHeight="1">
      <c r="A41" s="25">
        <f>IF(B41&lt;&gt;"",COUNTA($B$20:B41),"")</f>
        <v>22</v>
      </c>
      <c r="B41" s="104" t="s">
        <v>159</v>
      </c>
      <c r="C41" s="117">
        <v>12302</v>
      </c>
      <c r="D41" s="117">
        <v>25</v>
      </c>
      <c r="E41" s="117" t="s">
        <v>10</v>
      </c>
      <c r="F41" s="117" t="s">
        <v>10</v>
      </c>
      <c r="G41" s="117">
        <v>9</v>
      </c>
      <c r="H41" s="117">
        <v>11797</v>
      </c>
      <c r="I41" s="117">
        <v>11522</v>
      </c>
      <c r="J41" s="117">
        <v>275</v>
      </c>
      <c r="K41" s="117" t="s">
        <v>10</v>
      </c>
      <c r="L41" s="117">
        <v>347</v>
      </c>
      <c r="M41" s="117">
        <v>125</v>
      </c>
      <c r="N41" s="117" t="s">
        <v>10</v>
      </c>
      <c r="O41" s="116"/>
      <c r="P41" s="116"/>
      <c r="Q41" s="116"/>
      <c r="R41" s="116"/>
      <c r="S41" s="116"/>
      <c r="T41" s="116"/>
      <c r="U41" s="116"/>
      <c r="V41" s="116"/>
      <c r="W41" s="116"/>
      <c r="X41" s="116"/>
      <c r="Y41" s="116"/>
      <c r="Z41" s="116"/>
      <c r="AA41" s="116"/>
      <c r="AB41" s="116"/>
      <c r="AC41" s="116"/>
    </row>
    <row r="42" spans="1:29" s="94" customFormat="1" ht="11.1" customHeight="1">
      <c r="A42" s="25">
        <f>IF(B42&lt;&gt;"",COUNTA($B$20:B42),"")</f>
        <v>23</v>
      </c>
      <c r="B42" s="103" t="s">
        <v>160</v>
      </c>
      <c r="C42" s="117">
        <v>8427</v>
      </c>
      <c r="D42" s="117">
        <v>268</v>
      </c>
      <c r="E42" s="117">
        <v>2792</v>
      </c>
      <c r="F42" s="117">
        <v>431</v>
      </c>
      <c r="G42" s="117">
        <v>1031</v>
      </c>
      <c r="H42" s="117">
        <v>51</v>
      </c>
      <c r="I42" s="117">
        <v>51</v>
      </c>
      <c r="J42" s="117" t="s">
        <v>10</v>
      </c>
      <c r="K42" s="117">
        <v>753</v>
      </c>
      <c r="L42" s="117">
        <v>3049</v>
      </c>
      <c r="M42" s="117">
        <v>52</v>
      </c>
      <c r="N42" s="117" t="s">
        <v>10</v>
      </c>
      <c r="O42" s="116"/>
      <c r="P42" s="116"/>
      <c r="Q42" s="116"/>
      <c r="R42" s="116"/>
      <c r="S42" s="116"/>
      <c r="T42" s="116"/>
      <c r="U42" s="116"/>
      <c r="V42" s="116"/>
      <c r="W42" s="116"/>
      <c r="X42" s="116"/>
      <c r="Y42" s="116"/>
      <c r="Z42" s="116"/>
      <c r="AA42" s="116"/>
      <c r="AB42" s="116"/>
      <c r="AC42" s="116"/>
    </row>
    <row r="43" spans="1:29" s="94" customFormat="1" ht="11.1" customHeight="1">
      <c r="A43" s="25">
        <f>IF(B43&lt;&gt;"",COUNTA($B$20:B43),"")</f>
        <v>24</v>
      </c>
      <c r="B43" s="103" t="s">
        <v>161</v>
      </c>
      <c r="C43" s="117">
        <v>84806</v>
      </c>
      <c r="D43" s="117">
        <v>5294</v>
      </c>
      <c r="E43" s="117">
        <v>12347</v>
      </c>
      <c r="F43" s="117">
        <v>6572</v>
      </c>
      <c r="G43" s="117">
        <v>519</v>
      </c>
      <c r="H43" s="117">
        <v>45756</v>
      </c>
      <c r="I43" s="117">
        <v>23306</v>
      </c>
      <c r="J43" s="117">
        <v>22451</v>
      </c>
      <c r="K43" s="117">
        <v>127</v>
      </c>
      <c r="L43" s="117">
        <v>2457</v>
      </c>
      <c r="M43" s="117">
        <v>5740</v>
      </c>
      <c r="N43" s="117">
        <v>5994</v>
      </c>
      <c r="O43" s="116"/>
      <c r="P43" s="116"/>
      <c r="Q43" s="116"/>
      <c r="R43" s="116"/>
      <c r="S43" s="116"/>
      <c r="T43" s="116"/>
      <c r="U43" s="116"/>
      <c r="V43" s="116"/>
      <c r="W43" s="116"/>
      <c r="X43" s="116"/>
      <c r="Y43" s="116"/>
      <c r="Z43" s="116"/>
      <c r="AA43" s="116"/>
      <c r="AB43" s="116"/>
      <c r="AC43" s="116"/>
    </row>
    <row r="44" spans="1:29" s="94" customFormat="1" ht="11.1" customHeight="1">
      <c r="A44" s="25">
        <f>IF(B44&lt;&gt;"",COUNTA($B$20:B44),"")</f>
        <v>25</v>
      </c>
      <c r="B44" s="103" t="s">
        <v>147</v>
      </c>
      <c r="C44" s="117">
        <v>9526</v>
      </c>
      <c r="D44" s="117">
        <v>21</v>
      </c>
      <c r="E44" s="117">
        <v>2210</v>
      </c>
      <c r="F44" s="117">
        <v>6546</v>
      </c>
      <c r="G44" s="117" t="s">
        <v>10</v>
      </c>
      <c r="H44" s="117">
        <v>662</v>
      </c>
      <c r="I44" s="117">
        <v>22</v>
      </c>
      <c r="J44" s="117">
        <v>640</v>
      </c>
      <c r="K44" s="117">
        <v>2</v>
      </c>
      <c r="L44" s="117">
        <v>86</v>
      </c>
      <c r="M44" s="117" t="s">
        <v>10</v>
      </c>
      <c r="N44" s="117" t="s">
        <v>10</v>
      </c>
      <c r="O44" s="116"/>
      <c r="P44" s="116"/>
      <c r="Q44" s="116"/>
      <c r="R44" s="116"/>
      <c r="S44" s="116"/>
      <c r="T44" s="116"/>
      <c r="U44" s="116"/>
      <c r="V44" s="116"/>
      <c r="W44" s="116"/>
      <c r="X44" s="116"/>
      <c r="Y44" s="116"/>
      <c r="Z44" s="116"/>
      <c r="AA44" s="116"/>
      <c r="AB44" s="116"/>
      <c r="AC44" s="116"/>
    </row>
    <row r="45" spans="1:29" s="94" customFormat="1" ht="20.100000000000001" customHeight="1">
      <c r="A45" s="26">
        <f>IF(B45&lt;&gt;"",COUNTA($B$20:B45),"")</f>
        <v>26</v>
      </c>
      <c r="B45" s="105" t="s">
        <v>162</v>
      </c>
      <c r="C45" s="119">
        <v>299446</v>
      </c>
      <c r="D45" s="119">
        <v>7051</v>
      </c>
      <c r="E45" s="119">
        <v>12933</v>
      </c>
      <c r="F45" s="119">
        <v>456</v>
      </c>
      <c r="G45" s="119">
        <v>3483</v>
      </c>
      <c r="H45" s="119">
        <v>77456</v>
      </c>
      <c r="I45" s="119">
        <v>55171</v>
      </c>
      <c r="J45" s="119">
        <v>22285</v>
      </c>
      <c r="K45" s="119">
        <v>997</v>
      </c>
      <c r="L45" s="119">
        <v>7687</v>
      </c>
      <c r="M45" s="119">
        <v>5920</v>
      </c>
      <c r="N45" s="119">
        <v>183465</v>
      </c>
      <c r="O45" s="116"/>
      <c r="P45" s="116"/>
      <c r="Q45" s="116"/>
      <c r="R45" s="116"/>
      <c r="S45" s="116"/>
      <c r="T45" s="116"/>
      <c r="U45" s="116"/>
      <c r="V45" s="116"/>
      <c r="W45" s="116"/>
      <c r="X45" s="116"/>
      <c r="Y45" s="116"/>
      <c r="Z45" s="116"/>
      <c r="AA45" s="116"/>
      <c r="AB45" s="116"/>
      <c r="AC45" s="116"/>
    </row>
    <row r="46" spans="1:29" s="122" customFormat="1" ht="11.1" customHeight="1">
      <c r="A46" s="25">
        <f>IF(B46&lt;&gt;"",COUNTA($B$20:B46),"")</f>
        <v>27</v>
      </c>
      <c r="B46" s="103" t="s">
        <v>163</v>
      </c>
      <c r="C46" s="117">
        <v>35156</v>
      </c>
      <c r="D46" s="117">
        <v>1181</v>
      </c>
      <c r="E46" s="117">
        <v>331</v>
      </c>
      <c r="F46" s="117">
        <v>10810</v>
      </c>
      <c r="G46" s="117">
        <v>52</v>
      </c>
      <c r="H46" s="117">
        <v>816</v>
      </c>
      <c r="I46" s="117">
        <v>1</v>
      </c>
      <c r="J46" s="117">
        <v>815</v>
      </c>
      <c r="K46" s="117">
        <v>545</v>
      </c>
      <c r="L46" s="117">
        <v>9019</v>
      </c>
      <c r="M46" s="117">
        <v>2712</v>
      </c>
      <c r="N46" s="117">
        <v>9690</v>
      </c>
      <c r="O46" s="121"/>
      <c r="P46" s="121"/>
      <c r="Q46" s="121"/>
      <c r="R46" s="121"/>
      <c r="S46" s="121"/>
      <c r="T46" s="121"/>
      <c r="U46" s="121"/>
      <c r="V46" s="121"/>
      <c r="W46" s="121"/>
      <c r="X46" s="121"/>
      <c r="Y46" s="121"/>
      <c r="Z46" s="121"/>
      <c r="AA46" s="121"/>
      <c r="AB46" s="121"/>
      <c r="AC46" s="121"/>
    </row>
    <row r="47" spans="1:29"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c r="Y47" s="121"/>
      <c r="Z47" s="121"/>
      <c r="AA47" s="121"/>
      <c r="AB47" s="121"/>
      <c r="AC47" s="121"/>
    </row>
    <row r="48" spans="1:29" s="122" customFormat="1" ht="11.1" customHeight="1">
      <c r="A48" s="25">
        <f>IF(B48&lt;&gt;"",COUNTA($B$20:B48),"")</f>
        <v>29</v>
      </c>
      <c r="B48" s="103" t="s">
        <v>165</v>
      </c>
      <c r="C48" s="117">
        <v>7876</v>
      </c>
      <c r="D48" s="117">
        <v>2658</v>
      </c>
      <c r="E48" s="117">
        <v>11</v>
      </c>
      <c r="F48" s="117" t="s">
        <v>10</v>
      </c>
      <c r="G48" s="117">
        <v>3</v>
      </c>
      <c r="H48" s="117" t="s">
        <v>10</v>
      </c>
      <c r="I48" s="117" t="s">
        <v>10</v>
      </c>
      <c r="J48" s="117" t="s">
        <v>10</v>
      </c>
      <c r="K48" s="117" t="s">
        <v>10</v>
      </c>
      <c r="L48" s="117">
        <v>5024</v>
      </c>
      <c r="M48" s="117">
        <v>59</v>
      </c>
      <c r="N48" s="117">
        <v>120</v>
      </c>
      <c r="O48" s="121"/>
      <c r="P48" s="121"/>
      <c r="Q48" s="121"/>
      <c r="R48" s="121"/>
      <c r="S48" s="121"/>
      <c r="T48" s="121"/>
      <c r="U48" s="121"/>
      <c r="V48" s="121"/>
      <c r="W48" s="121"/>
      <c r="X48" s="121"/>
      <c r="Y48" s="121"/>
      <c r="Z48" s="121"/>
      <c r="AA48" s="121"/>
      <c r="AB48" s="121"/>
      <c r="AC48" s="121"/>
    </row>
    <row r="49" spans="1:29" s="122" customFormat="1" ht="11.1" customHeight="1">
      <c r="A49" s="25">
        <f>IF(B49&lt;&gt;"",COUNTA($B$20:B49),"")</f>
        <v>30</v>
      </c>
      <c r="B49" s="103" t="s">
        <v>147</v>
      </c>
      <c r="C49" s="117" t="s">
        <v>10</v>
      </c>
      <c r="D49" s="117" t="s">
        <v>10</v>
      </c>
      <c r="E49" s="117" t="s">
        <v>10</v>
      </c>
      <c r="F49" s="117" t="s">
        <v>10</v>
      </c>
      <c r="G49" s="117" t="s">
        <v>10</v>
      </c>
      <c r="H49" s="117" t="s">
        <v>10</v>
      </c>
      <c r="I49" s="117" t="s">
        <v>10</v>
      </c>
      <c r="J49" s="117" t="s">
        <v>10</v>
      </c>
      <c r="K49" s="117" t="s">
        <v>10</v>
      </c>
      <c r="L49" s="117" t="s">
        <v>10</v>
      </c>
      <c r="M49" s="117" t="s">
        <v>10</v>
      </c>
      <c r="N49" s="117" t="s">
        <v>10</v>
      </c>
      <c r="O49" s="121"/>
      <c r="P49" s="121"/>
      <c r="Q49" s="121"/>
      <c r="R49" s="121"/>
      <c r="S49" s="121"/>
      <c r="T49" s="121"/>
      <c r="U49" s="121"/>
      <c r="V49" s="121"/>
      <c r="W49" s="121"/>
      <c r="X49" s="121"/>
      <c r="Y49" s="121"/>
      <c r="Z49" s="121"/>
      <c r="AA49" s="121"/>
      <c r="AB49" s="121"/>
      <c r="AC49" s="121"/>
    </row>
    <row r="50" spans="1:29" s="94" customFormat="1" ht="18.95" customHeight="1">
      <c r="A50" s="26">
        <f>IF(B50&lt;&gt;"",COUNTA($B$20:B50),"")</f>
        <v>31</v>
      </c>
      <c r="B50" s="105" t="s">
        <v>166</v>
      </c>
      <c r="C50" s="119">
        <v>43032</v>
      </c>
      <c r="D50" s="119">
        <v>3840</v>
      </c>
      <c r="E50" s="119">
        <v>343</v>
      </c>
      <c r="F50" s="119">
        <v>10810</v>
      </c>
      <c r="G50" s="119">
        <v>55</v>
      </c>
      <c r="H50" s="119">
        <v>816</v>
      </c>
      <c r="I50" s="119">
        <v>1</v>
      </c>
      <c r="J50" s="119">
        <v>815</v>
      </c>
      <c r="K50" s="119">
        <v>545</v>
      </c>
      <c r="L50" s="119">
        <v>14042</v>
      </c>
      <c r="M50" s="119">
        <v>2771</v>
      </c>
      <c r="N50" s="119">
        <v>9810</v>
      </c>
      <c r="O50" s="116"/>
      <c r="P50" s="116"/>
      <c r="Q50" s="116"/>
      <c r="R50" s="116"/>
      <c r="S50" s="116"/>
      <c r="T50" s="116"/>
      <c r="U50" s="116"/>
      <c r="V50" s="116"/>
      <c r="W50" s="116"/>
      <c r="X50" s="116"/>
      <c r="Y50" s="116"/>
      <c r="Z50" s="116"/>
      <c r="AA50" s="116"/>
      <c r="AB50" s="116"/>
      <c r="AC50" s="116"/>
    </row>
    <row r="51" spans="1:29" s="94" customFormat="1" ht="18.95" customHeight="1">
      <c r="A51" s="26">
        <f>IF(B51&lt;&gt;"",COUNTA($B$20:B51),"")</f>
        <v>32</v>
      </c>
      <c r="B51" s="105" t="s">
        <v>167</v>
      </c>
      <c r="C51" s="119">
        <v>342479</v>
      </c>
      <c r="D51" s="119">
        <v>10890</v>
      </c>
      <c r="E51" s="119">
        <v>13275</v>
      </c>
      <c r="F51" s="119">
        <v>11265</v>
      </c>
      <c r="G51" s="119">
        <v>3539</v>
      </c>
      <c r="H51" s="119">
        <v>78272</v>
      </c>
      <c r="I51" s="119">
        <v>55172</v>
      </c>
      <c r="J51" s="119">
        <v>23100</v>
      </c>
      <c r="K51" s="119">
        <v>1543</v>
      </c>
      <c r="L51" s="119">
        <v>21729</v>
      </c>
      <c r="M51" s="119">
        <v>8691</v>
      </c>
      <c r="N51" s="119">
        <v>193275</v>
      </c>
      <c r="O51" s="116"/>
      <c r="P51" s="116"/>
      <c r="Q51" s="116"/>
      <c r="R51" s="116"/>
      <c r="S51" s="116"/>
      <c r="T51" s="116"/>
      <c r="U51" s="116"/>
      <c r="V51" s="116"/>
      <c r="W51" s="116"/>
      <c r="X51" s="116"/>
      <c r="Y51" s="116"/>
      <c r="Z51" s="116"/>
      <c r="AA51" s="116"/>
      <c r="AB51" s="116"/>
      <c r="AC51" s="116"/>
    </row>
    <row r="52" spans="1:29" s="94" customFormat="1" ht="18.95" customHeight="1">
      <c r="A52" s="26">
        <f>IF(B52&lt;&gt;"",COUNTA($B$20:B52),"")</f>
        <v>33</v>
      </c>
      <c r="B52" s="105" t="s">
        <v>168</v>
      </c>
      <c r="C52" s="119">
        <v>-6403</v>
      </c>
      <c r="D52" s="119">
        <v>-18408</v>
      </c>
      <c r="E52" s="119">
        <v>-11397</v>
      </c>
      <c r="F52" s="119">
        <v>-32933</v>
      </c>
      <c r="G52" s="119">
        <v>-16100</v>
      </c>
      <c r="H52" s="119">
        <v>-83124</v>
      </c>
      <c r="I52" s="119">
        <v>-37112</v>
      </c>
      <c r="J52" s="119">
        <v>-46012</v>
      </c>
      <c r="K52" s="119">
        <v>-8190</v>
      </c>
      <c r="L52" s="119">
        <v>-23534</v>
      </c>
      <c r="M52" s="119">
        <v>-5012</v>
      </c>
      <c r="N52" s="119">
        <v>192295</v>
      </c>
      <c r="O52" s="116"/>
      <c r="P52" s="116"/>
      <c r="Q52" s="116"/>
      <c r="R52" s="116"/>
      <c r="S52" s="116"/>
      <c r="T52" s="116"/>
      <c r="U52" s="116"/>
      <c r="V52" s="116"/>
      <c r="W52" s="116"/>
      <c r="X52" s="116"/>
      <c r="Y52" s="116"/>
      <c r="Z52" s="116"/>
      <c r="AA52" s="116"/>
      <c r="AB52" s="116"/>
      <c r="AC52" s="116"/>
    </row>
    <row r="53" spans="1:29" s="122" customFormat="1" ht="25.15" customHeight="1">
      <c r="A53" s="25">
        <f>IF(B53&lt;&gt;"",COUNTA($B$20:B53),"")</f>
        <v>34</v>
      </c>
      <c r="B53" s="108" t="s">
        <v>169</v>
      </c>
      <c r="C53" s="123">
        <v>14475</v>
      </c>
      <c r="D53" s="123">
        <v>-20817</v>
      </c>
      <c r="E53" s="123">
        <v>-10642</v>
      </c>
      <c r="F53" s="123">
        <v>-10409</v>
      </c>
      <c r="G53" s="123">
        <v>-15838</v>
      </c>
      <c r="H53" s="123">
        <v>-83199</v>
      </c>
      <c r="I53" s="123">
        <v>-36995</v>
      </c>
      <c r="J53" s="123">
        <v>-46204</v>
      </c>
      <c r="K53" s="123">
        <v>-7949</v>
      </c>
      <c r="L53" s="123">
        <v>-13441</v>
      </c>
      <c r="M53" s="123">
        <v>-5715</v>
      </c>
      <c r="N53" s="123">
        <v>182486</v>
      </c>
      <c r="O53" s="121"/>
      <c r="P53" s="121"/>
      <c r="Q53" s="121"/>
      <c r="R53" s="121"/>
      <c r="S53" s="121"/>
      <c r="T53" s="121"/>
      <c r="U53" s="121"/>
      <c r="V53" s="121"/>
      <c r="W53" s="121"/>
      <c r="X53" s="121"/>
      <c r="Y53" s="121"/>
      <c r="Z53" s="121"/>
      <c r="AA53" s="121"/>
      <c r="AB53" s="121"/>
      <c r="AC53" s="121"/>
    </row>
    <row r="54" spans="1:29" s="122" customFormat="1" ht="18" customHeight="1">
      <c r="A54" s="25">
        <f>IF(B54&lt;&gt;"",COUNTA($B$20:B54),"")</f>
        <v>35</v>
      </c>
      <c r="B54" s="103" t="s">
        <v>170</v>
      </c>
      <c r="C54" s="117">
        <v>14270</v>
      </c>
      <c r="D54" s="117" t="s">
        <v>10</v>
      </c>
      <c r="E54" s="117" t="s">
        <v>10</v>
      </c>
      <c r="F54" s="117" t="s">
        <v>10</v>
      </c>
      <c r="G54" s="117" t="s">
        <v>10</v>
      </c>
      <c r="H54" s="117" t="s">
        <v>10</v>
      </c>
      <c r="I54" s="117" t="s">
        <v>10</v>
      </c>
      <c r="J54" s="117" t="s">
        <v>10</v>
      </c>
      <c r="K54" s="117" t="s">
        <v>10</v>
      </c>
      <c r="L54" s="117" t="s">
        <v>10</v>
      </c>
      <c r="M54" s="117" t="s">
        <v>10</v>
      </c>
      <c r="N54" s="117">
        <v>14270</v>
      </c>
      <c r="O54" s="121"/>
      <c r="P54" s="121"/>
      <c r="Q54" s="121"/>
      <c r="R54" s="121"/>
      <c r="S54" s="121"/>
      <c r="T54" s="121"/>
      <c r="U54" s="121"/>
      <c r="V54" s="121"/>
      <c r="W54" s="121"/>
      <c r="X54" s="121"/>
      <c r="Y54" s="121"/>
      <c r="Z54" s="121"/>
      <c r="AA54" s="121"/>
      <c r="AB54" s="121"/>
      <c r="AC54" s="121"/>
    </row>
    <row r="55" spans="1:29" ht="11.1" customHeight="1">
      <c r="A55" s="25">
        <f>IF(B55&lt;&gt;"",COUNTA($B$20:B55),"")</f>
        <v>36</v>
      </c>
      <c r="B55" s="103" t="s">
        <v>171</v>
      </c>
      <c r="C55" s="117">
        <v>9127</v>
      </c>
      <c r="D55" s="117" t="s">
        <v>10</v>
      </c>
      <c r="E55" s="117" t="s">
        <v>10</v>
      </c>
      <c r="F55" s="117" t="s">
        <v>10</v>
      </c>
      <c r="G55" s="117" t="s">
        <v>10</v>
      </c>
      <c r="H55" s="117" t="s">
        <v>10</v>
      </c>
      <c r="I55" s="117" t="s">
        <v>10</v>
      </c>
      <c r="J55" s="117" t="s">
        <v>10</v>
      </c>
      <c r="K55" s="117" t="s">
        <v>10</v>
      </c>
      <c r="L55" s="117" t="s">
        <v>10</v>
      </c>
      <c r="M55" s="117">
        <v>354</v>
      </c>
      <c r="N55" s="117">
        <v>8774</v>
      </c>
    </row>
    <row r="56" spans="1:29"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9" s="94" customFormat="1" ht="11.1" customHeight="1">
      <c r="A57" s="25">
        <f>IF(B57&lt;&gt;"",COUNTA($B$20:B57),"")</f>
        <v>37</v>
      </c>
      <c r="B57" s="103" t="s">
        <v>142</v>
      </c>
      <c r="C57" s="125">
        <v>617.21</v>
      </c>
      <c r="D57" s="125">
        <v>164.25</v>
      </c>
      <c r="E57" s="125">
        <v>205.56</v>
      </c>
      <c r="F57" s="125">
        <v>21.56</v>
      </c>
      <c r="G57" s="125">
        <v>48.55</v>
      </c>
      <c r="H57" s="125">
        <v>92.03</v>
      </c>
      <c r="I57" s="125">
        <v>51.82</v>
      </c>
      <c r="J57" s="125">
        <v>40.21</v>
      </c>
      <c r="K57" s="125">
        <v>22.74</v>
      </c>
      <c r="L57" s="125">
        <v>43.02</v>
      </c>
      <c r="M57" s="125">
        <v>19.5</v>
      </c>
      <c r="N57" s="125" t="s">
        <v>10</v>
      </c>
      <c r="O57" s="116"/>
      <c r="P57" s="116"/>
      <c r="Q57" s="116"/>
      <c r="R57" s="116"/>
      <c r="S57" s="116"/>
      <c r="T57" s="116"/>
      <c r="U57" s="116"/>
      <c r="V57" s="116"/>
      <c r="W57" s="116"/>
      <c r="X57" s="116"/>
      <c r="Y57" s="116"/>
      <c r="Z57" s="116"/>
      <c r="AA57" s="116"/>
      <c r="AB57" s="116"/>
      <c r="AC57" s="116"/>
    </row>
    <row r="58" spans="1:29" s="94" customFormat="1" ht="11.1" customHeight="1">
      <c r="A58" s="25">
        <f>IF(B58&lt;&gt;"",COUNTA($B$20:B58),"")</f>
        <v>38</v>
      </c>
      <c r="B58" s="103" t="s">
        <v>143</v>
      </c>
      <c r="C58" s="125">
        <v>117.62</v>
      </c>
      <c r="D58" s="125">
        <v>22.54</v>
      </c>
      <c r="E58" s="125">
        <v>16.850000000000001</v>
      </c>
      <c r="F58" s="125">
        <v>28.49</v>
      </c>
      <c r="G58" s="125">
        <v>8.4</v>
      </c>
      <c r="H58" s="125">
        <v>8.86</v>
      </c>
      <c r="I58" s="125">
        <v>8.33</v>
      </c>
      <c r="J58" s="125">
        <v>0.54</v>
      </c>
      <c r="K58" s="125">
        <v>7.36</v>
      </c>
      <c r="L58" s="125">
        <v>22.26</v>
      </c>
      <c r="M58" s="125">
        <v>2.85</v>
      </c>
      <c r="N58" s="125" t="s">
        <v>10</v>
      </c>
      <c r="O58" s="116"/>
      <c r="P58" s="116"/>
      <c r="Q58" s="116"/>
      <c r="R58" s="116"/>
      <c r="S58" s="116"/>
      <c r="T58" s="116"/>
      <c r="U58" s="116"/>
      <c r="V58" s="116"/>
      <c r="W58" s="116"/>
      <c r="X58" s="116"/>
      <c r="Y58" s="116"/>
      <c r="Z58" s="116"/>
      <c r="AA58" s="116"/>
      <c r="AB58" s="116"/>
      <c r="AC58" s="116"/>
    </row>
    <row r="59" spans="1:29" s="94" customFormat="1" ht="21.6" customHeight="1">
      <c r="A59" s="25">
        <f>IF(B59&lt;&gt;"",COUNTA($B$20:B59),"")</f>
        <v>39</v>
      </c>
      <c r="B59" s="104" t="s">
        <v>144</v>
      </c>
      <c r="C59" s="125">
        <v>1471.02</v>
      </c>
      <c r="D59" s="125" t="s">
        <v>10</v>
      </c>
      <c r="E59" s="125" t="s">
        <v>10</v>
      </c>
      <c r="F59" s="125" t="s">
        <v>10</v>
      </c>
      <c r="G59" s="125" t="s">
        <v>10</v>
      </c>
      <c r="H59" s="125">
        <v>1471.02</v>
      </c>
      <c r="I59" s="125">
        <v>861.99</v>
      </c>
      <c r="J59" s="125">
        <v>609.04</v>
      </c>
      <c r="K59" s="125" t="s">
        <v>10</v>
      </c>
      <c r="L59" s="125" t="s">
        <v>10</v>
      </c>
      <c r="M59" s="125" t="s">
        <v>10</v>
      </c>
      <c r="N59" s="125" t="s">
        <v>10</v>
      </c>
      <c r="O59" s="116"/>
      <c r="P59" s="116"/>
      <c r="Q59" s="116"/>
      <c r="R59" s="116"/>
      <c r="S59" s="116"/>
      <c r="T59" s="116"/>
      <c r="U59" s="116"/>
      <c r="V59" s="116"/>
      <c r="W59" s="116"/>
      <c r="X59" s="116"/>
      <c r="Y59" s="116"/>
      <c r="Z59" s="116"/>
      <c r="AA59" s="116"/>
      <c r="AB59" s="116"/>
      <c r="AC59" s="116"/>
    </row>
    <row r="60" spans="1:29" s="94" customFormat="1" ht="11.1" customHeight="1">
      <c r="A60" s="25">
        <f>IF(B60&lt;&gt;"",COUNTA($B$20:B60),"")</f>
        <v>40</v>
      </c>
      <c r="B60" s="103" t="s">
        <v>145</v>
      </c>
      <c r="C60" s="125">
        <v>11.92</v>
      </c>
      <c r="D60" s="125" t="s">
        <v>10</v>
      </c>
      <c r="E60" s="125" t="s">
        <v>10</v>
      </c>
      <c r="F60" s="125" t="s">
        <v>10</v>
      </c>
      <c r="G60" s="125" t="s">
        <v>10</v>
      </c>
      <c r="H60" s="125" t="s">
        <v>10</v>
      </c>
      <c r="I60" s="125" t="s">
        <v>10</v>
      </c>
      <c r="J60" s="125" t="s">
        <v>10</v>
      </c>
      <c r="K60" s="125" t="s">
        <v>10</v>
      </c>
      <c r="L60" s="125">
        <v>0.1</v>
      </c>
      <c r="M60" s="125">
        <v>3.59</v>
      </c>
      <c r="N60" s="125">
        <v>8.24</v>
      </c>
      <c r="O60" s="116"/>
      <c r="P60" s="116"/>
      <c r="Q60" s="116"/>
      <c r="R60" s="116"/>
      <c r="S60" s="116"/>
      <c r="T60" s="116"/>
      <c r="U60" s="116"/>
      <c r="V60" s="116"/>
      <c r="W60" s="116"/>
      <c r="X60" s="116"/>
      <c r="Y60" s="116"/>
      <c r="Z60" s="116"/>
      <c r="AA60" s="116"/>
      <c r="AB60" s="116"/>
      <c r="AC60" s="116"/>
    </row>
    <row r="61" spans="1:29" s="94" customFormat="1" ht="11.1" customHeight="1">
      <c r="A61" s="25">
        <f>IF(B61&lt;&gt;"",COUNTA($B$20:B61),"")</f>
        <v>41</v>
      </c>
      <c r="B61" s="103" t="s">
        <v>146</v>
      </c>
      <c r="C61" s="125">
        <v>854.03</v>
      </c>
      <c r="D61" s="125">
        <v>104.1</v>
      </c>
      <c r="E61" s="125">
        <v>46.54</v>
      </c>
      <c r="F61" s="125">
        <v>131.57</v>
      </c>
      <c r="G61" s="125">
        <v>144.58000000000001</v>
      </c>
      <c r="H61" s="125">
        <v>110.73</v>
      </c>
      <c r="I61" s="125">
        <v>39.450000000000003</v>
      </c>
      <c r="J61" s="125">
        <v>71.28</v>
      </c>
      <c r="K61" s="125">
        <v>63.24</v>
      </c>
      <c r="L61" s="125">
        <v>155.88</v>
      </c>
      <c r="M61" s="125">
        <v>95.42</v>
      </c>
      <c r="N61" s="125">
        <v>1.98</v>
      </c>
      <c r="O61" s="116"/>
      <c r="P61" s="116"/>
      <c r="Q61" s="116"/>
      <c r="R61" s="116"/>
      <c r="S61" s="116"/>
      <c r="T61" s="116"/>
      <c r="U61" s="116"/>
      <c r="V61" s="116"/>
      <c r="W61" s="116"/>
      <c r="X61" s="116"/>
      <c r="Y61" s="116"/>
      <c r="Z61" s="116"/>
      <c r="AA61" s="116"/>
      <c r="AB61" s="116"/>
      <c r="AC61" s="116"/>
    </row>
    <row r="62" spans="1:29" s="94" customFormat="1" ht="11.1" customHeight="1">
      <c r="A62" s="25">
        <f>IF(B62&lt;&gt;"",COUNTA($B$20:B62),"")</f>
        <v>42</v>
      </c>
      <c r="B62" s="103" t="s">
        <v>147</v>
      </c>
      <c r="C62" s="125">
        <v>99.37</v>
      </c>
      <c r="D62" s="125">
        <v>0.21</v>
      </c>
      <c r="E62" s="125">
        <v>23.05</v>
      </c>
      <c r="F62" s="125">
        <v>68.28</v>
      </c>
      <c r="G62" s="125" t="s">
        <v>10</v>
      </c>
      <c r="H62" s="125">
        <v>6.91</v>
      </c>
      <c r="I62" s="125">
        <v>0.23</v>
      </c>
      <c r="J62" s="125">
        <v>6.67</v>
      </c>
      <c r="K62" s="125">
        <v>0.02</v>
      </c>
      <c r="L62" s="125">
        <v>0.9</v>
      </c>
      <c r="M62" s="125" t="s">
        <v>10</v>
      </c>
      <c r="N62" s="125" t="s">
        <v>10</v>
      </c>
      <c r="O62" s="116"/>
      <c r="P62" s="116"/>
      <c r="Q62" s="116"/>
      <c r="R62" s="116"/>
      <c r="S62" s="116"/>
      <c r="T62" s="116"/>
      <c r="U62" s="116"/>
      <c r="V62" s="116"/>
      <c r="W62" s="116"/>
      <c r="X62" s="116"/>
      <c r="Y62" s="116"/>
      <c r="Z62" s="116"/>
      <c r="AA62" s="116"/>
      <c r="AB62" s="116"/>
      <c r="AC62" s="116"/>
    </row>
    <row r="63" spans="1:29" s="94" customFormat="1" ht="20.100000000000001" customHeight="1">
      <c r="A63" s="26">
        <f>IF(B63&lt;&gt;"",COUNTA($B$20:B63),"")</f>
        <v>43</v>
      </c>
      <c r="B63" s="105" t="s">
        <v>148</v>
      </c>
      <c r="C63" s="127">
        <v>2972.44</v>
      </c>
      <c r="D63" s="127">
        <v>290.68</v>
      </c>
      <c r="E63" s="127">
        <v>245.9</v>
      </c>
      <c r="F63" s="127">
        <v>113.33</v>
      </c>
      <c r="G63" s="127">
        <v>201.53</v>
      </c>
      <c r="H63" s="127">
        <v>1675.74</v>
      </c>
      <c r="I63" s="127">
        <v>961.35</v>
      </c>
      <c r="J63" s="127">
        <v>714.39</v>
      </c>
      <c r="K63" s="127">
        <v>93.32</v>
      </c>
      <c r="L63" s="127">
        <v>220.37</v>
      </c>
      <c r="M63" s="127">
        <v>121.36</v>
      </c>
      <c r="N63" s="127">
        <v>10.220000000000001</v>
      </c>
      <c r="O63" s="116"/>
      <c r="P63" s="116"/>
      <c r="Q63" s="116"/>
      <c r="R63" s="116"/>
      <c r="S63" s="116"/>
      <c r="T63" s="116"/>
      <c r="U63" s="116"/>
      <c r="V63" s="116"/>
      <c r="W63" s="116"/>
      <c r="X63" s="116"/>
      <c r="Y63" s="116"/>
      <c r="Z63" s="116"/>
      <c r="AA63" s="116"/>
      <c r="AB63" s="116"/>
      <c r="AC63" s="116"/>
    </row>
    <row r="64" spans="1:29" s="94" customFormat="1" ht="21.6" customHeight="1">
      <c r="A64" s="25">
        <f>IF(B64&lt;&gt;"",COUNTA($B$20:B64),"")</f>
        <v>44</v>
      </c>
      <c r="B64" s="104" t="s">
        <v>149</v>
      </c>
      <c r="C64" s="125">
        <v>622.91999999999996</v>
      </c>
      <c r="D64" s="125">
        <v>10.59</v>
      </c>
      <c r="E64" s="125">
        <v>11.26</v>
      </c>
      <c r="F64" s="125">
        <v>344.21</v>
      </c>
      <c r="G64" s="125">
        <v>3.32</v>
      </c>
      <c r="H64" s="125">
        <v>3.13</v>
      </c>
      <c r="I64" s="125">
        <v>0.83</v>
      </c>
      <c r="J64" s="125">
        <v>2.2999999999999998</v>
      </c>
      <c r="K64" s="125">
        <v>8.1999999999999993</v>
      </c>
      <c r="L64" s="125">
        <v>221.22</v>
      </c>
      <c r="M64" s="125">
        <v>20.97</v>
      </c>
      <c r="N64" s="125" t="s">
        <v>10</v>
      </c>
      <c r="O64" s="116"/>
      <c r="P64" s="116"/>
      <c r="Q64" s="116"/>
      <c r="R64" s="116"/>
      <c r="S64" s="116"/>
      <c r="T64" s="116"/>
      <c r="U64" s="116"/>
      <c r="V64" s="116"/>
      <c r="W64" s="116"/>
      <c r="X64" s="116"/>
      <c r="Y64" s="116"/>
      <c r="Z64" s="116"/>
      <c r="AA64" s="116"/>
      <c r="AB64" s="116"/>
      <c r="AC64" s="116"/>
    </row>
    <row r="65" spans="1:29" s="94" customFormat="1" ht="11.1" customHeight="1">
      <c r="A65" s="25">
        <f>IF(B65&lt;&gt;"",COUNTA($B$20:B65),"")</f>
        <v>45</v>
      </c>
      <c r="B65" s="103" t="s">
        <v>150</v>
      </c>
      <c r="C65" s="125">
        <v>582.48</v>
      </c>
      <c r="D65" s="125">
        <v>1.31</v>
      </c>
      <c r="E65" s="125">
        <v>0.71</v>
      </c>
      <c r="F65" s="125">
        <v>333.73</v>
      </c>
      <c r="G65" s="125">
        <v>0.51</v>
      </c>
      <c r="H65" s="125">
        <v>1.56</v>
      </c>
      <c r="I65" s="125" t="s">
        <v>10</v>
      </c>
      <c r="J65" s="125">
        <v>1.56</v>
      </c>
      <c r="K65" s="125">
        <v>7.82</v>
      </c>
      <c r="L65" s="125">
        <v>216.1</v>
      </c>
      <c r="M65" s="125">
        <v>20.74</v>
      </c>
      <c r="N65" s="125" t="s">
        <v>10</v>
      </c>
      <c r="O65" s="116"/>
      <c r="P65" s="116"/>
      <c r="Q65" s="116"/>
      <c r="R65" s="116"/>
      <c r="S65" s="116"/>
      <c r="T65" s="116"/>
      <c r="U65" s="116"/>
      <c r="V65" s="116"/>
      <c r="W65" s="116"/>
      <c r="X65" s="116"/>
      <c r="Y65" s="116"/>
      <c r="Z65" s="116"/>
      <c r="AA65" s="116"/>
      <c r="AB65" s="116"/>
      <c r="AC65" s="116"/>
    </row>
    <row r="66" spans="1:29"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c r="Y66" s="116"/>
      <c r="Z66" s="116"/>
      <c r="AA66" s="116"/>
      <c r="AB66" s="116"/>
      <c r="AC66" s="116"/>
    </row>
    <row r="67" spans="1:29" s="94" customFormat="1" ht="11.1" customHeight="1">
      <c r="A67" s="25">
        <f>IF(B67&lt;&gt;"",COUNTA($B$20:B67),"")</f>
        <v>47</v>
      </c>
      <c r="B67" s="103" t="s">
        <v>152</v>
      </c>
      <c r="C67" s="125">
        <v>43.71</v>
      </c>
      <c r="D67" s="125">
        <v>4.33</v>
      </c>
      <c r="E67" s="125">
        <v>0.19</v>
      </c>
      <c r="F67" s="125">
        <v>3.47</v>
      </c>
      <c r="G67" s="125" t="s">
        <v>10</v>
      </c>
      <c r="H67" s="125">
        <v>4.59</v>
      </c>
      <c r="I67" s="125">
        <v>0.4</v>
      </c>
      <c r="J67" s="125">
        <v>4.1900000000000004</v>
      </c>
      <c r="K67" s="125" t="s">
        <v>10</v>
      </c>
      <c r="L67" s="125">
        <v>30.53</v>
      </c>
      <c r="M67" s="125">
        <v>0.6</v>
      </c>
      <c r="N67" s="125" t="s">
        <v>10</v>
      </c>
      <c r="O67" s="116"/>
      <c r="P67" s="116"/>
      <c r="Q67" s="116"/>
      <c r="R67" s="116"/>
      <c r="S67" s="116"/>
      <c r="T67" s="116"/>
      <c r="U67" s="116"/>
      <c r="V67" s="116"/>
      <c r="W67" s="116"/>
      <c r="X67" s="116"/>
      <c r="Y67" s="116"/>
      <c r="Z67" s="116"/>
      <c r="AA67" s="116"/>
      <c r="AB67" s="116"/>
      <c r="AC67" s="116"/>
    </row>
    <row r="68" spans="1:29" s="94" customFormat="1" ht="11.1" customHeight="1">
      <c r="A68" s="25">
        <f>IF(B68&lt;&gt;"",COUNTA($B$20:B68),"")</f>
        <v>48</v>
      </c>
      <c r="B68" s="103" t="s">
        <v>147</v>
      </c>
      <c r="C68" s="125" t="s">
        <v>10</v>
      </c>
      <c r="D68" s="125" t="s">
        <v>10</v>
      </c>
      <c r="E68" s="125" t="s">
        <v>10</v>
      </c>
      <c r="F68" s="125" t="s">
        <v>10</v>
      </c>
      <c r="G68" s="125" t="s">
        <v>10</v>
      </c>
      <c r="H68" s="125" t="s">
        <v>10</v>
      </c>
      <c r="I68" s="125" t="s">
        <v>10</v>
      </c>
      <c r="J68" s="125" t="s">
        <v>10</v>
      </c>
      <c r="K68" s="125" t="s">
        <v>10</v>
      </c>
      <c r="L68" s="125" t="s">
        <v>10</v>
      </c>
      <c r="M68" s="125" t="s">
        <v>10</v>
      </c>
      <c r="N68" s="125" t="s">
        <v>10</v>
      </c>
      <c r="O68" s="116"/>
      <c r="P68" s="116"/>
      <c r="Q68" s="116"/>
      <c r="R68" s="116"/>
      <c r="S68" s="116"/>
      <c r="T68" s="116"/>
      <c r="U68" s="116"/>
      <c r="V68" s="116"/>
      <c r="W68" s="116"/>
      <c r="X68" s="116"/>
      <c r="Y68" s="116"/>
      <c r="Z68" s="116"/>
      <c r="AA68" s="116"/>
      <c r="AB68" s="116"/>
      <c r="AC68" s="116"/>
    </row>
    <row r="69" spans="1:29" s="94" customFormat="1" ht="18.95" customHeight="1">
      <c r="A69" s="26">
        <f>IF(B69&lt;&gt;"",COUNTA($B$20:B69),"")</f>
        <v>49</v>
      </c>
      <c r="B69" s="105" t="s">
        <v>153</v>
      </c>
      <c r="C69" s="127">
        <v>666.63</v>
      </c>
      <c r="D69" s="127">
        <v>14.92</v>
      </c>
      <c r="E69" s="127">
        <v>11.45</v>
      </c>
      <c r="F69" s="127">
        <v>347.69</v>
      </c>
      <c r="G69" s="127">
        <v>3.32</v>
      </c>
      <c r="H69" s="127">
        <v>7.73</v>
      </c>
      <c r="I69" s="127">
        <v>1.23</v>
      </c>
      <c r="J69" s="127">
        <v>6.49</v>
      </c>
      <c r="K69" s="127">
        <v>8.2100000000000009</v>
      </c>
      <c r="L69" s="127">
        <v>251.75</v>
      </c>
      <c r="M69" s="127">
        <v>21.57</v>
      </c>
      <c r="N69" s="127" t="s">
        <v>10</v>
      </c>
      <c r="O69" s="116"/>
      <c r="P69" s="116"/>
      <c r="Q69" s="116"/>
      <c r="R69" s="116"/>
      <c r="S69" s="116"/>
      <c r="T69" s="116"/>
      <c r="U69" s="116"/>
      <c r="V69" s="116"/>
      <c r="W69" s="116"/>
      <c r="X69" s="116"/>
      <c r="Y69" s="116"/>
      <c r="Z69" s="116"/>
      <c r="AA69" s="116"/>
      <c r="AB69" s="116"/>
      <c r="AC69" s="116"/>
    </row>
    <row r="70" spans="1:29" s="94" customFormat="1" ht="18.95" customHeight="1">
      <c r="A70" s="26">
        <f>IF(B70&lt;&gt;"",COUNTA($B$20:B70),"")</f>
        <v>50</v>
      </c>
      <c r="B70" s="105" t="s">
        <v>154</v>
      </c>
      <c r="C70" s="127">
        <v>3639.07</v>
      </c>
      <c r="D70" s="127">
        <v>305.60000000000002</v>
      </c>
      <c r="E70" s="127">
        <v>257.35000000000002</v>
      </c>
      <c r="F70" s="127">
        <v>461.02</v>
      </c>
      <c r="G70" s="127">
        <v>204.85</v>
      </c>
      <c r="H70" s="127">
        <v>1683.47</v>
      </c>
      <c r="I70" s="127">
        <v>962.59</v>
      </c>
      <c r="J70" s="127">
        <v>720.88</v>
      </c>
      <c r="K70" s="127">
        <v>101.52</v>
      </c>
      <c r="L70" s="127">
        <v>472.12</v>
      </c>
      <c r="M70" s="127">
        <v>142.93</v>
      </c>
      <c r="N70" s="127">
        <v>10.220000000000001</v>
      </c>
      <c r="O70" s="116"/>
      <c r="P70" s="116"/>
      <c r="Q70" s="116"/>
      <c r="R70" s="116"/>
      <c r="S70" s="116"/>
      <c r="T70" s="116"/>
      <c r="U70" s="116"/>
      <c r="V70" s="116"/>
      <c r="W70" s="116"/>
      <c r="X70" s="116"/>
      <c r="Y70" s="116"/>
      <c r="Z70" s="116"/>
      <c r="AA70" s="116"/>
      <c r="AB70" s="116"/>
      <c r="AC70" s="116"/>
    </row>
    <row r="71" spans="1:29" s="94" customFormat="1" ht="11.1" customHeight="1">
      <c r="A71" s="25">
        <f>IF(B71&lt;&gt;"",COUNTA($B$20:B71),"")</f>
        <v>51</v>
      </c>
      <c r="B71" s="103" t="s">
        <v>155</v>
      </c>
      <c r="C71" s="125">
        <v>1012.3</v>
      </c>
      <c r="D71" s="125" t="s">
        <v>10</v>
      </c>
      <c r="E71" s="125" t="s">
        <v>10</v>
      </c>
      <c r="F71" s="125" t="s">
        <v>10</v>
      </c>
      <c r="G71" s="125" t="s">
        <v>10</v>
      </c>
      <c r="H71" s="125" t="s">
        <v>10</v>
      </c>
      <c r="I71" s="125" t="s">
        <v>10</v>
      </c>
      <c r="J71" s="125" t="s">
        <v>10</v>
      </c>
      <c r="K71" s="125" t="s">
        <v>10</v>
      </c>
      <c r="L71" s="125" t="s">
        <v>10</v>
      </c>
      <c r="M71" s="125" t="s">
        <v>10</v>
      </c>
      <c r="N71" s="125">
        <v>1012.3</v>
      </c>
      <c r="O71" s="116"/>
      <c r="P71" s="116"/>
      <c r="Q71" s="116"/>
      <c r="R71" s="116"/>
      <c r="S71" s="116"/>
      <c r="T71" s="116"/>
      <c r="U71" s="116"/>
      <c r="V71" s="116"/>
      <c r="W71" s="116"/>
      <c r="X71" s="116"/>
      <c r="Y71" s="116"/>
      <c r="Z71" s="116"/>
      <c r="AA71" s="116"/>
      <c r="AB71" s="116"/>
      <c r="AC71" s="116"/>
    </row>
    <row r="72" spans="1:29" s="94" customFormat="1" ht="11.1" customHeight="1">
      <c r="A72" s="25">
        <f>IF(B72&lt;&gt;"",COUNTA($B$20:B72),"")</f>
        <v>52</v>
      </c>
      <c r="B72" s="103" t="s">
        <v>156</v>
      </c>
      <c r="C72" s="125">
        <v>349.78</v>
      </c>
      <c r="D72" s="125" t="s">
        <v>10</v>
      </c>
      <c r="E72" s="125" t="s">
        <v>10</v>
      </c>
      <c r="F72" s="125" t="s">
        <v>10</v>
      </c>
      <c r="G72" s="125" t="s">
        <v>10</v>
      </c>
      <c r="H72" s="125" t="s">
        <v>10</v>
      </c>
      <c r="I72" s="125" t="s">
        <v>10</v>
      </c>
      <c r="J72" s="125" t="s">
        <v>10</v>
      </c>
      <c r="K72" s="125" t="s">
        <v>10</v>
      </c>
      <c r="L72" s="125" t="s">
        <v>10</v>
      </c>
      <c r="M72" s="125" t="s">
        <v>10</v>
      </c>
      <c r="N72" s="125">
        <v>349.78</v>
      </c>
      <c r="O72" s="116"/>
      <c r="P72" s="116"/>
      <c r="Q72" s="116"/>
      <c r="R72" s="116"/>
      <c r="S72" s="116"/>
      <c r="T72" s="116"/>
      <c r="U72" s="116"/>
      <c r="V72" s="116"/>
      <c r="W72" s="116"/>
      <c r="X72" s="116"/>
      <c r="Y72" s="116"/>
      <c r="Z72" s="116"/>
      <c r="AA72" s="116"/>
      <c r="AB72" s="116"/>
      <c r="AC72" s="116"/>
    </row>
    <row r="73" spans="1:29" s="94" customFormat="1" ht="11.1" customHeight="1">
      <c r="A73" s="25">
        <f>IF(B73&lt;&gt;"",COUNTA($B$20:B73),"")</f>
        <v>53</v>
      </c>
      <c r="B73" s="103" t="s">
        <v>172</v>
      </c>
      <c r="C73" s="125">
        <v>370.33</v>
      </c>
      <c r="D73" s="125" t="s">
        <v>10</v>
      </c>
      <c r="E73" s="125" t="s">
        <v>10</v>
      </c>
      <c r="F73" s="125" t="s">
        <v>10</v>
      </c>
      <c r="G73" s="125" t="s">
        <v>10</v>
      </c>
      <c r="H73" s="125" t="s">
        <v>10</v>
      </c>
      <c r="I73" s="125" t="s">
        <v>10</v>
      </c>
      <c r="J73" s="125" t="s">
        <v>10</v>
      </c>
      <c r="K73" s="125" t="s">
        <v>10</v>
      </c>
      <c r="L73" s="125" t="s">
        <v>10</v>
      </c>
      <c r="M73" s="125" t="s">
        <v>10</v>
      </c>
      <c r="N73" s="125">
        <v>370.33</v>
      </c>
      <c r="O73" s="116"/>
      <c r="P73" s="116"/>
      <c r="Q73" s="116"/>
      <c r="R73" s="116"/>
      <c r="S73" s="116"/>
      <c r="T73" s="116"/>
      <c r="U73" s="116"/>
      <c r="V73" s="116"/>
      <c r="W73" s="116"/>
      <c r="X73" s="116"/>
      <c r="Y73" s="116"/>
      <c r="Z73" s="116"/>
      <c r="AA73" s="116"/>
      <c r="AB73" s="116"/>
      <c r="AC73" s="116"/>
    </row>
    <row r="74" spans="1:29" s="94" customFormat="1" ht="11.1" customHeight="1">
      <c r="A74" s="25">
        <f>IF(B74&lt;&gt;"",COUNTA($B$20:B74),"")</f>
        <v>54</v>
      </c>
      <c r="B74" s="103" t="s">
        <v>173</v>
      </c>
      <c r="C74" s="125">
        <v>164.16</v>
      </c>
      <c r="D74" s="125" t="s">
        <v>10</v>
      </c>
      <c r="E74" s="125" t="s">
        <v>10</v>
      </c>
      <c r="F74" s="125" t="s">
        <v>10</v>
      </c>
      <c r="G74" s="125" t="s">
        <v>10</v>
      </c>
      <c r="H74" s="125" t="s">
        <v>10</v>
      </c>
      <c r="I74" s="125" t="s">
        <v>10</v>
      </c>
      <c r="J74" s="125" t="s">
        <v>10</v>
      </c>
      <c r="K74" s="125" t="s">
        <v>10</v>
      </c>
      <c r="L74" s="125" t="s">
        <v>10</v>
      </c>
      <c r="M74" s="125" t="s">
        <v>10</v>
      </c>
      <c r="N74" s="125">
        <v>164.16</v>
      </c>
      <c r="O74" s="116"/>
      <c r="P74" s="116"/>
      <c r="Q74" s="116"/>
      <c r="R74" s="116"/>
      <c r="S74" s="116"/>
      <c r="T74" s="116"/>
      <c r="U74" s="116"/>
      <c r="V74" s="116"/>
      <c r="W74" s="116"/>
      <c r="X74" s="116"/>
      <c r="Y74" s="116"/>
      <c r="Z74" s="116"/>
      <c r="AA74" s="116"/>
      <c r="AB74" s="116"/>
      <c r="AC74" s="116"/>
    </row>
    <row r="75" spans="1:29" s="94" customFormat="1" ht="11.1" customHeight="1">
      <c r="A75" s="25">
        <f>IF(B75&lt;&gt;"",COUNTA($B$20:B75),"")</f>
        <v>55</v>
      </c>
      <c r="B75" s="103" t="s">
        <v>61</v>
      </c>
      <c r="C75" s="125">
        <v>355.38</v>
      </c>
      <c r="D75" s="125" t="s">
        <v>10</v>
      </c>
      <c r="E75" s="125" t="s">
        <v>10</v>
      </c>
      <c r="F75" s="125" t="s">
        <v>10</v>
      </c>
      <c r="G75" s="125" t="s">
        <v>10</v>
      </c>
      <c r="H75" s="125" t="s">
        <v>10</v>
      </c>
      <c r="I75" s="125" t="s">
        <v>10</v>
      </c>
      <c r="J75" s="125" t="s">
        <v>10</v>
      </c>
      <c r="K75" s="125" t="s">
        <v>10</v>
      </c>
      <c r="L75" s="125" t="s">
        <v>10</v>
      </c>
      <c r="M75" s="125" t="s">
        <v>10</v>
      </c>
      <c r="N75" s="125">
        <v>355.38</v>
      </c>
      <c r="O75" s="116"/>
      <c r="P75" s="116"/>
      <c r="Q75" s="116"/>
      <c r="R75" s="116"/>
      <c r="S75" s="116"/>
      <c r="T75" s="116"/>
      <c r="U75" s="116"/>
      <c r="V75" s="116"/>
      <c r="W75" s="116"/>
      <c r="X75" s="116"/>
      <c r="Y75" s="116"/>
      <c r="Z75" s="116"/>
      <c r="AA75" s="116"/>
      <c r="AB75" s="116"/>
      <c r="AC75" s="116"/>
    </row>
    <row r="76" spans="1:29" s="94" customFormat="1" ht="21.6" customHeight="1">
      <c r="A76" s="25">
        <f>IF(B76&lt;&gt;"",COUNTA($B$20:B76),"")</f>
        <v>56</v>
      </c>
      <c r="B76" s="104" t="s">
        <v>157</v>
      </c>
      <c r="C76" s="125">
        <v>483.46</v>
      </c>
      <c r="D76" s="125" t="s">
        <v>10</v>
      </c>
      <c r="E76" s="125" t="s">
        <v>10</v>
      </c>
      <c r="F76" s="125" t="s">
        <v>10</v>
      </c>
      <c r="G76" s="125" t="s">
        <v>10</v>
      </c>
      <c r="H76" s="125" t="s">
        <v>10</v>
      </c>
      <c r="I76" s="125" t="s">
        <v>10</v>
      </c>
      <c r="J76" s="125" t="s">
        <v>10</v>
      </c>
      <c r="K76" s="125" t="s">
        <v>10</v>
      </c>
      <c r="L76" s="125" t="s">
        <v>10</v>
      </c>
      <c r="M76" s="125" t="s">
        <v>10</v>
      </c>
      <c r="N76" s="125">
        <v>483.46</v>
      </c>
      <c r="O76" s="116"/>
      <c r="P76" s="116"/>
      <c r="Q76" s="116"/>
      <c r="R76" s="116"/>
      <c r="S76" s="116"/>
      <c r="T76" s="116"/>
      <c r="U76" s="116"/>
      <c r="V76" s="116"/>
      <c r="W76" s="116"/>
      <c r="X76" s="116"/>
      <c r="Y76" s="116"/>
      <c r="Z76" s="116"/>
      <c r="AA76" s="116"/>
      <c r="AB76" s="116"/>
      <c r="AC76" s="116"/>
    </row>
    <row r="77" spans="1:29" s="94" customFormat="1" ht="21.6" customHeight="1">
      <c r="A77" s="25">
        <f>IF(B77&lt;&gt;"",COUNTA($B$20:B77),"")</f>
        <v>57</v>
      </c>
      <c r="B77" s="104" t="s">
        <v>158</v>
      </c>
      <c r="C77" s="125">
        <v>270.83999999999997</v>
      </c>
      <c r="D77" s="125">
        <v>15.48</v>
      </c>
      <c r="E77" s="125">
        <v>0.03</v>
      </c>
      <c r="F77" s="125" t="s">
        <v>10</v>
      </c>
      <c r="G77" s="125">
        <v>20.079999999999998</v>
      </c>
      <c r="H77" s="125">
        <v>213.97</v>
      </c>
      <c r="I77" s="125">
        <v>211.89</v>
      </c>
      <c r="J77" s="125">
        <v>2.0699999999999998</v>
      </c>
      <c r="K77" s="125">
        <v>1.24</v>
      </c>
      <c r="L77" s="125">
        <v>20.02</v>
      </c>
      <c r="M77" s="125">
        <v>0.03</v>
      </c>
      <c r="N77" s="125" t="s">
        <v>10</v>
      </c>
      <c r="O77" s="116"/>
      <c r="P77" s="116"/>
      <c r="Q77" s="116"/>
      <c r="R77" s="116"/>
      <c r="S77" s="116"/>
      <c r="T77" s="116"/>
      <c r="U77" s="116"/>
      <c r="V77" s="116"/>
      <c r="W77" s="116"/>
      <c r="X77" s="116"/>
      <c r="Y77" s="116"/>
      <c r="Z77" s="116"/>
      <c r="AA77" s="116"/>
      <c r="AB77" s="116"/>
      <c r="AC77" s="116"/>
    </row>
    <row r="78" spans="1:29" s="94" customFormat="1" ht="21.6" customHeight="1">
      <c r="A78" s="25">
        <f>IF(B78&lt;&gt;"",COUNTA($B$20:B78),"")</f>
        <v>58</v>
      </c>
      <c r="B78" s="104" t="s">
        <v>159</v>
      </c>
      <c r="C78" s="125">
        <v>128.32</v>
      </c>
      <c r="D78" s="125">
        <v>0.26</v>
      </c>
      <c r="E78" s="125" t="s">
        <v>10</v>
      </c>
      <c r="F78" s="125" t="s">
        <v>10</v>
      </c>
      <c r="G78" s="125">
        <v>0.09</v>
      </c>
      <c r="H78" s="125">
        <v>123.05</v>
      </c>
      <c r="I78" s="125">
        <v>120.18</v>
      </c>
      <c r="J78" s="125">
        <v>2.87</v>
      </c>
      <c r="K78" s="125" t="s">
        <v>10</v>
      </c>
      <c r="L78" s="125">
        <v>3.62</v>
      </c>
      <c r="M78" s="125">
        <v>1.3</v>
      </c>
      <c r="N78" s="125" t="s">
        <v>10</v>
      </c>
      <c r="O78" s="116"/>
      <c r="P78" s="116"/>
      <c r="Q78" s="116"/>
      <c r="R78" s="116"/>
      <c r="S78" s="116"/>
      <c r="T78" s="116"/>
      <c r="U78" s="116"/>
      <c r="V78" s="116"/>
      <c r="W78" s="116"/>
      <c r="X78" s="116"/>
      <c r="Y78" s="116"/>
      <c r="Z78" s="116"/>
      <c r="AA78" s="116"/>
      <c r="AB78" s="116"/>
      <c r="AC78" s="116"/>
    </row>
    <row r="79" spans="1:29" s="94" customFormat="1" ht="11.1" customHeight="1">
      <c r="A79" s="25">
        <f>IF(B79&lt;&gt;"",COUNTA($B$20:B79),"")</f>
        <v>59</v>
      </c>
      <c r="B79" s="103" t="s">
        <v>160</v>
      </c>
      <c r="C79" s="125">
        <v>87.9</v>
      </c>
      <c r="D79" s="125">
        <v>2.8</v>
      </c>
      <c r="E79" s="125">
        <v>29.12</v>
      </c>
      <c r="F79" s="125">
        <v>4.49</v>
      </c>
      <c r="G79" s="125">
        <v>10.75</v>
      </c>
      <c r="H79" s="125">
        <v>0.54</v>
      </c>
      <c r="I79" s="125">
        <v>0.54</v>
      </c>
      <c r="J79" s="125" t="s">
        <v>10</v>
      </c>
      <c r="K79" s="125">
        <v>7.85</v>
      </c>
      <c r="L79" s="125">
        <v>31.8</v>
      </c>
      <c r="M79" s="125">
        <v>0.55000000000000004</v>
      </c>
      <c r="N79" s="125" t="s">
        <v>10</v>
      </c>
      <c r="O79" s="116"/>
      <c r="P79" s="116"/>
      <c r="Q79" s="116"/>
      <c r="R79" s="116"/>
      <c r="S79" s="116"/>
      <c r="T79" s="116"/>
      <c r="U79" s="116"/>
      <c r="V79" s="116"/>
      <c r="W79" s="116"/>
      <c r="X79" s="116"/>
      <c r="Y79" s="116"/>
      <c r="Z79" s="116"/>
      <c r="AA79" s="116"/>
      <c r="AB79" s="116"/>
      <c r="AC79" s="116"/>
    </row>
    <row r="80" spans="1:29" s="94" customFormat="1" ht="11.1" customHeight="1">
      <c r="A80" s="25">
        <f>IF(B80&lt;&gt;"",COUNTA($B$20:B80),"")</f>
        <v>60</v>
      </c>
      <c r="B80" s="103" t="s">
        <v>161</v>
      </c>
      <c r="C80" s="125">
        <v>884.59</v>
      </c>
      <c r="D80" s="125">
        <v>55.22</v>
      </c>
      <c r="E80" s="125">
        <v>128.79</v>
      </c>
      <c r="F80" s="125">
        <v>68.55</v>
      </c>
      <c r="G80" s="125">
        <v>5.41</v>
      </c>
      <c r="H80" s="125">
        <v>477.27</v>
      </c>
      <c r="I80" s="125">
        <v>243.09</v>
      </c>
      <c r="J80" s="125">
        <v>234.18</v>
      </c>
      <c r="K80" s="125">
        <v>1.33</v>
      </c>
      <c r="L80" s="125">
        <v>25.63</v>
      </c>
      <c r="M80" s="125">
        <v>59.87</v>
      </c>
      <c r="N80" s="125">
        <v>62.52</v>
      </c>
      <c r="O80" s="116"/>
      <c r="P80" s="116"/>
      <c r="Q80" s="116"/>
      <c r="R80" s="116"/>
      <c r="S80" s="116"/>
      <c r="T80" s="116"/>
      <c r="U80" s="116"/>
      <c r="V80" s="116"/>
      <c r="W80" s="116"/>
      <c r="X80" s="116"/>
      <c r="Y80" s="116"/>
      <c r="Z80" s="116"/>
      <c r="AA80" s="116"/>
      <c r="AB80" s="116"/>
      <c r="AC80" s="116"/>
    </row>
    <row r="81" spans="1:29" s="94" customFormat="1" ht="11.1" customHeight="1">
      <c r="A81" s="25">
        <f>IF(B81&lt;&gt;"",COUNTA($B$20:B81),"")</f>
        <v>61</v>
      </c>
      <c r="B81" s="103" t="s">
        <v>147</v>
      </c>
      <c r="C81" s="125">
        <v>99.37</v>
      </c>
      <c r="D81" s="125">
        <v>0.21</v>
      </c>
      <c r="E81" s="125">
        <v>23.05</v>
      </c>
      <c r="F81" s="125">
        <v>68.28</v>
      </c>
      <c r="G81" s="125" t="s">
        <v>10</v>
      </c>
      <c r="H81" s="125">
        <v>6.91</v>
      </c>
      <c r="I81" s="125">
        <v>0.23</v>
      </c>
      <c r="J81" s="125">
        <v>6.67</v>
      </c>
      <c r="K81" s="125">
        <v>0.02</v>
      </c>
      <c r="L81" s="125">
        <v>0.9</v>
      </c>
      <c r="M81" s="125" t="s">
        <v>10</v>
      </c>
      <c r="N81" s="125" t="s">
        <v>10</v>
      </c>
      <c r="O81" s="116"/>
      <c r="P81" s="116"/>
      <c r="Q81" s="116"/>
      <c r="R81" s="116"/>
      <c r="S81" s="116"/>
      <c r="T81" s="116"/>
      <c r="U81" s="116"/>
      <c r="V81" s="116"/>
      <c r="W81" s="116"/>
      <c r="X81" s="116"/>
      <c r="Y81" s="116"/>
      <c r="Z81" s="116"/>
      <c r="AA81" s="116"/>
      <c r="AB81" s="116"/>
      <c r="AC81" s="116"/>
    </row>
    <row r="82" spans="1:29" s="94" customFormat="1" ht="20.100000000000001" customHeight="1">
      <c r="A82" s="26">
        <f>IF(B82&lt;&gt;"",COUNTA($B$20:B82),"")</f>
        <v>62</v>
      </c>
      <c r="B82" s="105" t="s">
        <v>162</v>
      </c>
      <c r="C82" s="127">
        <v>3123.43</v>
      </c>
      <c r="D82" s="127">
        <v>73.540000000000006</v>
      </c>
      <c r="E82" s="127">
        <v>134.88999999999999</v>
      </c>
      <c r="F82" s="127">
        <v>4.75</v>
      </c>
      <c r="G82" s="127">
        <v>36.33</v>
      </c>
      <c r="H82" s="127">
        <v>807.92</v>
      </c>
      <c r="I82" s="127">
        <v>575.47</v>
      </c>
      <c r="J82" s="127">
        <v>232.45</v>
      </c>
      <c r="K82" s="127">
        <v>10.4</v>
      </c>
      <c r="L82" s="127">
        <v>80.180000000000007</v>
      </c>
      <c r="M82" s="127">
        <v>61.75</v>
      </c>
      <c r="N82" s="127">
        <v>1913.67</v>
      </c>
      <c r="O82" s="116"/>
      <c r="P82" s="116"/>
      <c r="Q82" s="116"/>
      <c r="R82" s="116"/>
      <c r="S82" s="116"/>
      <c r="T82" s="116"/>
      <c r="U82" s="116"/>
      <c r="V82" s="116"/>
      <c r="W82" s="116"/>
      <c r="X82" s="116"/>
      <c r="Y82" s="116"/>
      <c r="Z82" s="116"/>
      <c r="AA82" s="116"/>
      <c r="AB82" s="116"/>
      <c r="AC82" s="116"/>
    </row>
    <row r="83" spans="1:29" s="122" customFormat="1" ht="11.1" customHeight="1">
      <c r="A83" s="25">
        <f>IF(B83&lt;&gt;"",COUNTA($B$20:B83),"")</f>
        <v>63</v>
      </c>
      <c r="B83" s="103" t="s">
        <v>163</v>
      </c>
      <c r="C83" s="125">
        <v>366.7</v>
      </c>
      <c r="D83" s="125">
        <v>12.32</v>
      </c>
      <c r="E83" s="125">
        <v>3.46</v>
      </c>
      <c r="F83" s="125">
        <v>112.75</v>
      </c>
      <c r="G83" s="125">
        <v>0.54</v>
      </c>
      <c r="H83" s="125">
        <v>8.51</v>
      </c>
      <c r="I83" s="125">
        <v>0.01</v>
      </c>
      <c r="J83" s="125">
        <v>8.5</v>
      </c>
      <c r="K83" s="125">
        <v>5.69</v>
      </c>
      <c r="L83" s="125">
        <v>94.07</v>
      </c>
      <c r="M83" s="125">
        <v>28.28</v>
      </c>
      <c r="N83" s="125">
        <v>101.07</v>
      </c>
      <c r="O83" s="121"/>
      <c r="P83" s="121"/>
      <c r="Q83" s="121"/>
      <c r="R83" s="121"/>
      <c r="S83" s="121"/>
      <c r="T83" s="121"/>
      <c r="U83" s="121"/>
      <c r="V83" s="121"/>
      <c r="W83" s="121"/>
      <c r="X83" s="121"/>
      <c r="Y83" s="121"/>
      <c r="Z83" s="121"/>
      <c r="AA83" s="121"/>
      <c r="AB83" s="121"/>
      <c r="AC83" s="121"/>
    </row>
    <row r="84" spans="1:29"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c r="Y84" s="121"/>
      <c r="Z84" s="121"/>
      <c r="AA84" s="121"/>
      <c r="AB84" s="121"/>
      <c r="AC84" s="121"/>
    </row>
    <row r="85" spans="1:29" s="122" customFormat="1" ht="11.1" customHeight="1">
      <c r="A85" s="25">
        <f>IF(B85&lt;&gt;"",COUNTA($B$20:B85),"")</f>
        <v>65</v>
      </c>
      <c r="B85" s="103" t="s">
        <v>165</v>
      </c>
      <c r="C85" s="125">
        <v>82.15</v>
      </c>
      <c r="D85" s="125">
        <v>27.73</v>
      </c>
      <c r="E85" s="125">
        <v>0.12</v>
      </c>
      <c r="F85" s="125" t="s">
        <v>10</v>
      </c>
      <c r="G85" s="125">
        <v>0.04</v>
      </c>
      <c r="H85" s="125" t="s">
        <v>10</v>
      </c>
      <c r="I85" s="125" t="s">
        <v>10</v>
      </c>
      <c r="J85" s="125" t="s">
        <v>10</v>
      </c>
      <c r="K85" s="125" t="s">
        <v>10</v>
      </c>
      <c r="L85" s="125">
        <v>52.4</v>
      </c>
      <c r="M85" s="125">
        <v>0.62</v>
      </c>
      <c r="N85" s="125">
        <v>1.25</v>
      </c>
      <c r="O85" s="121"/>
      <c r="P85" s="121"/>
      <c r="Q85" s="121"/>
      <c r="R85" s="121"/>
      <c r="S85" s="121"/>
      <c r="T85" s="121"/>
      <c r="U85" s="121"/>
      <c r="V85" s="121"/>
      <c r="W85" s="121"/>
      <c r="X85" s="121"/>
      <c r="Y85" s="121"/>
      <c r="Z85" s="121"/>
      <c r="AA85" s="121"/>
      <c r="AB85" s="121"/>
      <c r="AC85" s="121"/>
    </row>
    <row r="86" spans="1:29" s="122" customFormat="1" ht="11.1" customHeight="1">
      <c r="A86" s="25">
        <f>IF(B86&lt;&gt;"",COUNTA($B$20:B86),"")</f>
        <v>66</v>
      </c>
      <c r="B86" s="103" t="s">
        <v>147</v>
      </c>
      <c r="C86" s="125" t="s">
        <v>10</v>
      </c>
      <c r="D86" s="125" t="s">
        <v>10</v>
      </c>
      <c r="E86" s="125" t="s">
        <v>10</v>
      </c>
      <c r="F86" s="125" t="s">
        <v>10</v>
      </c>
      <c r="G86" s="125" t="s">
        <v>10</v>
      </c>
      <c r="H86" s="125" t="s">
        <v>10</v>
      </c>
      <c r="I86" s="125" t="s">
        <v>10</v>
      </c>
      <c r="J86" s="125" t="s">
        <v>10</v>
      </c>
      <c r="K86" s="125" t="s">
        <v>10</v>
      </c>
      <c r="L86" s="125" t="s">
        <v>10</v>
      </c>
      <c r="M86" s="125" t="s">
        <v>10</v>
      </c>
      <c r="N86" s="125" t="s">
        <v>10</v>
      </c>
      <c r="O86" s="121"/>
      <c r="P86" s="121"/>
      <c r="Q86" s="121"/>
      <c r="R86" s="121"/>
      <c r="S86" s="121"/>
      <c r="T86" s="121"/>
      <c r="U86" s="121"/>
      <c r="V86" s="121"/>
      <c r="W86" s="121"/>
      <c r="X86" s="121"/>
      <c r="Y86" s="121"/>
      <c r="Z86" s="121"/>
      <c r="AA86" s="121"/>
      <c r="AB86" s="121"/>
      <c r="AC86" s="121"/>
    </row>
    <row r="87" spans="1:29" s="94" customFormat="1" ht="18.95" customHeight="1">
      <c r="A87" s="26">
        <f>IF(B87&lt;&gt;"",COUNTA($B$20:B87),"")</f>
        <v>67</v>
      </c>
      <c r="B87" s="105" t="s">
        <v>166</v>
      </c>
      <c r="C87" s="127">
        <v>448.86</v>
      </c>
      <c r="D87" s="127">
        <v>40.049999999999997</v>
      </c>
      <c r="E87" s="127">
        <v>3.58</v>
      </c>
      <c r="F87" s="127">
        <v>112.75</v>
      </c>
      <c r="G87" s="127">
        <v>0.57999999999999996</v>
      </c>
      <c r="H87" s="127">
        <v>8.51</v>
      </c>
      <c r="I87" s="127">
        <v>0.01</v>
      </c>
      <c r="J87" s="127">
        <v>8.5</v>
      </c>
      <c r="K87" s="127">
        <v>5.69</v>
      </c>
      <c r="L87" s="127">
        <v>146.47</v>
      </c>
      <c r="M87" s="127">
        <v>28.9</v>
      </c>
      <c r="N87" s="127">
        <v>102.32</v>
      </c>
      <c r="O87" s="116"/>
      <c r="P87" s="116"/>
      <c r="Q87" s="116"/>
      <c r="R87" s="116"/>
      <c r="S87" s="116"/>
      <c r="T87" s="116"/>
      <c r="U87" s="116"/>
      <c r="V87" s="116"/>
      <c r="W87" s="116"/>
      <c r="X87" s="116"/>
      <c r="Y87" s="116"/>
      <c r="Z87" s="116"/>
      <c r="AA87" s="116"/>
      <c r="AB87" s="116"/>
      <c r="AC87" s="116"/>
    </row>
    <row r="88" spans="1:29" s="94" customFormat="1" ht="18.95" customHeight="1">
      <c r="A88" s="26">
        <f>IF(B88&lt;&gt;"",COUNTA($B$20:B88),"")</f>
        <v>68</v>
      </c>
      <c r="B88" s="105" t="s">
        <v>167</v>
      </c>
      <c r="C88" s="127">
        <v>3572.29</v>
      </c>
      <c r="D88" s="127">
        <v>113.6</v>
      </c>
      <c r="E88" s="127">
        <v>138.47</v>
      </c>
      <c r="F88" s="127">
        <v>117.51</v>
      </c>
      <c r="G88" s="127">
        <v>36.909999999999997</v>
      </c>
      <c r="H88" s="127">
        <v>816.43</v>
      </c>
      <c r="I88" s="127">
        <v>575.48</v>
      </c>
      <c r="J88" s="127">
        <v>240.94</v>
      </c>
      <c r="K88" s="127">
        <v>16.09</v>
      </c>
      <c r="L88" s="127">
        <v>226.64</v>
      </c>
      <c r="M88" s="127">
        <v>90.65</v>
      </c>
      <c r="N88" s="127">
        <v>2015.99</v>
      </c>
      <c r="O88" s="116"/>
      <c r="P88" s="116"/>
      <c r="Q88" s="116"/>
      <c r="R88" s="116"/>
      <c r="S88" s="116"/>
      <c r="T88" s="116"/>
      <c r="U88" s="116"/>
      <c r="V88" s="116"/>
      <c r="W88" s="116"/>
      <c r="X88" s="116"/>
      <c r="Y88" s="116"/>
      <c r="Z88" s="116"/>
      <c r="AA88" s="116"/>
      <c r="AB88" s="116"/>
      <c r="AC88" s="116"/>
    </row>
    <row r="89" spans="1:29" s="94" customFormat="1" ht="18.95" customHeight="1">
      <c r="A89" s="26">
        <f>IF(B89&lt;&gt;"",COUNTA($B$20:B89),"")</f>
        <v>69</v>
      </c>
      <c r="B89" s="105" t="s">
        <v>168</v>
      </c>
      <c r="C89" s="127">
        <v>-66.78</v>
      </c>
      <c r="D89" s="127">
        <v>-192</v>
      </c>
      <c r="E89" s="127">
        <v>-118.88</v>
      </c>
      <c r="F89" s="127">
        <v>-343.51</v>
      </c>
      <c r="G89" s="127">
        <v>-167.94</v>
      </c>
      <c r="H89" s="127">
        <v>-867.04</v>
      </c>
      <c r="I89" s="127">
        <v>-387.1</v>
      </c>
      <c r="J89" s="127">
        <v>-479.94</v>
      </c>
      <c r="K89" s="127">
        <v>-85.43</v>
      </c>
      <c r="L89" s="127">
        <v>-245.48</v>
      </c>
      <c r="M89" s="127">
        <v>-52.28</v>
      </c>
      <c r="N89" s="127">
        <v>2005.77</v>
      </c>
      <c r="O89" s="116"/>
      <c r="P89" s="116"/>
      <c r="Q89" s="116"/>
      <c r="R89" s="116"/>
      <c r="S89" s="116"/>
      <c r="T89" s="116"/>
      <c r="U89" s="116"/>
      <c r="V89" s="116"/>
      <c r="W89" s="116"/>
      <c r="X89" s="116"/>
      <c r="Y89" s="116"/>
      <c r="Z89" s="116"/>
      <c r="AA89" s="116"/>
      <c r="AB89" s="116"/>
      <c r="AC89" s="116"/>
    </row>
    <row r="90" spans="1:29" s="122" customFormat="1" ht="25.15" customHeight="1">
      <c r="A90" s="25">
        <f>IF(B90&lt;&gt;"",COUNTA($B$20:B90),"")</f>
        <v>70</v>
      </c>
      <c r="B90" s="108" t="s">
        <v>169</v>
      </c>
      <c r="C90" s="129">
        <v>150.99</v>
      </c>
      <c r="D90" s="129">
        <v>-217.14</v>
      </c>
      <c r="E90" s="129">
        <v>-111</v>
      </c>
      <c r="F90" s="129">
        <v>-108.58</v>
      </c>
      <c r="G90" s="129">
        <v>-165.2</v>
      </c>
      <c r="H90" s="129">
        <v>-867.82</v>
      </c>
      <c r="I90" s="129">
        <v>-385.88</v>
      </c>
      <c r="J90" s="129">
        <v>-481.94</v>
      </c>
      <c r="K90" s="129">
        <v>-82.92</v>
      </c>
      <c r="L90" s="129">
        <v>-140.19999999999999</v>
      </c>
      <c r="M90" s="129">
        <v>-59.61</v>
      </c>
      <c r="N90" s="129">
        <v>1903.45</v>
      </c>
      <c r="O90" s="121"/>
      <c r="P90" s="121"/>
      <c r="Q90" s="121"/>
      <c r="R90" s="121"/>
      <c r="S90" s="121"/>
      <c r="T90" s="121"/>
      <c r="U90" s="121"/>
      <c r="V90" s="121"/>
      <c r="W90" s="121"/>
      <c r="X90" s="121"/>
      <c r="Y90" s="121"/>
      <c r="Z90" s="121"/>
      <c r="AA90" s="121"/>
      <c r="AB90" s="121"/>
      <c r="AC90" s="121"/>
    </row>
    <row r="91" spans="1:29" s="122" customFormat="1" ht="18" customHeight="1">
      <c r="A91" s="25">
        <f>IF(B91&lt;&gt;"",COUNTA($B$20:B91),"")</f>
        <v>71</v>
      </c>
      <c r="B91" s="103" t="s">
        <v>170</v>
      </c>
      <c r="C91" s="125">
        <v>148.85</v>
      </c>
      <c r="D91" s="125" t="s">
        <v>10</v>
      </c>
      <c r="E91" s="125" t="s">
        <v>10</v>
      </c>
      <c r="F91" s="125" t="s">
        <v>10</v>
      </c>
      <c r="G91" s="125" t="s">
        <v>10</v>
      </c>
      <c r="H91" s="125" t="s">
        <v>10</v>
      </c>
      <c r="I91" s="125" t="s">
        <v>10</v>
      </c>
      <c r="J91" s="125" t="s">
        <v>10</v>
      </c>
      <c r="K91" s="125" t="s">
        <v>10</v>
      </c>
      <c r="L91" s="125" t="s">
        <v>10</v>
      </c>
      <c r="M91" s="125" t="s">
        <v>10</v>
      </c>
      <c r="N91" s="125">
        <v>148.85</v>
      </c>
      <c r="O91" s="121"/>
      <c r="P91" s="121"/>
      <c r="Q91" s="121"/>
      <c r="R91" s="121"/>
      <c r="S91" s="121"/>
      <c r="T91" s="121"/>
      <c r="U91" s="121"/>
      <c r="V91" s="121"/>
      <c r="W91" s="121"/>
      <c r="X91" s="121"/>
      <c r="Y91" s="121"/>
      <c r="Z91" s="121"/>
      <c r="AA91" s="121"/>
      <c r="AB91" s="121"/>
      <c r="AC91" s="121"/>
    </row>
    <row r="92" spans="1:29" ht="11.1" customHeight="1">
      <c r="A92" s="25">
        <f>IF(B92&lt;&gt;"",COUNTA($B$20:B92),"")</f>
        <v>72</v>
      </c>
      <c r="B92" s="103" t="s">
        <v>171</v>
      </c>
      <c r="C92" s="125">
        <v>95.2</v>
      </c>
      <c r="D92" s="125" t="s">
        <v>10</v>
      </c>
      <c r="E92" s="125" t="s">
        <v>10</v>
      </c>
      <c r="F92" s="125" t="s">
        <v>10</v>
      </c>
      <c r="G92" s="125" t="s">
        <v>10</v>
      </c>
      <c r="H92" s="125" t="s">
        <v>10</v>
      </c>
      <c r="I92" s="125" t="s">
        <v>10</v>
      </c>
      <c r="J92" s="125" t="s">
        <v>10</v>
      </c>
      <c r="K92" s="125" t="s">
        <v>10</v>
      </c>
      <c r="L92" s="125" t="s">
        <v>10</v>
      </c>
      <c r="M92" s="125">
        <v>3.69</v>
      </c>
      <c r="N92" s="125">
        <v>91.52</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47"/>
  <sheetViews>
    <sheetView zoomScale="140" zoomScaleNormal="140" zoomScaleSheetLayoutView="90" zoomScalePageLayoutView="140" workbookViewId="0"/>
  </sheetViews>
  <sheetFormatPr baseColWidth="10" defaultColWidth="11.42578125" defaultRowHeight="12.75"/>
  <cols>
    <col min="1" max="1" width="93.7109375" style="37" customWidth="1"/>
    <col min="2" max="2" width="11.42578125" style="37" customWidth="1"/>
    <col min="3" max="16384" width="11.42578125" style="37"/>
  </cols>
  <sheetData>
    <row r="1" spans="1:1" s="66" customFormat="1" ht="40.15" customHeight="1">
      <c r="A1" s="65" t="s">
        <v>28</v>
      </c>
    </row>
    <row r="2" spans="1:1" s="56" customFormat="1" ht="11.65" customHeight="1">
      <c r="A2" s="55"/>
    </row>
    <row r="3" spans="1:1" s="58" customFormat="1" ht="11.65" customHeight="1">
      <c r="A3" s="57"/>
    </row>
    <row r="4" spans="1:1" s="59" customFormat="1" ht="11.65" customHeight="1">
      <c r="A4" s="57"/>
    </row>
    <row r="5" spans="1:1" ht="11.65" customHeight="1">
      <c r="A5" s="57"/>
    </row>
    <row r="6" spans="1:1" s="56" customFormat="1" ht="11.65" customHeight="1">
      <c r="A6" s="57"/>
    </row>
    <row r="7" spans="1:1" s="56" customFormat="1" ht="11.65" customHeight="1">
      <c r="A7" s="57"/>
    </row>
    <row r="8" spans="1:1" s="56" customFormat="1" ht="11.65" customHeight="1">
      <c r="A8" s="57"/>
    </row>
    <row r="9" spans="1:1" s="56" customFormat="1" ht="11.65" customHeight="1">
      <c r="A9" s="57"/>
    </row>
    <row r="10" spans="1:1" s="56" customFormat="1" ht="11.65" customHeight="1">
      <c r="A10" s="57"/>
    </row>
    <row r="11" spans="1:1" s="56" customFormat="1" ht="11.65" customHeight="1">
      <c r="A11" s="57"/>
    </row>
    <row r="12" spans="1:1" s="56" customFormat="1" ht="11.65" customHeight="1">
      <c r="A12" s="57"/>
    </row>
    <row r="13" spans="1:1" s="56" customFormat="1" ht="11.65" customHeight="1">
      <c r="A13" s="57"/>
    </row>
    <row r="14" spans="1:1" s="56" customFormat="1" ht="11.65" customHeight="1">
      <c r="A14" s="57"/>
    </row>
    <row r="15" spans="1:1" s="56" customFormat="1" ht="11.65" customHeight="1">
      <c r="A15" s="57"/>
    </row>
    <row r="16" spans="1:1" s="56" customFormat="1" ht="11.65" customHeight="1">
      <c r="A16" s="57"/>
    </row>
    <row r="17" spans="1:1" s="56" customFormat="1" ht="11.65" customHeight="1">
      <c r="A17" s="57"/>
    </row>
    <row r="18" spans="1:1" s="56" customFormat="1" ht="11.65" customHeight="1">
      <c r="A18" s="57"/>
    </row>
    <row r="19" spans="1:1" s="56" customFormat="1" ht="11.65" customHeight="1">
      <c r="A19" s="57"/>
    </row>
    <row r="20" spans="1:1" s="56" customFormat="1" ht="11.65" customHeight="1">
      <c r="A20" s="57"/>
    </row>
    <row r="21" spans="1:1" s="56" customFormat="1" ht="11.65" customHeight="1">
      <c r="A21" s="57"/>
    </row>
    <row r="22" spans="1:1" s="56" customFormat="1" ht="11.65" customHeight="1">
      <c r="A22" s="57"/>
    </row>
    <row r="23" spans="1:1" s="56" customFormat="1" ht="11.65" customHeight="1">
      <c r="A23" s="57"/>
    </row>
    <row r="24" spans="1:1" s="56" customFormat="1" ht="11.65" customHeight="1">
      <c r="A24" s="57"/>
    </row>
    <row r="25" spans="1:1" ht="11.65" customHeight="1">
      <c r="A25" s="57"/>
    </row>
    <row r="26" spans="1:1" s="56" customFormat="1" ht="11.65" customHeight="1">
      <c r="A26" s="60"/>
    </row>
    <row r="27" spans="1:1" ht="11.65" customHeight="1">
      <c r="A27" s="61"/>
    </row>
    <row r="28" spans="1:1" ht="11.65" customHeight="1">
      <c r="A28" s="60"/>
    </row>
    <row r="29" spans="1:1" ht="11.65" customHeight="1">
      <c r="A29" s="57"/>
    </row>
    <row r="30" spans="1:1" ht="11.65" customHeight="1">
      <c r="A30" s="57"/>
    </row>
    <row r="31" spans="1:1" s="59" customFormat="1" ht="11.65" customHeight="1">
      <c r="A31" s="60"/>
    </row>
    <row r="32" spans="1:1" s="59" customFormat="1" ht="11.65" customHeight="1">
      <c r="A32" s="61"/>
    </row>
    <row r="33" spans="1:2" s="59" customFormat="1" ht="11.65" customHeight="1">
      <c r="A33" s="17"/>
    </row>
    <row r="34" spans="1:2" s="59" customFormat="1" ht="11.65" customHeight="1">
      <c r="A34" s="57"/>
    </row>
    <row r="35" spans="1:2" s="59" customFormat="1" ht="11.65" customHeight="1">
      <c r="A35" s="60"/>
    </row>
    <row r="36" spans="1:2" s="59" customFormat="1" ht="11.65" customHeight="1">
      <c r="A36" s="62"/>
    </row>
    <row r="37" spans="1:2" s="59" customFormat="1" ht="11.65" customHeight="1">
      <c r="A37" s="60"/>
    </row>
    <row r="38" spans="1:2" s="59" customFormat="1" ht="11.65" customHeight="1">
      <c r="A38" s="63"/>
    </row>
    <row r="39" spans="1:2" s="59" customFormat="1" ht="11.65" customHeight="1">
      <c r="A39" s="57"/>
    </row>
    <row r="40" spans="1:2" s="59" customFormat="1" ht="11.65" customHeight="1">
      <c r="A40" s="60"/>
    </row>
    <row r="41" spans="1:2" s="59" customFormat="1" ht="11.65" customHeight="1">
      <c r="A41" s="63"/>
    </row>
    <row r="42" spans="1:2" s="59" customFormat="1" ht="11.65" customHeight="1">
      <c r="A42" s="57"/>
    </row>
    <row r="43" spans="1:2" s="59" customFormat="1" ht="11.65" customHeight="1">
      <c r="A43" s="60"/>
    </row>
    <row r="44" spans="1:2" s="59" customFormat="1" ht="12.75" customHeight="1">
      <c r="A44" s="63"/>
    </row>
    <row r="45" spans="1:2" ht="11.65" customHeight="1">
      <c r="A45" s="60"/>
      <c r="B45" s="47"/>
    </row>
    <row r="46" spans="1:2" ht="11.65" customHeight="1"/>
    <row r="47" spans="1:2" ht="11.6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AC92"/>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7109375" style="102"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930</v>
      </c>
      <c r="B1" s="242"/>
      <c r="C1" s="221" t="str">
        <f>"Auszahlungen und Einzahlungen der kreisfreien und großen
kreisangehörigen Städte "&amp;Deckblatt!A7&amp;" nach Produktbereichen"</f>
        <v>Auszahlungen und Einzahlungen der kreisfreien und großen
kreisangehörigen Städte 2019 nach Produktbereichen</v>
      </c>
      <c r="D1" s="221"/>
      <c r="E1" s="221"/>
      <c r="F1" s="221"/>
      <c r="G1" s="222"/>
      <c r="H1" s="223" t="str">
        <f>"Auszahlungen und Einzahlungen der kreisfreien und großen
kreisangehörigen Städte "&amp;Deckblatt!A7&amp;" nach Produktbereichen"</f>
        <v>Auszahlungen und Einzahlungen der kreisfreien und großen
kreisangehörigen Städte 2019 nach Produktbereichen</v>
      </c>
      <c r="I1" s="221"/>
      <c r="J1" s="221"/>
      <c r="K1" s="221"/>
      <c r="L1" s="221"/>
      <c r="M1" s="221"/>
      <c r="N1" s="222"/>
    </row>
    <row r="2" spans="1:14" s="97" customFormat="1" ht="12" customHeight="1">
      <c r="A2" s="241" t="s">
        <v>933</v>
      </c>
      <c r="B2" s="242"/>
      <c r="C2" s="221" t="s">
        <v>118</v>
      </c>
      <c r="D2" s="221"/>
      <c r="E2" s="221"/>
      <c r="F2" s="221"/>
      <c r="G2" s="222"/>
      <c r="H2" s="227" t="s">
        <v>118</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8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9"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9"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9"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c r="Y19" s="116"/>
      <c r="Z19" s="116"/>
      <c r="AA19" s="116"/>
      <c r="AB19" s="116"/>
      <c r="AC19" s="116"/>
    </row>
    <row r="20" spans="1:29" s="94" customFormat="1" ht="11.1" customHeight="1">
      <c r="A20" s="25">
        <f>IF(B20&lt;&gt;"",COUNTA($B$20:B20),"")</f>
        <v>1</v>
      </c>
      <c r="B20" s="103" t="s">
        <v>142</v>
      </c>
      <c r="C20" s="117">
        <v>25788</v>
      </c>
      <c r="D20" s="117">
        <v>11694</v>
      </c>
      <c r="E20" s="117">
        <v>7935</v>
      </c>
      <c r="F20" s="117">
        <v>546</v>
      </c>
      <c r="G20" s="117">
        <v>2423</v>
      </c>
      <c r="H20" s="117">
        <v>587</v>
      </c>
      <c r="I20" s="117">
        <v>476</v>
      </c>
      <c r="J20" s="117">
        <v>111</v>
      </c>
      <c r="K20" s="117">
        <v>136</v>
      </c>
      <c r="L20" s="117">
        <v>2173</v>
      </c>
      <c r="M20" s="117">
        <v>294</v>
      </c>
      <c r="N20" s="117" t="s">
        <v>10</v>
      </c>
      <c r="O20" s="116"/>
      <c r="P20" s="116"/>
      <c r="Q20" s="116"/>
      <c r="R20" s="116"/>
      <c r="S20" s="116"/>
      <c r="T20" s="116"/>
      <c r="U20" s="116"/>
      <c r="V20" s="116"/>
      <c r="W20" s="116"/>
      <c r="X20" s="116"/>
      <c r="Y20" s="116"/>
      <c r="Z20" s="116"/>
      <c r="AA20" s="116"/>
      <c r="AB20" s="116"/>
      <c r="AC20" s="116"/>
    </row>
    <row r="21" spans="1:29" s="94" customFormat="1" ht="11.1" customHeight="1">
      <c r="A21" s="25">
        <f>IF(B21&lt;&gt;"",COUNTA($B$20:B21),"")</f>
        <v>2</v>
      </c>
      <c r="B21" s="103" t="s">
        <v>143</v>
      </c>
      <c r="C21" s="117">
        <v>11170</v>
      </c>
      <c r="D21" s="117">
        <v>2205</v>
      </c>
      <c r="E21" s="117">
        <v>2447</v>
      </c>
      <c r="F21" s="117">
        <v>3921</v>
      </c>
      <c r="G21" s="117">
        <v>1930</v>
      </c>
      <c r="H21" s="117">
        <v>75</v>
      </c>
      <c r="I21" s="117">
        <v>64</v>
      </c>
      <c r="J21" s="117">
        <v>11</v>
      </c>
      <c r="K21" s="117">
        <v>22</v>
      </c>
      <c r="L21" s="117">
        <v>239</v>
      </c>
      <c r="M21" s="117">
        <v>332</v>
      </c>
      <c r="N21" s="117" t="s">
        <v>10</v>
      </c>
      <c r="O21" s="116"/>
      <c r="P21" s="116"/>
      <c r="Q21" s="116"/>
      <c r="R21" s="116"/>
      <c r="S21" s="116"/>
      <c r="T21" s="116"/>
      <c r="U21" s="116"/>
      <c r="V21" s="116"/>
      <c r="W21" s="116"/>
      <c r="X21" s="116"/>
      <c r="Y21" s="116"/>
      <c r="Z21" s="116"/>
      <c r="AA21" s="116"/>
      <c r="AB21" s="116"/>
      <c r="AC21" s="116"/>
    </row>
    <row r="22" spans="1:29" s="94" customFormat="1" ht="21.6" customHeight="1">
      <c r="A22" s="25">
        <f>IF(B22&lt;&gt;"",COUNTA($B$20:B22),"")</f>
        <v>3</v>
      </c>
      <c r="B22" s="104" t="s">
        <v>144</v>
      </c>
      <c r="C22" s="117" t="s">
        <v>10</v>
      </c>
      <c r="D22" s="117" t="s">
        <v>10</v>
      </c>
      <c r="E22" s="117" t="s">
        <v>10</v>
      </c>
      <c r="F22" s="117" t="s">
        <v>10</v>
      </c>
      <c r="G22" s="117" t="s">
        <v>10</v>
      </c>
      <c r="H22" s="117" t="s">
        <v>10</v>
      </c>
      <c r="I22" s="117" t="s">
        <v>10</v>
      </c>
      <c r="J22" s="117" t="s">
        <v>10</v>
      </c>
      <c r="K22" s="117" t="s">
        <v>10</v>
      </c>
      <c r="L22" s="117" t="s">
        <v>10</v>
      </c>
      <c r="M22" s="117" t="s">
        <v>10</v>
      </c>
      <c r="N22" s="117" t="s">
        <v>10</v>
      </c>
      <c r="O22" s="116"/>
      <c r="P22" s="116"/>
      <c r="Q22" s="116"/>
      <c r="R22" s="116"/>
      <c r="S22" s="116"/>
      <c r="T22" s="116"/>
      <c r="U22" s="116"/>
      <c r="V22" s="116"/>
      <c r="W22" s="116"/>
      <c r="X22" s="116"/>
      <c r="Y22" s="116"/>
      <c r="Z22" s="116"/>
      <c r="AA22" s="116"/>
      <c r="AB22" s="116"/>
      <c r="AC22" s="116"/>
    </row>
    <row r="23" spans="1:29" s="94" customFormat="1" ht="11.1" customHeight="1">
      <c r="A23" s="25">
        <f>IF(B23&lt;&gt;"",COUNTA($B$20:B23),"")</f>
        <v>4</v>
      </c>
      <c r="B23" s="103" t="s">
        <v>145</v>
      </c>
      <c r="C23" s="117">
        <v>86</v>
      </c>
      <c r="D23" s="117" t="s">
        <v>10</v>
      </c>
      <c r="E23" s="117" t="s">
        <v>10</v>
      </c>
      <c r="F23" s="117" t="s">
        <v>10</v>
      </c>
      <c r="G23" s="117" t="s">
        <v>10</v>
      </c>
      <c r="H23" s="117" t="s">
        <v>10</v>
      </c>
      <c r="I23" s="117" t="s">
        <v>10</v>
      </c>
      <c r="J23" s="117" t="s">
        <v>10</v>
      </c>
      <c r="K23" s="117" t="s">
        <v>10</v>
      </c>
      <c r="L23" s="117" t="s">
        <v>10</v>
      </c>
      <c r="M23" s="117" t="s">
        <v>10</v>
      </c>
      <c r="N23" s="117">
        <v>85</v>
      </c>
      <c r="O23" s="116"/>
      <c r="P23" s="116"/>
      <c r="Q23" s="116"/>
      <c r="R23" s="116"/>
      <c r="S23" s="116"/>
      <c r="T23" s="116"/>
      <c r="U23" s="116"/>
      <c r="V23" s="116"/>
      <c r="W23" s="116"/>
      <c r="X23" s="116"/>
      <c r="Y23" s="116"/>
      <c r="Z23" s="116"/>
      <c r="AA23" s="116"/>
      <c r="AB23" s="116"/>
      <c r="AC23" s="116"/>
    </row>
    <row r="24" spans="1:29" s="94" customFormat="1" ht="11.1" customHeight="1">
      <c r="A24" s="25">
        <f>IF(B24&lt;&gt;"",COUNTA($B$20:B24),"")</f>
        <v>5</v>
      </c>
      <c r="B24" s="103" t="s">
        <v>146</v>
      </c>
      <c r="C24" s="117">
        <v>85124</v>
      </c>
      <c r="D24" s="117">
        <v>850</v>
      </c>
      <c r="E24" s="117">
        <v>1430</v>
      </c>
      <c r="F24" s="117">
        <v>858</v>
      </c>
      <c r="G24" s="117">
        <v>13790</v>
      </c>
      <c r="H24" s="117">
        <v>7825</v>
      </c>
      <c r="I24" s="117">
        <v>140</v>
      </c>
      <c r="J24" s="117">
        <v>7685</v>
      </c>
      <c r="K24" s="117">
        <v>3277</v>
      </c>
      <c r="L24" s="117">
        <v>2186</v>
      </c>
      <c r="M24" s="117">
        <v>23512</v>
      </c>
      <c r="N24" s="117">
        <v>31394</v>
      </c>
      <c r="O24" s="116"/>
      <c r="P24" s="116"/>
      <c r="Q24" s="116"/>
      <c r="R24" s="116"/>
      <c r="S24" s="116"/>
      <c r="T24" s="116"/>
      <c r="U24" s="116"/>
      <c r="V24" s="116"/>
      <c r="W24" s="116"/>
      <c r="X24" s="116"/>
      <c r="Y24" s="116"/>
      <c r="Z24" s="116"/>
      <c r="AA24" s="116"/>
      <c r="AB24" s="116"/>
      <c r="AC24" s="116"/>
    </row>
    <row r="25" spans="1:29" s="94" customFormat="1" ht="11.1" customHeight="1">
      <c r="A25" s="25">
        <f>IF(B25&lt;&gt;"",COUNTA($B$20:B25),"")</f>
        <v>6</v>
      </c>
      <c r="B25" s="103" t="s">
        <v>147</v>
      </c>
      <c r="C25" s="117">
        <v>3526</v>
      </c>
      <c r="D25" s="117">
        <v>7</v>
      </c>
      <c r="E25" s="117">
        <v>2164</v>
      </c>
      <c r="F25" s="117">
        <v>285</v>
      </c>
      <c r="G25" s="117">
        <v>145</v>
      </c>
      <c r="H25" s="117">
        <v>114</v>
      </c>
      <c r="I25" s="117" t="s">
        <v>10</v>
      </c>
      <c r="J25" s="117">
        <v>114</v>
      </c>
      <c r="K25" s="117" t="s">
        <v>10</v>
      </c>
      <c r="L25" s="117">
        <v>812</v>
      </c>
      <c r="M25" s="117" t="s">
        <v>10</v>
      </c>
      <c r="N25" s="117" t="s">
        <v>10</v>
      </c>
      <c r="O25" s="116"/>
      <c r="P25" s="116"/>
      <c r="Q25" s="116"/>
      <c r="R25" s="116"/>
      <c r="S25" s="116"/>
      <c r="T25" s="116"/>
      <c r="U25" s="116"/>
      <c r="V25" s="116"/>
      <c r="W25" s="116"/>
      <c r="X25" s="116"/>
      <c r="Y25" s="116"/>
      <c r="Z25" s="116"/>
      <c r="AA25" s="116"/>
      <c r="AB25" s="116"/>
      <c r="AC25" s="116"/>
    </row>
    <row r="26" spans="1:29" s="94" customFormat="1" ht="20.100000000000001" customHeight="1">
      <c r="A26" s="26">
        <f>IF(B26&lt;&gt;"",COUNTA($B$20:B26),"")</f>
        <v>7</v>
      </c>
      <c r="B26" s="105" t="s">
        <v>148</v>
      </c>
      <c r="C26" s="119">
        <v>118642</v>
      </c>
      <c r="D26" s="119">
        <v>14741</v>
      </c>
      <c r="E26" s="119">
        <v>9649</v>
      </c>
      <c r="F26" s="119">
        <v>5040</v>
      </c>
      <c r="G26" s="119">
        <v>17998</v>
      </c>
      <c r="H26" s="119">
        <v>8374</v>
      </c>
      <c r="I26" s="119">
        <v>680</v>
      </c>
      <c r="J26" s="119">
        <v>7694</v>
      </c>
      <c r="K26" s="119">
        <v>3435</v>
      </c>
      <c r="L26" s="119">
        <v>3787</v>
      </c>
      <c r="M26" s="119">
        <v>24138</v>
      </c>
      <c r="N26" s="119">
        <v>31480</v>
      </c>
      <c r="O26" s="116"/>
      <c r="P26" s="116"/>
      <c r="Q26" s="116"/>
      <c r="R26" s="116"/>
      <c r="S26" s="116"/>
      <c r="T26" s="116"/>
      <c r="U26" s="116"/>
      <c r="V26" s="116"/>
      <c r="W26" s="116"/>
      <c r="X26" s="116"/>
      <c r="Y26" s="116"/>
      <c r="Z26" s="116"/>
      <c r="AA26" s="116"/>
      <c r="AB26" s="116"/>
      <c r="AC26" s="116"/>
    </row>
    <row r="27" spans="1:29" s="94" customFormat="1" ht="21.6" customHeight="1">
      <c r="A27" s="25">
        <f>IF(B27&lt;&gt;"",COUNTA($B$20:B27),"")</f>
        <v>8</v>
      </c>
      <c r="B27" s="104" t="s">
        <v>149</v>
      </c>
      <c r="C27" s="117">
        <v>1528</v>
      </c>
      <c r="D27" s="117">
        <v>5</v>
      </c>
      <c r="E27" s="117">
        <v>310</v>
      </c>
      <c r="F27" s="117" t="s">
        <v>10</v>
      </c>
      <c r="G27" s="117">
        <v>209</v>
      </c>
      <c r="H27" s="117" t="s">
        <v>10</v>
      </c>
      <c r="I27" s="117" t="s">
        <v>10</v>
      </c>
      <c r="J27" s="117" t="s">
        <v>10</v>
      </c>
      <c r="K27" s="117" t="s">
        <v>10</v>
      </c>
      <c r="L27" s="117">
        <v>1004</v>
      </c>
      <c r="M27" s="117" t="s">
        <v>10</v>
      </c>
      <c r="N27" s="117" t="s">
        <v>10</v>
      </c>
      <c r="O27" s="116"/>
      <c r="P27" s="116"/>
      <c r="Q27" s="116"/>
      <c r="R27" s="116"/>
      <c r="S27" s="116"/>
      <c r="T27" s="116"/>
      <c r="U27" s="116"/>
      <c r="V27" s="116"/>
      <c r="W27" s="116"/>
      <c r="X27" s="116"/>
      <c r="Y27" s="116"/>
      <c r="Z27" s="116"/>
      <c r="AA27" s="116"/>
      <c r="AB27" s="116"/>
      <c r="AC27" s="116"/>
    </row>
    <row r="28" spans="1:29" s="94" customFormat="1" ht="11.1" customHeight="1">
      <c r="A28" s="25">
        <f>IF(B28&lt;&gt;"",COUNTA($B$20:B28),"")</f>
        <v>9</v>
      </c>
      <c r="B28" s="103" t="s">
        <v>150</v>
      </c>
      <c r="C28" s="117">
        <v>1004</v>
      </c>
      <c r="D28" s="117" t="s">
        <v>10</v>
      </c>
      <c r="E28" s="117" t="s">
        <v>10</v>
      </c>
      <c r="F28" s="117" t="s">
        <v>10</v>
      </c>
      <c r="G28" s="117" t="s">
        <v>10</v>
      </c>
      <c r="H28" s="117" t="s">
        <v>10</v>
      </c>
      <c r="I28" s="117" t="s">
        <v>10</v>
      </c>
      <c r="J28" s="117" t="s">
        <v>10</v>
      </c>
      <c r="K28" s="117" t="s">
        <v>10</v>
      </c>
      <c r="L28" s="117">
        <v>1004</v>
      </c>
      <c r="M28" s="117" t="s">
        <v>10</v>
      </c>
      <c r="N28" s="117" t="s">
        <v>10</v>
      </c>
      <c r="O28" s="116"/>
      <c r="P28" s="116"/>
      <c r="Q28" s="116"/>
      <c r="R28" s="116"/>
      <c r="S28" s="116"/>
      <c r="T28" s="116"/>
      <c r="U28" s="116"/>
      <c r="V28" s="116"/>
      <c r="W28" s="116"/>
      <c r="X28" s="116"/>
      <c r="Y28" s="116"/>
      <c r="Z28" s="116"/>
      <c r="AA28" s="116"/>
      <c r="AB28" s="116"/>
      <c r="AC28" s="116"/>
    </row>
    <row r="29" spans="1:29"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c r="Y29" s="116"/>
      <c r="Z29" s="116"/>
      <c r="AA29" s="116"/>
      <c r="AB29" s="116"/>
      <c r="AC29" s="116"/>
    </row>
    <row r="30" spans="1:29" s="94" customFormat="1" ht="11.1" customHeight="1">
      <c r="A30" s="25">
        <f>IF(B30&lt;&gt;"",COUNTA($B$20:B30),"")</f>
        <v>11</v>
      </c>
      <c r="B30" s="103" t="s">
        <v>152</v>
      </c>
      <c r="C30" s="117">
        <v>4275</v>
      </c>
      <c r="D30" s="117" t="s">
        <v>10</v>
      </c>
      <c r="E30" s="117" t="s">
        <v>10</v>
      </c>
      <c r="F30" s="117" t="s">
        <v>10</v>
      </c>
      <c r="G30" s="117">
        <v>39</v>
      </c>
      <c r="H30" s="117" t="s">
        <v>10</v>
      </c>
      <c r="I30" s="117" t="s">
        <v>10</v>
      </c>
      <c r="J30" s="117" t="s">
        <v>10</v>
      </c>
      <c r="K30" s="117" t="s">
        <v>10</v>
      </c>
      <c r="L30" s="117">
        <v>1584</v>
      </c>
      <c r="M30" s="117">
        <v>2641</v>
      </c>
      <c r="N30" s="117">
        <v>10</v>
      </c>
      <c r="O30" s="116"/>
      <c r="P30" s="116"/>
      <c r="Q30" s="116"/>
      <c r="R30" s="116"/>
      <c r="S30" s="116"/>
      <c r="T30" s="116"/>
      <c r="U30" s="116"/>
      <c r="V30" s="116"/>
      <c r="W30" s="116"/>
      <c r="X30" s="116"/>
      <c r="Y30" s="116"/>
      <c r="Z30" s="116"/>
      <c r="AA30" s="116"/>
      <c r="AB30" s="116"/>
      <c r="AC30" s="116"/>
    </row>
    <row r="31" spans="1:29" s="94" customFormat="1" ht="11.1" customHeight="1">
      <c r="A31" s="25">
        <f>IF(B31&lt;&gt;"",COUNTA($B$20:B31),"")</f>
        <v>12</v>
      </c>
      <c r="B31" s="103" t="s">
        <v>147</v>
      </c>
      <c r="C31" s="117" t="s">
        <v>10</v>
      </c>
      <c r="D31" s="117" t="s">
        <v>10</v>
      </c>
      <c r="E31" s="117" t="s">
        <v>10</v>
      </c>
      <c r="F31" s="117" t="s">
        <v>10</v>
      </c>
      <c r="G31" s="117" t="s">
        <v>10</v>
      </c>
      <c r="H31" s="117" t="s">
        <v>10</v>
      </c>
      <c r="I31" s="117" t="s">
        <v>10</v>
      </c>
      <c r="J31" s="117" t="s">
        <v>10</v>
      </c>
      <c r="K31" s="117" t="s">
        <v>10</v>
      </c>
      <c r="L31" s="117" t="s">
        <v>10</v>
      </c>
      <c r="M31" s="117" t="s">
        <v>10</v>
      </c>
      <c r="N31" s="117" t="s">
        <v>10</v>
      </c>
      <c r="O31" s="116"/>
      <c r="P31" s="116"/>
      <c r="Q31" s="116"/>
      <c r="R31" s="116"/>
      <c r="S31" s="116"/>
      <c r="T31" s="116"/>
      <c r="U31" s="116"/>
      <c r="V31" s="116"/>
      <c r="W31" s="116"/>
      <c r="X31" s="116"/>
      <c r="Y31" s="116"/>
      <c r="Z31" s="116"/>
      <c r="AA31" s="116"/>
      <c r="AB31" s="116"/>
      <c r="AC31" s="116"/>
    </row>
    <row r="32" spans="1:29" s="94" customFormat="1" ht="18.95" customHeight="1">
      <c r="A32" s="26">
        <f>IF(B32&lt;&gt;"",COUNTA($B$20:B32),"")</f>
        <v>13</v>
      </c>
      <c r="B32" s="105" t="s">
        <v>153</v>
      </c>
      <c r="C32" s="119">
        <v>5803</v>
      </c>
      <c r="D32" s="119">
        <v>5</v>
      </c>
      <c r="E32" s="119">
        <v>310</v>
      </c>
      <c r="F32" s="119" t="s">
        <v>10</v>
      </c>
      <c r="G32" s="119">
        <v>248</v>
      </c>
      <c r="H32" s="119" t="s">
        <v>10</v>
      </c>
      <c r="I32" s="119" t="s">
        <v>10</v>
      </c>
      <c r="J32" s="119" t="s">
        <v>10</v>
      </c>
      <c r="K32" s="119" t="s">
        <v>10</v>
      </c>
      <c r="L32" s="119">
        <v>2589</v>
      </c>
      <c r="M32" s="119">
        <v>2641</v>
      </c>
      <c r="N32" s="119">
        <v>10</v>
      </c>
      <c r="O32" s="116"/>
      <c r="P32" s="116"/>
      <c r="Q32" s="116"/>
      <c r="R32" s="116"/>
      <c r="S32" s="116"/>
      <c r="T32" s="116"/>
      <c r="U32" s="116"/>
      <c r="V32" s="116"/>
      <c r="W32" s="116"/>
      <c r="X32" s="116"/>
      <c r="Y32" s="116"/>
      <c r="Z32" s="116"/>
      <c r="AA32" s="116"/>
      <c r="AB32" s="116"/>
      <c r="AC32" s="116"/>
    </row>
    <row r="33" spans="1:29" s="94" customFormat="1" ht="18.95" customHeight="1">
      <c r="A33" s="26">
        <f>IF(B33&lt;&gt;"",COUNTA($B$20:B33),"")</f>
        <v>14</v>
      </c>
      <c r="B33" s="105" t="s">
        <v>154</v>
      </c>
      <c r="C33" s="119">
        <v>124444</v>
      </c>
      <c r="D33" s="119">
        <v>14746</v>
      </c>
      <c r="E33" s="119">
        <v>9958</v>
      </c>
      <c r="F33" s="119">
        <v>5040</v>
      </c>
      <c r="G33" s="119">
        <v>18246</v>
      </c>
      <c r="H33" s="119">
        <v>8374</v>
      </c>
      <c r="I33" s="119">
        <v>680</v>
      </c>
      <c r="J33" s="119">
        <v>7694</v>
      </c>
      <c r="K33" s="119">
        <v>3435</v>
      </c>
      <c r="L33" s="119">
        <v>6376</v>
      </c>
      <c r="M33" s="119">
        <v>26779</v>
      </c>
      <c r="N33" s="119">
        <v>31490</v>
      </c>
      <c r="O33" s="116"/>
      <c r="P33" s="116"/>
      <c r="Q33" s="116"/>
      <c r="R33" s="116"/>
      <c r="S33" s="116"/>
      <c r="T33" s="116"/>
      <c r="U33" s="116"/>
      <c r="V33" s="116"/>
      <c r="W33" s="116"/>
      <c r="X33" s="116"/>
      <c r="Y33" s="116"/>
      <c r="Z33" s="116"/>
      <c r="AA33" s="116"/>
      <c r="AB33" s="116"/>
      <c r="AC33" s="116"/>
    </row>
    <row r="34" spans="1:29" s="94" customFormat="1" ht="11.1" customHeight="1">
      <c r="A34" s="25">
        <f>IF(B34&lt;&gt;"",COUNTA($B$20:B34),"")</f>
        <v>15</v>
      </c>
      <c r="B34" s="103" t="s">
        <v>155</v>
      </c>
      <c r="C34" s="117">
        <v>66938</v>
      </c>
      <c r="D34" s="117" t="s">
        <v>10</v>
      </c>
      <c r="E34" s="117" t="s">
        <v>10</v>
      </c>
      <c r="F34" s="117" t="s">
        <v>10</v>
      </c>
      <c r="G34" s="117" t="s">
        <v>10</v>
      </c>
      <c r="H34" s="117" t="s">
        <v>10</v>
      </c>
      <c r="I34" s="117" t="s">
        <v>10</v>
      </c>
      <c r="J34" s="117" t="s">
        <v>10</v>
      </c>
      <c r="K34" s="117" t="s">
        <v>10</v>
      </c>
      <c r="L34" s="117" t="s">
        <v>10</v>
      </c>
      <c r="M34" s="117" t="s">
        <v>10</v>
      </c>
      <c r="N34" s="117">
        <v>66938</v>
      </c>
      <c r="O34" s="116"/>
      <c r="P34" s="116"/>
      <c r="Q34" s="116"/>
      <c r="R34" s="116"/>
      <c r="S34" s="116"/>
      <c r="T34" s="116"/>
      <c r="U34" s="116"/>
      <c r="V34" s="116"/>
      <c r="W34" s="116"/>
      <c r="X34" s="116"/>
      <c r="Y34" s="116"/>
      <c r="Z34" s="116"/>
      <c r="AA34" s="116"/>
      <c r="AB34" s="116"/>
      <c r="AC34" s="116"/>
    </row>
    <row r="35" spans="1:29" s="94" customFormat="1" ht="11.1" customHeight="1">
      <c r="A35" s="25">
        <f>IF(B35&lt;&gt;"",COUNTA($B$20:B35),"")</f>
        <v>16</v>
      </c>
      <c r="B35" s="103" t="s">
        <v>156</v>
      </c>
      <c r="C35" s="117">
        <v>20665</v>
      </c>
      <c r="D35" s="117" t="s">
        <v>10</v>
      </c>
      <c r="E35" s="117" t="s">
        <v>10</v>
      </c>
      <c r="F35" s="117" t="s">
        <v>10</v>
      </c>
      <c r="G35" s="117" t="s">
        <v>10</v>
      </c>
      <c r="H35" s="117" t="s">
        <v>10</v>
      </c>
      <c r="I35" s="117" t="s">
        <v>10</v>
      </c>
      <c r="J35" s="117" t="s">
        <v>10</v>
      </c>
      <c r="K35" s="117" t="s">
        <v>10</v>
      </c>
      <c r="L35" s="117" t="s">
        <v>10</v>
      </c>
      <c r="M35" s="117" t="s">
        <v>10</v>
      </c>
      <c r="N35" s="117">
        <v>20665</v>
      </c>
      <c r="O35" s="116"/>
      <c r="P35" s="116"/>
      <c r="Q35" s="116"/>
      <c r="R35" s="116"/>
      <c r="S35" s="116"/>
      <c r="T35" s="116"/>
      <c r="U35" s="116"/>
      <c r="V35" s="116"/>
      <c r="W35" s="116"/>
      <c r="X35" s="116"/>
      <c r="Y35" s="116"/>
      <c r="Z35" s="116"/>
      <c r="AA35" s="116"/>
      <c r="AB35" s="116"/>
      <c r="AC35" s="116"/>
    </row>
    <row r="36" spans="1:29" s="94" customFormat="1" ht="11.1" customHeight="1">
      <c r="A36" s="25">
        <f>IF(B36&lt;&gt;"",COUNTA($B$20:B36),"")</f>
        <v>17</v>
      </c>
      <c r="B36" s="103" t="s">
        <v>172</v>
      </c>
      <c r="C36" s="117">
        <v>27925</v>
      </c>
      <c r="D36" s="117" t="s">
        <v>10</v>
      </c>
      <c r="E36" s="117" t="s">
        <v>10</v>
      </c>
      <c r="F36" s="117" t="s">
        <v>10</v>
      </c>
      <c r="G36" s="117" t="s">
        <v>10</v>
      </c>
      <c r="H36" s="117" t="s">
        <v>10</v>
      </c>
      <c r="I36" s="117" t="s">
        <v>10</v>
      </c>
      <c r="J36" s="117" t="s">
        <v>10</v>
      </c>
      <c r="K36" s="117" t="s">
        <v>10</v>
      </c>
      <c r="L36" s="117" t="s">
        <v>10</v>
      </c>
      <c r="M36" s="117" t="s">
        <v>10</v>
      </c>
      <c r="N36" s="117">
        <v>27925</v>
      </c>
      <c r="O36" s="116"/>
      <c r="P36" s="116"/>
      <c r="Q36" s="116"/>
      <c r="R36" s="116"/>
      <c r="S36" s="116"/>
      <c r="T36" s="116"/>
      <c r="U36" s="116"/>
      <c r="V36" s="116"/>
      <c r="W36" s="116"/>
      <c r="X36" s="116"/>
      <c r="Y36" s="116"/>
      <c r="Z36" s="116"/>
      <c r="AA36" s="116"/>
      <c r="AB36" s="116"/>
      <c r="AC36" s="116"/>
    </row>
    <row r="37" spans="1:29" s="94" customFormat="1" ht="11.1" customHeight="1">
      <c r="A37" s="25">
        <f>IF(B37&lt;&gt;"",COUNTA($B$20:B37),"")</f>
        <v>18</v>
      </c>
      <c r="B37" s="103" t="s">
        <v>173</v>
      </c>
      <c r="C37" s="117">
        <v>10047</v>
      </c>
      <c r="D37" s="117" t="s">
        <v>10</v>
      </c>
      <c r="E37" s="117" t="s">
        <v>10</v>
      </c>
      <c r="F37" s="117" t="s">
        <v>10</v>
      </c>
      <c r="G37" s="117" t="s">
        <v>10</v>
      </c>
      <c r="H37" s="117" t="s">
        <v>10</v>
      </c>
      <c r="I37" s="117" t="s">
        <v>10</v>
      </c>
      <c r="J37" s="117" t="s">
        <v>10</v>
      </c>
      <c r="K37" s="117" t="s">
        <v>10</v>
      </c>
      <c r="L37" s="117" t="s">
        <v>10</v>
      </c>
      <c r="M37" s="117" t="s">
        <v>10</v>
      </c>
      <c r="N37" s="117">
        <v>10047</v>
      </c>
      <c r="O37" s="116"/>
      <c r="P37" s="116"/>
      <c r="Q37" s="116"/>
      <c r="R37" s="116"/>
      <c r="S37" s="116"/>
      <c r="T37" s="116"/>
      <c r="U37" s="116"/>
      <c r="V37" s="116"/>
      <c r="W37" s="116"/>
      <c r="X37" s="116"/>
      <c r="Y37" s="116"/>
      <c r="Z37" s="116"/>
      <c r="AA37" s="116"/>
      <c r="AB37" s="116"/>
      <c r="AC37" s="116"/>
    </row>
    <row r="38" spans="1:29" s="94" customFormat="1" ht="11.1" customHeight="1">
      <c r="A38" s="25">
        <f>IF(B38&lt;&gt;"",COUNTA($B$20:B38),"")</f>
        <v>19</v>
      </c>
      <c r="B38" s="103" t="s">
        <v>61</v>
      </c>
      <c r="C38" s="117">
        <v>12745</v>
      </c>
      <c r="D38" s="117" t="s">
        <v>10</v>
      </c>
      <c r="E38" s="117" t="s">
        <v>10</v>
      </c>
      <c r="F38" s="117" t="s">
        <v>10</v>
      </c>
      <c r="G38" s="117" t="s">
        <v>10</v>
      </c>
      <c r="H38" s="117" t="s">
        <v>10</v>
      </c>
      <c r="I38" s="117" t="s">
        <v>10</v>
      </c>
      <c r="J38" s="117" t="s">
        <v>10</v>
      </c>
      <c r="K38" s="117" t="s">
        <v>10</v>
      </c>
      <c r="L38" s="117" t="s">
        <v>10</v>
      </c>
      <c r="M38" s="117" t="s">
        <v>10</v>
      </c>
      <c r="N38" s="117">
        <v>12745</v>
      </c>
      <c r="O38" s="116"/>
      <c r="P38" s="116"/>
      <c r="Q38" s="116"/>
      <c r="R38" s="116"/>
      <c r="S38" s="116"/>
      <c r="T38" s="116"/>
      <c r="U38" s="116"/>
      <c r="V38" s="116"/>
      <c r="W38" s="116"/>
      <c r="X38" s="116"/>
      <c r="Y38" s="116"/>
      <c r="Z38" s="116"/>
      <c r="AA38" s="116"/>
      <c r="AB38" s="116"/>
      <c r="AC38" s="116"/>
    </row>
    <row r="39" spans="1:29" s="94" customFormat="1" ht="21.6" customHeight="1">
      <c r="A39" s="25">
        <f>IF(B39&lt;&gt;"",COUNTA($B$20:B39),"")</f>
        <v>20</v>
      </c>
      <c r="B39" s="104" t="s">
        <v>157</v>
      </c>
      <c r="C39" s="117">
        <v>16289</v>
      </c>
      <c r="D39" s="117" t="s">
        <v>10</v>
      </c>
      <c r="E39" s="117" t="s">
        <v>10</v>
      </c>
      <c r="F39" s="117" t="s">
        <v>10</v>
      </c>
      <c r="G39" s="117" t="s">
        <v>10</v>
      </c>
      <c r="H39" s="117" t="s">
        <v>10</v>
      </c>
      <c r="I39" s="117" t="s">
        <v>10</v>
      </c>
      <c r="J39" s="117" t="s">
        <v>10</v>
      </c>
      <c r="K39" s="117" t="s">
        <v>10</v>
      </c>
      <c r="L39" s="117" t="s">
        <v>10</v>
      </c>
      <c r="M39" s="117" t="s">
        <v>10</v>
      </c>
      <c r="N39" s="117">
        <v>16289</v>
      </c>
      <c r="O39" s="116"/>
      <c r="P39" s="116"/>
      <c r="Q39" s="116"/>
      <c r="R39" s="116"/>
      <c r="S39" s="116"/>
      <c r="T39" s="116"/>
      <c r="U39" s="116"/>
      <c r="V39" s="116"/>
      <c r="W39" s="116"/>
      <c r="X39" s="116"/>
      <c r="Y39" s="116"/>
      <c r="Z39" s="116"/>
      <c r="AA39" s="116"/>
      <c r="AB39" s="116"/>
      <c r="AC39" s="116"/>
    </row>
    <row r="40" spans="1:29" s="94" customFormat="1" ht="21.6" customHeight="1">
      <c r="A40" s="25">
        <f>IF(B40&lt;&gt;"",COUNTA($B$20:B40),"")</f>
        <v>21</v>
      </c>
      <c r="B40" s="104" t="s">
        <v>158</v>
      </c>
      <c r="C40" s="117">
        <v>10127</v>
      </c>
      <c r="D40" s="117" t="s">
        <v>10</v>
      </c>
      <c r="E40" s="117" t="s">
        <v>10</v>
      </c>
      <c r="F40" s="117" t="s">
        <v>10</v>
      </c>
      <c r="G40" s="117">
        <v>10127</v>
      </c>
      <c r="H40" s="117" t="s">
        <v>10</v>
      </c>
      <c r="I40" s="117" t="s">
        <v>10</v>
      </c>
      <c r="J40" s="117" t="s">
        <v>10</v>
      </c>
      <c r="K40" s="117" t="s">
        <v>10</v>
      </c>
      <c r="L40" s="117" t="s">
        <v>10</v>
      </c>
      <c r="M40" s="117" t="s">
        <v>10</v>
      </c>
      <c r="N40" s="117" t="s">
        <v>10</v>
      </c>
      <c r="O40" s="116"/>
      <c r="P40" s="116"/>
      <c r="Q40" s="116"/>
      <c r="R40" s="116"/>
      <c r="S40" s="116"/>
      <c r="T40" s="116"/>
      <c r="U40" s="116"/>
      <c r="V40" s="116"/>
      <c r="W40" s="116"/>
      <c r="X40" s="116"/>
      <c r="Y40" s="116"/>
      <c r="Z40" s="116"/>
      <c r="AA40" s="116"/>
      <c r="AB40" s="116"/>
      <c r="AC40" s="116"/>
    </row>
    <row r="41" spans="1:29" s="94" customFormat="1" ht="21.6" customHeight="1">
      <c r="A41" s="25">
        <f>IF(B41&lt;&gt;"",COUNTA($B$20:B41),"")</f>
        <v>22</v>
      </c>
      <c r="B41" s="104" t="s">
        <v>159</v>
      </c>
      <c r="C41" s="117">
        <v>565</v>
      </c>
      <c r="D41" s="117" t="s">
        <v>10</v>
      </c>
      <c r="E41" s="117" t="s">
        <v>10</v>
      </c>
      <c r="F41" s="117" t="s">
        <v>10</v>
      </c>
      <c r="G41" s="117">
        <v>193</v>
      </c>
      <c r="H41" s="117" t="s">
        <v>10</v>
      </c>
      <c r="I41" s="117" t="s">
        <v>10</v>
      </c>
      <c r="J41" s="117" t="s">
        <v>10</v>
      </c>
      <c r="K41" s="117">
        <v>372</v>
      </c>
      <c r="L41" s="117" t="s">
        <v>10</v>
      </c>
      <c r="M41" s="117" t="s">
        <v>10</v>
      </c>
      <c r="N41" s="117" t="s">
        <v>10</v>
      </c>
      <c r="O41" s="116"/>
      <c r="P41" s="116"/>
      <c r="Q41" s="116"/>
      <c r="R41" s="116"/>
      <c r="S41" s="116"/>
      <c r="T41" s="116"/>
      <c r="U41" s="116"/>
      <c r="V41" s="116"/>
      <c r="W41" s="116"/>
      <c r="X41" s="116"/>
      <c r="Y41" s="116"/>
      <c r="Z41" s="116"/>
      <c r="AA41" s="116"/>
      <c r="AB41" s="116"/>
      <c r="AC41" s="116"/>
    </row>
    <row r="42" spans="1:29" s="94" customFormat="1" ht="11.1" customHeight="1">
      <c r="A42" s="25">
        <f>IF(B42&lt;&gt;"",COUNTA($B$20:B42),"")</f>
        <v>23</v>
      </c>
      <c r="B42" s="103" t="s">
        <v>160</v>
      </c>
      <c r="C42" s="117">
        <v>14863</v>
      </c>
      <c r="D42" s="117">
        <v>1</v>
      </c>
      <c r="E42" s="117">
        <v>1371</v>
      </c>
      <c r="F42" s="117" t="s">
        <v>10</v>
      </c>
      <c r="G42" s="117">
        <v>88</v>
      </c>
      <c r="H42" s="117">
        <v>3</v>
      </c>
      <c r="I42" s="117">
        <v>3</v>
      </c>
      <c r="J42" s="117" t="s">
        <v>10</v>
      </c>
      <c r="K42" s="117" t="s">
        <v>10</v>
      </c>
      <c r="L42" s="117">
        <v>659</v>
      </c>
      <c r="M42" s="117">
        <v>12741</v>
      </c>
      <c r="N42" s="117" t="s">
        <v>10</v>
      </c>
      <c r="O42" s="116"/>
      <c r="P42" s="116"/>
      <c r="Q42" s="116"/>
      <c r="R42" s="116"/>
      <c r="S42" s="116"/>
      <c r="T42" s="116"/>
      <c r="U42" s="116"/>
      <c r="V42" s="116"/>
      <c r="W42" s="116"/>
      <c r="X42" s="116"/>
      <c r="Y42" s="116"/>
      <c r="Z42" s="116"/>
      <c r="AA42" s="116"/>
      <c r="AB42" s="116"/>
      <c r="AC42" s="116"/>
    </row>
    <row r="43" spans="1:29" s="94" customFormat="1" ht="11.1" customHeight="1">
      <c r="A43" s="25">
        <f>IF(B43&lt;&gt;"",COUNTA($B$20:B43),"")</f>
        <v>24</v>
      </c>
      <c r="B43" s="103" t="s">
        <v>161</v>
      </c>
      <c r="C43" s="117">
        <v>19261</v>
      </c>
      <c r="D43" s="117">
        <v>865</v>
      </c>
      <c r="E43" s="117">
        <v>3409</v>
      </c>
      <c r="F43" s="117">
        <v>311</v>
      </c>
      <c r="G43" s="117">
        <v>284</v>
      </c>
      <c r="H43" s="117">
        <v>216</v>
      </c>
      <c r="I43" s="117">
        <v>91</v>
      </c>
      <c r="J43" s="117">
        <v>125</v>
      </c>
      <c r="K43" s="117">
        <v>27</v>
      </c>
      <c r="L43" s="117">
        <v>812</v>
      </c>
      <c r="M43" s="117">
        <v>89</v>
      </c>
      <c r="N43" s="117">
        <v>13248</v>
      </c>
      <c r="O43" s="116"/>
      <c r="P43" s="116"/>
      <c r="Q43" s="116"/>
      <c r="R43" s="116"/>
      <c r="S43" s="116"/>
      <c r="T43" s="116"/>
      <c r="U43" s="116"/>
      <c r="V43" s="116"/>
      <c r="W43" s="116"/>
      <c r="X43" s="116"/>
      <c r="Y43" s="116"/>
      <c r="Z43" s="116"/>
      <c r="AA43" s="116"/>
      <c r="AB43" s="116"/>
      <c r="AC43" s="116"/>
    </row>
    <row r="44" spans="1:29" s="94" customFormat="1" ht="11.1" customHeight="1">
      <c r="A44" s="25">
        <f>IF(B44&lt;&gt;"",COUNTA($B$20:B44),"")</f>
        <v>25</v>
      </c>
      <c r="B44" s="103" t="s">
        <v>147</v>
      </c>
      <c r="C44" s="117">
        <v>3526</v>
      </c>
      <c r="D44" s="117">
        <v>7</v>
      </c>
      <c r="E44" s="117">
        <v>2164</v>
      </c>
      <c r="F44" s="117">
        <v>285</v>
      </c>
      <c r="G44" s="117">
        <v>145</v>
      </c>
      <c r="H44" s="117">
        <v>114</v>
      </c>
      <c r="I44" s="117" t="s">
        <v>10</v>
      </c>
      <c r="J44" s="117">
        <v>114</v>
      </c>
      <c r="K44" s="117" t="s">
        <v>10</v>
      </c>
      <c r="L44" s="117">
        <v>812</v>
      </c>
      <c r="M44" s="117" t="s">
        <v>10</v>
      </c>
      <c r="N44" s="117" t="s">
        <v>10</v>
      </c>
      <c r="O44" s="116"/>
      <c r="P44" s="116"/>
      <c r="Q44" s="116"/>
      <c r="R44" s="116"/>
      <c r="S44" s="116"/>
      <c r="T44" s="116"/>
      <c r="U44" s="116"/>
      <c r="V44" s="116"/>
      <c r="W44" s="116"/>
      <c r="X44" s="116"/>
      <c r="Y44" s="116"/>
      <c r="Z44" s="116"/>
      <c r="AA44" s="116"/>
      <c r="AB44" s="116"/>
      <c r="AC44" s="116"/>
    </row>
    <row r="45" spans="1:29" s="94" customFormat="1" ht="20.100000000000001" customHeight="1">
      <c r="A45" s="26">
        <f>IF(B45&lt;&gt;"",COUNTA($B$20:B45),"")</f>
        <v>26</v>
      </c>
      <c r="B45" s="105" t="s">
        <v>162</v>
      </c>
      <c r="C45" s="119">
        <v>137263</v>
      </c>
      <c r="D45" s="119">
        <v>858</v>
      </c>
      <c r="E45" s="119">
        <v>2616</v>
      </c>
      <c r="F45" s="119">
        <v>27</v>
      </c>
      <c r="G45" s="119">
        <v>10548</v>
      </c>
      <c r="H45" s="119">
        <v>106</v>
      </c>
      <c r="I45" s="119">
        <v>94</v>
      </c>
      <c r="J45" s="119">
        <v>12</v>
      </c>
      <c r="K45" s="119">
        <v>399</v>
      </c>
      <c r="L45" s="119">
        <v>660</v>
      </c>
      <c r="M45" s="119">
        <v>12830</v>
      </c>
      <c r="N45" s="119">
        <v>109220</v>
      </c>
      <c r="O45" s="116"/>
      <c r="P45" s="116"/>
      <c r="Q45" s="116"/>
      <c r="R45" s="116"/>
      <c r="S45" s="116"/>
      <c r="T45" s="116"/>
      <c r="U45" s="116"/>
      <c r="V45" s="116"/>
      <c r="W45" s="116"/>
      <c r="X45" s="116"/>
      <c r="Y45" s="116"/>
      <c r="Z45" s="116"/>
      <c r="AA45" s="116"/>
      <c r="AB45" s="116"/>
      <c r="AC45" s="116"/>
    </row>
    <row r="46" spans="1:29" s="122" customFormat="1" ht="11.1" customHeight="1">
      <c r="A46" s="25">
        <f>IF(B46&lt;&gt;"",COUNTA($B$20:B46),"")</f>
        <v>27</v>
      </c>
      <c r="B46" s="103" t="s">
        <v>163</v>
      </c>
      <c r="C46" s="117">
        <v>5966</v>
      </c>
      <c r="D46" s="117" t="s">
        <v>10</v>
      </c>
      <c r="E46" s="117">
        <v>225</v>
      </c>
      <c r="F46" s="117" t="s">
        <v>10</v>
      </c>
      <c r="G46" s="117">
        <v>29</v>
      </c>
      <c r="H46" s="117" t="s">
        <v>10</v>
      </c>
      <c r="I46" s="117" t="s">
        <v>10</v>
      </c>
      <c r="J46" s="117" t="s">
        <v>10</v>
      </c>
      <c r="K46" s="117" t="s">
        <v>10</v>
      </c>
      <c r="L46" s="117" t="s">
        <v>10</v>
      </c>
      <c r="M46" s="117" t="s">
        <v>10</v>
      </c>
      <c r="N46" s="117">
        <v>5712</v>
      </c>
      <c r="O46" s="121"/>
      <c r="P46" s="121"/>
      <c r="Q46" s="121"/>
      <c r="R46" s="121"/>
      <c r="S46" s="121"/>
      <c r="T46" s="121"/>
      <c r="U46" s="121"/>
      <c r="V46" s="121"/>
      <c r="W46" s="121"/>
      <c r="X46" s="121"/>
      <c r="Y46" s="121"/>
      <c r="Z46" s="121"/>
      <c r="AA46" s="121"/>
      <c r="AB46" s="121"/>
      <c r="AC46" s="121"/>
    </row>
    <row r="47" spans="1:29"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c r="Y47" s="121"/>
      <c r="Z47" s="121"/>
      <c r="AA47" s="121"/>
      <c r="AB47" s="121"/>
      <c r="AC47" s="121"/>
    </row>
    <row r="48" spans="1:29" s="122" customFormat="1" ht="11.1" customHeight="1">
      <c r="A48" s="25">
        <f>IF(B48&lt;&gt;"",COUNTA($B$20:B48),"")</f>
        <v>29</v>
      </c>
      <c r="B48" s="103" t="s">
        <v>165</v>
      </c>
      <c r="C48" s="117">
        <v>1051</v>
      </c>
      <c r="D48" s="117" t="s">
        <v>10</v>
      </c>
      <c r="E48" s="117">
        <v>24</v>
      </c>
      <c r="F48" s="117" t="s">
        <v>10</v>
      </c>
      <c r="G48" s="117">
        <v>1</v>
      </c>
      <c r="H48" s="117" t="s">
        <v>10</v>
      </c>
      <c r="I48" s="117" t="s">
        <v>10</v>
      </c>
      <c r="J48" s="117" t="s">
        <v>10</v>
      </c>
      <c r="K48" s="117" t="s">
        <v>10</v>
      </c>
      <c r="L48" s="117">
        <v>1026</v>
      </c>
      <c r="M48" s="117" t="s">
        <v>10</v>
      </c>
      <c r="N48" s="117" t="s">
        <v>10</v>
      </c>
      <c r="O48" s="121"/>
      <c r="P48" s="121"/>
      <c r="Q48" s="121"/>
      <c r="R48" s="121"/>
      <c r="S48" s="121"/>
      <c r="T48" s="121"/>
      <c r="U48" s="121"/>
      <c r="V48" s="121"/>
      <c r="W48" s="121"/>
      <c r="X48" s="121"/>
      <c r="Y48" s="121"/>
      <c r="Z48" s="121"/>
      <c r="AA48" s="121"/>
      <c r="AB48" s="121"/>
      <c r="AC48" s="121"/>
    </row>
    <row r="49" spans="1:29" s="122" customFormat="1" ht="11.1" customHeight="1">
      <c r="A49" s="25">
        <f>IF(B49&lt;&gt;"",COUNTA($B$20:B49),"")</f>
        <v>30</v>
      </c>
      <c r="B49" s="103" t="s">
        <v>147</v>
      </c>
      <c r="C49" s="117" t="s">
        <v>10</v>
      </c>
      <c r="D49" s="117" t="s">
        <v>10</v>
      </c>
      <c r="E49" s="117" t="s">
        <v>10</v>
      </c>
      <c r="F49" s="117" t="s">
        <v>10</v>
      </c>
      <c r="G49" s="117" t="s">
        <v>10</v>
      </c>
      <c r="H49" s="117" t="s">
        <v>10</v>
      </c>
      <c r="I49" s="117" t="s">
        <v>10</v>
      </c>
      <c r="J49" s="117" t="s">
        <v>10</v>
      </c>
      <c r="K49" s="117" t="s">
        <v>10</v>
      </c>
      <c r="L49" s="117" t="s">
        <v>10</v>
      </c>
      <c r="M49" s="117" t="s">
        <v>10</v>
      </c>
      <c r="N49" s="117" t="s">
        <v>10</v>
      </c>
      <c r="O49" s="121"/>
      <c r="P49" s="121"/>
      <c r="Q49" s="121"/>
      <c r="R49" s="121"/>
      <c r="S49" s="121"/>
      <c r="T49" s="121"/>
      <c r="U49" s="121"/>
      <c r="V49" s="121"/>
      <c r="W49" s="121"/>
      <c r="X49" s="121"/>
      <c r="Y49" s="121"/>
      <c r="Z49" s="121"/>
      <c r="AA49" s="121"/>
      <c r="AB49" s="121"/>
      <c r="AC49" s="121"/>
    </row>
    <row r="50" spans="1:29" s="94" customFormat="1" ht="18.95" customHeight="1">
      <c r="A50" s="26">
        <f>IF(B50&lt;&gt;"",COUNTA($B$20:B50),"")</f>
        <v>31</v>
      </c>
      <c r="B50" s="105" t="s">
        <v>166</v>
      </c>
      <c r="C50" s="119">
        <v>7018</v>
      </c>
      <c r="D50" s="119" t="s">
        <v>10</v>
      </c>
      <c r="E50" s="119">
        <v>248</v>
      </c>
      <c r="F50" s="119" t="s">
        <v>10</v>
      </c>
      <c r="G50" s="119">
        <v>30</v>
      </c>
      <c r="H50" s="119" t="s">
        <v>10</v>
      </c>
      <c r="I50" s="119" t="s">
        <v>10</v>
      </c>
      <c r="J50" s="119" t="s">
        <v>10</v>
      </c>
      <c r="K50" s="119" t="s">
        <v>10</v>
      </c>
      <c r="L50" s="119">
        <v>1026</v>
      </c>
      <c r="M50" s="119" t="s">
        <v>10</v>
      </c>
      <c r="N50" s="119">
        <v>5712</v>
      </c>
      <c r="O50" s="116"/>
      <c r="P50" s="116"/>
      <c r="Q50" s="116"/>
      <c r="R50" s="116"/>
      <c r="S50" s="116"/>
      <c r="T50" s="116"/>
      <c r="U50" s="116"/>
      <c r="V50" s="116"/>
      <c r="W50" s="116"/>
      <c r="X50" s="116"/>
      <c r="Y50" s="116"/>
      <c r="Z50" s="116"/>
      <c r="AA50" s="116"/>
      <c r="AB50" s="116"/>
      <c r="AC50" s="116"/>
    </row>
    <row r="51" spans="1:29" s="94" customFormat="1" ht="18.95" customHeight="1">
      <c r="A51" s="26">
        <f>IF(B51&lt;&gt;"",COUNTA($B$20:B51),"")</f>
        <v>32</v>
      </c>
      <c r="B51" s="105" t="s">
        <v>167</v>
      </c>
      <c r="C51" s="119">
        <v>144280</v>
      </c>
      <c r="D51" s="119">
        <v>858</v>
      </c>
      <c r="E51" s="119">
        <v>2864</v>
      </c>
      <c r="F51" s="119">
        <v>27</v>
      </c>
      <c r="G51" s="119">
        <v>10578</v>
      </c>
      <c r="H51" s="119">
        <v>106</v>
      </c>
      <c r="I51" s="119">
        <v>94</v>
      </c>
      <c r="J51" s="119">
        <v>12</v>
      </c>
      <c r="K51" s="119">
        <v>399</v>
      </c>
      <c r="L51" s="119">
        <v>1686</v>
      </c>
      <c r="M51" s="119">
        <v>12830</v>
      </c>
      <c r="N51" s="119">
        <v>114933</v>
      </c>
      <c r="O51" s="116"/>
      <c r="P51" s="116"/>
      <c r="Q51" s="116"/>
      <c r="R51" s="116"/>
      <c r="S51" s="116"/>
      <c r="T51" s="116"/>
      <c r="U51" s="116"/>
      <c r="V51" s="116"/>
      <c r="W51" s="116"/>
      <c r="X51" s="116"/>
      <c r="Y51" s="116"/>
      <c r="Z51" s="116"/>
      <c r="AA51" s="116"/>
      <c r="AB51" s="116"/>
      <c r="AC51" s="116"/>
    </row>
    <row r="52" spans="1:29" s="94" customFormat="1" ht="18.95" customHeight="1">
      <c r="A52" s="26">
        <f>IF(B52&lt;&gt;"",COUNTA($B$20:B52),"")</f>
        <v>33</v>
      </c>
      <c r="B52" s="105" t="s">
        <v>168</v>
      </c>
      <c r="C52" s="119">
        <v>19836</v>
      </c>
      <c r="D52" s="119">
        <v>-13888</v>
      </c>
      <c r="E52" s="119">
        <v>-7094</v>
      </c>
      <c r="F52" s="119">
        <v>-5014</v>
      </c>
      <c r="G52" s="119">
        <v>-7668</v>
      </c>
      <c r="H52" s="119">
        <v>-8268</v>
      </c>
      <c r="I52" s="119">
        <v>-586</v>
      </c>
      <c r="J52" s="119">
        <v>-7682</v>
      </c>
      <c r="K52" s="119">
        <v>-3036</v>
      </c>
      <c r="L52" s="119">
        <v>-4690</v>
      </c>
      <c r="M52" s="119">
        <v>-13949</v>
      </c>
      <c r="N52" s="119">
        <v>83443</v>
      </c>
      <c r="O52" s="116"/>
      <c r="P52" s="116"/>
      <c r="Q52" s="116"/>
      <c r="R52" s="116"/>
      <c r="S52" s="116"/>
      <c r="T52" s="116"/>
      <c r="U52" s="116"/>
      <c r="V52" s="116"/>
      <c r="W52" s="116"/>
      <c r="X52" s="116"/>
      <c r="Y52" s="116"/>
      <c r="Z52" s="116"/>
      <c r="AA52" s="116"/>
      <c r="AB52" s="116"/>
      <c r="AC52" s="116"/>
    </row>
    <row r="53" spans="1:29" s="122" customFormat="1" ht="25.15" customHeight="1">
      <c r="A53" s="25">
        <f>IF(B53&lt;&gt;"",COUNTA($B$20:B53),"")</f>
        <v>34</v>
      </c>
      <c r="B53" s="108" t="s">
        <v>169</v>
      </c>
      <c r="C53" s="123">
        <v>18621</v>
      </c>
      <c r="D53" s="123">
        <v>-13883</v>
      </c>
      <c r="E53" s="123">
        <v>-7033</v>
      </c>
      <c r="F53" s="123">
        <v>-5014</v>
      </c>
      <c r="G53" s="123">
        <v>-7450</v>
      </c>
      <c r="H53" s="123">
        <v>-8268</v>
      </c>
      <c r="I53" s="123">
        <v>-586</v>
      </c>
      <c r="J53" s="123">
        <v>-7682</v>
      </c>
      <c r="K53" s="123">
        <v>-3036</v>
      </c>
      <c r="L53" s="123">
        <v>-3127</v>
      </c>
      <c r="M53" s="123">
        <v>-11308</v>
      </c>
      <c r="N53" s="123">
        <v>77741</v>
      </c>
      <c r="O53" s="121"/>
      <c r="P53" s="121"/>
      <c r="Q53" s="121"/>
      <c r="R53" s="121"/>
      <c r="S53" s="121"/>
      <c r="T53" s="121"/>
      <c r="U53" s="121"/>
      <c r="V53" s="121"/>
      <c r="W53" s="121"/>
      <c r="X53" s="121"/>
      <c r="Y53" s="121"/>
      <c r="Z53" s="121"/>
      <c r="AA53" s="121"/>
      <c r="AB53" s="121"/>
      <c r="AC53" s="121"/>
    </row>
    <row r="54" spans="1:29" s="122" customFormat="1" ht="18" customHeight="1">
      <c r="A54" s="25">
        <f>IF(B54&lt;&gt;"",COUNTA($B$20:B54),"")</f>
        <v>35</v>
      </c>
      <c r="B54" s="103" t="s">
        <v>170</v>
      </c>
      <c r="C54" s="117" t="s">
        <v>10</v>
      </c>
      <c r="D54" s="117" t="s">
        <v>10</v>
      </c>
      <c r="E54" s="117" t="s">
        <v>10</v>
      </c>
      <c r="F54" s="117" t="s">
        <v>10</v>
      </c>
      <c r="G54" s="117" t="s">
        <v>10</v>
      </c>
      <c r="H54" s="117" t="s">
        <v>10</v>
      </c>
      <c r="I54" s="117" t="s">
        <v>10</v>
      </c>
      <c r="J54" s="117" t="s">
        <v>10</v>
      </c>
      <c r="K54" s="117" t="s">
        <v>10</v>
      </c>
      <c r="L54" s="117" t="s">
        <v>10</v>
      </c>
      <c r="M54" s="117" t="s">
        <v>10</v>
      </c>
      <c r="N54" s="117" t="s">
        <v>10</v>
      </c>
      <c r="O54" s="121"/>
      <c r="P54" s="121"/>
      <c r="Q54" s="121"/>
      <c r="R54" s="121"/>
      <c r="S54" s="121"/>
      <c r="T54" s="121"/>
      <c r="U54" s="121"/>
      <c r="V54" s="121"/>
      <c r="W54" s="121"/>
      <c r="X54" s="121"/>
      <c r="Y54" s="121"/>
      <c r="Z54" s="121"/>
      <c r="AA54" s="121"/>
      <c r="AB54" s="121"/>
      <c r="AC54" s="121"/>
    </row>
    <row r="55" spans="1:29" ht="11.1" customHeight="1">
      <c r="A55" s="25">
        <f>IF(B55&lt;&gt;"",COUNTA($B$20:B55),"")</f>
        <v>36</v>
      </c>
      <c r="B55" s="103" t="s">
        <v>171</v>
      </c>
      <c r="C55" s="117">
        <v>2171</v>
      </c>
      <c r="D55" s="117" t="s">
        <v>10</v>
      </c>
      <c r="E55" s="117" t="s">
        <v>10</v>
      </c>
      <c r="F55" s="117" t="s">
        <v>10</v>
      </c>
      <c r="G55" s="117" t="s">
        <v>10</v>
      </c>
      <c r="H55" s="117" t="s">
        <v>10</v>
      </c>
      <c r="I55" s="117" t="s">
        <v>10</v>
      </c>
      <c r="J55" s="117" t="s">
        <v>10</v>
      </c>
      <c r="K55" s="117" t="s">
        <v>10</v>
      </c>
      <c r="L55" s="117" t="s">
        <v>10</v>
      </c>
      <c r="M55" s="117" t="s">
        <v>10</v>
      </c>
      <c r="N55" s="117">
        <v>2171</v>
      </c>
    </row>
    <row r="56" spans="1:29"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9" s="94" customFormat="1" ht="11.1" customHeight="1">
      <c r="A57" s="25">
        <f>IF(B57&lt;&gt;"",COUNTA($B$20:B57),"")</f>
        <v>37</v>
      </c>
      <c r="B57" s="103" t="s">
        <v>142</v>
      </c>
      <c r="C57" s="125">
        <v>403.33</v>
      </c>
      <c r="D57" s="125">
        <v>182.89</v>
      </c>
      <c r="E57" s="125">
        <v>124.11</v>
      </c>
      <c r="F57" s="125">
        <v>8.5399999999999991</v>
      </c>
      <c r="G57" s="125">
        <v>37.89</v>
      </c>
      <c r="H57" s="125">
        <v>9.18</v>
      </c>
      <c r="I57" s="125">
        <v>7.45</v>
      </c>
      <c r="J57" s="125">
        <v>1.74</v>
      </c>
      <c r="K57" s="125">
        <v>2.13</v>
      </c>
      <c r="L57" s="125">
        <v>33.99</v>
      </c>
      <c r="M57" s="125">
        <v>4.5999999999999996</v>
      </c>
      <c r="N57" s="125" t="s">
        <v>10</v>
      </c>
      <c r="O57" s="116"/>
      <c r="P57" s="116"/>
      <c r="Q57" s="116"/>
      <c r="R57" s="116"/>
      <c r="S57" s="116"/>
      <c r="T57" s="116"/>
      <c r="U57" s="116"/>
      <c r="V57" s="116"/>
      <c r="W57" s="116"/>
      <c r="X57" s="116"/>
      <c r="Y57" s="116"/>
      <c r="Z57" s="116"/>
      <c r="AA57" s="116"/>
      <c r="AB57" s="116"/>
      <c r="AC57" s="116"/>
    </row>
    <row r="58" spans="1:29" s="94" customFormat="1" ht="11.1" customHeight="1">
      <c r="A58" s="25">
        <f>IF(B58&lt;&gt;"",COUNTA($B$20:B58),"")</f>
        <v>38</v>
      </c>
      <c r="B58" s="103" t="s">
        <v>143</v>
      </c>
      <c r="C58" s="125">
        <v>174.7</v>
      </c>
      <c r="D58" s="125">
        <v>34.479999999999997</v>
      </c>
      <c r="E58" s="125">
        <v>38.270000000000003</v>
      </c>
      <c r="F58" s="125">
        <v>61.32</v>
      </c>
      <c r="G58" s="125">
        <v>30.19</v>
      </c>
      <c r="H58" s="125">
        <v>1.17</v>
      </c>
      <c r="I58" s="125">
        <v>1</v>
      </c>
      <c r="J58" s="125">
        <v>0.18</v>
      </c>
      <c r="K58" s="125">
        <v>0.35</v>
      </c>
      <c r="L58" s="125">
        <v>3.73</v>
      </c>
      <c r="M58" s="125">
        <v>5.19</v>
      </c>
      <c r="N58" s="125" t="s">
        <v>10</v>
      </c>
      <c r="O58" s="116"/>
      <c r="P58" s="116"/>
      <c r="Q58" s="116"/>
      <c r="R58" s="116"/>
      <c r="S58" s="116"/>
      <c r="T58" s="116"/>
      <c r="U58" s="116"/>
      <c r="V58" s="116"/>
      <c r="W58" s="116"/>
      <c r="X58" s="116"/>
      <c r="Y58" s="116"/>
      <c r="Z58" s="116"/>
      <c r="AA58" s="116"/>
      <c r="AB58" s="116"/>
      <c r="AC58" s="116"/>
    </row>
    <row r="59" spans="1:29" s="94" customFormat="1" ht="21.6" customHeight="1">
      <c r="A59" s="25">
        <f>IF(B59&lt;&gt;"",COUNTA($B$20:B59),"")</f>
        <v>39</v>
      </c>
      <c r="B59" s="104" t="s">
        <v>144</v>
      </c>
      <c r="C59" s="125" t="s">
        <v>10</v>
      </c>
      <c r="D59" s="125" t="s">
        <v>10</v>
      </c>
      <c r="E59" s="125" t="s">
        <v>10</v>
      </c>
      <c r="F59" s="125" t="s">
        <v>10</v>
      </c>
      <c r="G59" s="125" t="s">
        <v>10</v>
      </c>
      <c r="H59" s="125" t="s">
        <v>10</v>
      </c>
      <c r="I59" s="125" t="s">
        <v>10</v>
      </c>
      <c r="J59" s="125" t="s">
        <v>10</v>
      </c>
      <c r="K59" s="125" t="s">
        <v>10</v>
      </c>
      <c r="L59" s="125" t="s">
        <v>10</v>
      </c>
      <c r="M59" s="125" t="s">
        <v>10</v>
      </c>
      <c r="N59" s="125" t="s">
        <v>10</v>
      </c>
      <c r="O59" s="116"/>
      <c r="P59" s="116"/>
      <c r="Q59" s="116"/>
      <c r="R59" s="116"/>
      <c r="S59" s="116"/>
      <c r="T59" s="116"/>
      <c r="U59" s="116"/>
      <c r="V59" s="116"/>
      <c r="W59" s="116"/>
      <c r="X59" s="116"/>
      <c r="Y59" s="116"/>
      <c r="Z59" s="116"/>
      <c r="AA59" s="116"/>
      <c r="AB59" s="116"/>
      <c r="AC59" s="116"/>
    </row>
    <row r="60" spans="1:29" s="94" customFormat="1" ht="11.1" customHeight="1">
      <c r="A60" s="25">
        <f>IF(B60&lt;&gt;"",COUNTA($B$20:B60),"")</f>
        <v>40</v>
      </c>
      <c r="B60" s="103" t="s">
        <v>145</v>
      </c>
      <c r="C60" s="125">
        <v>1.34</v>
      </c>
      <c r="D60" s="125" t="s">
        <v>10</v>
      </c>
      <c r="E60" s="125">
        <v>0.01</v>
      </c>
      <c r="F60" s="125" t="s">
        <v>10</v>
      </c>
      <c r="G60" s="125" t="s">
        <v>10</v>
      </c>
      <c r="H60" s="125" t="s">
        <v>10</v>
      </c>
      <c r="I60" s="125" t="s">
        <v>10</v>
      </c>
      <c r="J60" s="125" t="s">
        <v>10</v>
      </c>
      <c r="K60" s="125" t="s">
        <v>10</v>
      </c>
      <c r="L60" s="125" t="s">
        <v>10</v>
      </c>
      <c r="M60" s="125" t="s">
        <v>10</v>
      </c>
      <c r="N60" s="125">
        <v>1.34</v>
      </c>
      <c r="O60" s="116"/>
      <c r="P60" s="116"/>
      <c r="Q60" s="116"/>
      <c r="R60" s="116"/>
      <c r="S60" s="116"/>
      <c r="T60" s="116"/>
      <c r="U60" s="116"/>
      <c r="V60" s="116"/>
      <c r="W60" s="116"/>
      <c r="X60" s="116"/>
      <c r="Y60" s="116"/>
      <c r="Z60" s="116"/>
      <c r="AA60" s="116"/>
      <c r="AB60" s="116"/>
      <c r="AC60" s="116"/>
    </row>
    <row r="61" spans="1:29" s="94" customFormat="1" ht="11.1" customHeight="1">
      <c r="A61" s="25">
        <f>IF(B61&lt;&gt;"",COUNTA($B$20:B61),"")</f>
        <v>41</v>
      </c>
      <c r="B61" s="103" t="s">
        <v>146</v>
      </c>
      <c r="C61" s="125">
        <v>1331.4</v>
      </c>
      <c r="D61" s="125">
        <v>13.3</v>
      </c>
      <c r="E61" s="125">
        <v>22.37</v>
      </c>
      <c r="F61" s="125">
        <v>13.43</v>
      </c>
      <c r="G61" s="125">
        <v>215.68</v>
      </c>
      <c r="H61" s="125">
        <v>122.39</v>
      </c>
      <c r="I61" s="125">
        <v>2.19</v>
      </c>
      <c r="J61" s="125">
        <v>120.21</v>
      </c>
      <c r="K61" s="125">
        <v>51.26</v>
      </c>
      <c r="L61" s="125">
        <v>34.200000000000003</v>
      </c>
      <c r="M61" s="125">
        <v>367.75</v>
      </c>
      <c r="N61" s="125">
        <v>491.03</v>
      </c>
      <c r="O61" s="116"/>
      <c r="P61" s="116"/>
      <c r="Q61" s="116"/>
      <c r="R61" s="116"/>
      <c r="S61" s="116"/>
      <c r="T61" s="116"/>
      <c r="U61" s="116"/>
      <c r="V61" s="116"/>
      <c r="W61" s="116"/>
      <c r="X61" s="116"/>
      <c r="Y61" s="116"/>
      <c r="Z61" s="116"/>
      <c r="AA61" s="116"/>
      <c r="AB61" s="116"/>
      <c r="AC61" s="116"/>
    </row>
    <row r="62" spans="1:29" s="94" customFormat="1" ht="11.1" customHeight="1">
      <c r="A62" s="25">
        <f>IF(B62&lt;&gt;"",COUNTA($B$20:B62),"")</f>
        <v>42</v>
      </c>
      <c r="B62" s="103" t="s">
        <v>147</v>
      </c>
      <c r="C62" s="125">
        <v>55.15</v>
      </c>
      <c r="D62" s="125">
        <v>0.11</v>
      </c>
      <c r="E62" s="125">
        <v>33.85</v>
      </c>
      <c r="F62" s="125">
        <v>4.45</v>
      </c>
      <c r="G62" s="125">
        <v>2.2599999999999998</v>
      </c>
      <c r="H62" s="125">
        <v>1.78</v>
      </c>
      <c r="I62" s="125" t="s">
        <v>10</v>
      </c>
      <c r="J62" s="125">
        <v>1.78</v>
      </c>
      <c r="K62" s="125" t="s">
        <v>10</v>
      </c>
      <c r="L62" s="125">
        <v>12.7</v>
      </c>
      <c r="M62" s="125" t="s">
        <v>10</v>
      </c>
      <c r="N62" s="125" t="s">
        <v>10</v>
      </c>
      <c r="O62" s="116"/>
      <c r="P62" s="116"/>
      <c r="Q62" s="116"/>
      <c r="R62" s="116"/>
      <c r="S62" s="116"/>
      <c r="T62" s="116"/>
      <c r="U62" s="116"/>
      <c r="V62" s="116"/>
      <c r="W62" s="116"/>
      <c r="X62" s="116"/>
      <c r="Y62" s="116"/>
      <c r="Z62" s="116"/>
      <c r="AA62" s="116"/>
      <c r="AB62" s="116"/>
      <c r="AC62" s="116"/>
    </row>
    <row r="63" spans="1:29" s="94" customFormat="1" ht="20.100000000000001" customHeight="1">
      <c r="A63" s="26">
        <f>IF(B63&lt;&gt;"",COUNTA($B$20:B63),"")</f>
        <v>43</v>
      </c>
      <c r="B63" s="105" t="s">
        <v>148</v>
      </c>
      <c r="C63" s="127">
        <v>1855.63</v>
      </c>
      <c r="D63" s="127">
        <v>230.56</v>
      </c>
      <c r="E63" s="127">
        <v>150.91</v>
      </c>
      <c r="F63" s="127">
        <v>78.84</v>
      </c>
      <c r="G63" s="127">
        <v>281.5</v>
      </c>
      <c r="H63" s="127">
        <v>130.97999999999999</v>
      </c>
      <c r="I63" s="127">
        <v>10.63</v>
      </c>
      <c r="J63" s="127">
        <v>120.34</v>
      </c>
      <c r="K63" s="127">
        <v>53.73</v>
      </c>
      <c r="L63" s="127">
        <v>59.23</v>
      </c>
      <c r="M63" s="127">
        <v>377.53</v>
      </c>
      <c r="N63" s="127">
        <v>492.36</v>
      </c>
      <c r="O63" s="116"/>
      <c r="P63" s="116"/>
      <c r="Q63" s="116"/>
      <c r="R63" s="116"/>
      <c r="S63" s="116"/>
      <c r="T63" s="116"/>
      <c r="U63" s="116"/>
      <c r="V63" s="116"/>
      <c r="W63" s="116"/>
      <c r="X63" s="116"/>
      <c r="Y63" s="116"/>
      <c r="Z63" s="116"/>
      <c r="AA63" s="116"/>
      <c r="AB63" s="116"/>
      <c r="AC63" s="116"/>
    </row>
    <row r="64" spans="1:29" s="94" customFormat="1" ht="21.6" customHeight="1">
      <c r="A64" s="25">
        <f>IF(B64&lt;&gt;"",COUNTA($B$20:B64),"")</f>
        <v>44</v>
      </c>
      <c r="B64" s="104" t="s">
        <v>149</v>
      </c>
      <c r="C64" s="125">
        <v>23.9</v>
      </c>
      <c r="D64" s="125">
        <v>0.08</v>
      </c>
      <c r="E64" s="125">
        <v>4.8499999999999996</v>
      </c>
      <c r="F64" s="125" t="s">
        <v>10</v>
      </c>
      <c r="G64" s="125">
        <v>3.27</v>
      </c>
      <c r="H64" s="125" t="s">
        <v>10</v>
      </c>
      <c r="I64" s="125" t="s">
        <v>10</v>
      </c>
      <c r="J64" s="125" t="s">
        <v>10</v>
      </c>
      <c r="K64" s="125" t="s">
        <v>10</v>
      </c>
      <c r="L64" s="125">
        <v>15.71</v>
      </c>
      <c r="M64" s="125" t="s">
        <v>10</v>
      </c>
      <c r="N64" s="125" t="s">
        <v>10</v>
      </c>
      <c r="O64" s="116"/>
      <c r="P64" s="116"/>
      <c r="Q64" s="116"/>
      <c r="R64" s="116"/>
      <c r="S64" s="116"/>
      <c r="T64" s="116"/>
      <c r="U64" s="116"/>
      <c r="V64" s="116"/>
      <c r="W64" s="116"/>
      <c r="X64" s="116"/>
      <c r="Y64" s="116"/>
      <c r="Z64" s="116"/>
      <c r="AA64" s="116"/>
      <c r="AB64" s="116"/>
      <c r="AC64" s="116"/>
    </row>
    <row r="65" spans="1:29" s="94" customFormat="1" ht="11.1" customHeight="1">
      <c r="A65" s="25">
        <f>IF(B65&lt;&gt;"",COUNTA($B$20:B65),"")</f>
        <v>45</v>
      </c>
      <c r="B65" s="103" t="s">
        <v>150</v>
      </c>
      <c r="C65" s="125">
        <v>15.71</v>
      </c>
      <c r="D65" s="125" t="s">
        <v>10</v>
      </c>
      <c r="E65" s="125" t="s">
        <v>10</v>
      </c>
      <c r="F65" s="125" t="s">
        <v>10</v>
      </c>
      <c r="G65" s="125" t="s">
        <v>10</v>
      </c>
      <c r="H65" s="125" t="s">
        <v>10</v>
      </c>
      <c r="I65" s="125" t="s">
        <v>10</v>
      </c>
      <c r="J65" s="125" t="s">
        <v>10</v>
      </c>
      <c r="K65" s="125" t="s">
        <v>10</v>
      </c>
      <c r="L65" s="125">
        <v>15.71</v>
      </c>
      <c r="M65" s="125" t="s">
        <v>10</v>
      </c>
      <c r="N65" s="125" t="s">
        <v>10</v>
      </c>
      <c r="O65" s="116"/>
      <c r="P65" s="116"/>
      <c r="Q65" s="116"/>
      <c r="R65" s="116"/>
      <c r="S65" s="116"/>
      <c r="T65" s="116"/>
      <c r="U65" s="116"/>
      <c r="V65" s="116"/>
      <c r="W65" s="116"/>
      <c r="X65" s="116"/>
      <c r="Y65" s="116"/>
      <c r="Z65" s="116"/>
      <c r="AA65" s="116"/>
      <c r="AB65" s="116"/>
      <c r="AC65" s="116"/>
    </row>
    <row r="66" spans="1:29"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c r="Y66" s="116"/>
      <c r="Z66" s="116"/>
      <c r="AA66" s="116"/>
      <c r="AB66" s="116"/>
      <c r="AC66" s="116"/>
    </row>
    <row r="67" spans="1:29" s="94" customFormat="1" ht="11.1" customHeight="1">
      <c r="A67" s="25">
        <f>IF(B67&lt;&gt;"",COUNTA($B$20:B67),"")</f>
        <v>47</v>
      </c>
      <c r="B67" s="103" t="s">
        <v>152</v>
      </c>
      <c r="C67" s="125">
        <v>66.86</v>
      </c>
      <c r="D67" s="125" t="s">
        <v>10</v>
      </c>
      <c r="E67" s="125" t="s">
        <v>10</v>
      </c>
      <c r="F67" s="125" t="s">
        <v>10</v>
      </c>
      <c r="G67" s="125">
        <v>0.61</v>
      </c>
      <c r="H67" s="125" t="s">
        <v>10</v>
      </c>
      <c r="I67" s="125" t="s">
        <v>10</v>
      </c>
      <c r="J67" s="125" t="s">
        <v>10</v>
      </c>
      <c r="K67" s="125" t="s">
        <v>10</v>
      </c>
      <c r="L67" s="125">
        <v>24.78</v>
      </c>
      <c r="M67" s="125">
        <v>41.31</v>
      </c>
      <c r="N67" s="125">
        <v>0.16</v>
      </c>
      <c r="O67" s="116"/>
      <c r="P67" s="116"/>
      <c r="Q67" s="116"/>
      <c r="R67" s="116"/>
      <c r="S67" s="116"/>
      <c r="T67" s="116"/>
      <c r="U67" s="116"/>
      <c r="V67" s="116"/>
      <c r="W67" s="116"/>
      <c r="X67" s="116"/>
      <c r="Y67" s="116"/>
      <c r="Z67" s="116"/>
      <c r="AA67" s="116"/>
      <c r="AB67" s="116"/>
      <c r="AC67" s="116"/>
    </row>
    <row r="68" spans="1:29" s="94" customFormat="1" ht="11.1" customHeight="1">
      <c r="A68" s="25">
        <f>IF(B68&lt;&gt;"",COUNTA($B$20:B68),"")</f>
        <v>48</v>
      </c>
      <c r="B68" s="103" t="s">
        <v>147</v>
      </c>
      <c r="C68" s="125" t="s">
        <v>10</v>
      </c>
      <c r="D68" s="125" t="s">
        <v>10</v>
      </c>
      <c r="E68" s="125" t="s">
        <v>10</v>
      </c>
      <c r="F68" s="125" t="s">
        <v>10</v>
      </c>
      <c r="G68" s="125" t="s">
        <v>10</v>
      </c>
      <c r="H68" s="125" t="s">
        <v>10</v>
      </c>
      <c r="I68" s="125" t="s">
        <v>10</v>
      </c>
      <c r="J68" s="125" t="s">
        <v>10</v>
      </c>
      <c r="K68" s="125" t="s">
        <v>10</v>
      </c>
      <c r="L68" s="125" t="s">
        <v>10</v>
      </c>
      <c r="M68" s="125" t="s">
        <v>10</v>
      </c>
      <c r="N68" s="125" t="s">
        <v>10</v>
      </c>
      <c r="O68" s="116"/>
      <c r="P68" s="116"/>
      <c r="Q68" s="116"/>
      <c r="R68" s="116"/>
      <c r="S68" s="116"/>
      <c r="T68" s="116"/>
      <c r="U68" s="116"/>
      <c r="V68" s="116"/>
      <c r="W68" s="116"/>
      <c r="X68" s="116"/>
      <c r="Y68" s="116"/>
      <c r="Z68" s="116"/>
      <c r="AA68" s="116"/>
      <c r="AB68" s="116"/>
      <c r="AC68" s="116"/>
    </row>
    <row r="69" spans="1:29" s="94" customFormat="1" ht="18.95" customHeight="1">
      <c r="A69" s="26">
        <f>IF(B69&lt;&gt;"",COUNTA($B$20:B69),"")</f>
        <v>49</v>
      </c>
      <c r="B69" s="105" t="s">
        <v>153</v>
      </c>
      <c r="C69" s="127">
        <v>90.76</v>
      </c>
      <c r="D69" s="127">
        <v>0.08</v>
      </c>
      <c r="E69" s="127">
        <v>4.8499999999999996</v>
      </c>
      <c r="F69" s="127" t="s">
        <v>10</v>
      </c>
      <c r="G69" s="127">
        <v>3.88</v>
      </c>
      <c r="H69" s="127" t="s">
        <v>10</v>
      </c>
      <c r="I69" s="127" t="s">
        <v>10</v>
      </c>
      <c r="J69" s="127" t="s">
        <v>10</v>
      </c>
      <c r="K69" s="127" t="s">
        <v>10</v>
      </c>
      <c r="L69" s="127">
        <v>40.49</v>
      </c>
      <c r="M69" s="127">
        <v>41.31</v>
      </c>
      <c r="N69" s="127">
        <v>0.16</v>
      </c>
      <c r="O69" s="116"/>
      <c r="P69" s="116"/>
      <c r="Q69" s="116"/>
      <c r="R69" s="116"/>
      <c r="S69" s="116"/>
      <c r="T69" s="116"/>
      <c r="U69" s="116"/>
      <c r="V69" s="116"/>
      <c r="W69" s="116"/>
      <c r="X69" s="116"/>
      <c r="Y69" s="116"/>
      <c r="Z69" s="116"/>
      <c r="AA69" s="116"/>
      <c r="AB69" s="116"/>
      <c r="AC69" s="116"/>
    </row>
    <row r="70" spans="1:29" s="94" customFormat="1" ht="18.95" customHeight="1">
      <c r="A70" s="26">
        <f>IF(B70&lt;&gt;"",COUNTA($B$20:B70),"")</f>
        <v>50</v>
      </c>
      <c r="B70" s="105" t="s">
        <v>154</v>
      </c>
      <c r="C70" s="127">
        <v>1946.39</v>
      </c>
      <c r="D70" s="127">
        <v>230.63</v>
      </c>
      <c r="E70" s="127">
        <v>155.76</v>
      </c>
      <c r="F70" s="127">
        <v>78.84</v>
      </c>
      <c r="G70" s="127">
        <v>285.38</v>
      </c>
      <c r="H70" s="127">
        <v>130.97999999999999</v>
      </c>
      <c r="I70" s="127">
        <v>10.63</v>
      </c>
      <c r="J70" s="127">
        <v>120.34</v>
      </c>
      <c r="K70" s="127">
        <v>53.73</v>
      </c>
      <c r="L70" s="127">
        <v>99.72</v>
      </c>
      <c r="M70" s="127">
        <v>418.84</v>
      </c>
      <c r="N70" s="127">
        <v>492.52</v>
      </c>
      <c r="O70" s="116"/>
      <c r="P70" s="116"/>
      <c r="Q70" s="116"/>
      <c r="R70" s="116"/>
      <c r="S70" s="116"/>
      <c r="T70" s="116"/>
      <c r="U70" s="116"/>
      <c r="V70" s="116"/>
      <c r="W70" s="116"/>
      <c r="X70" s="116"/>
      <c r="Y70" s="116"/>
      <c r="Z70" s="116"/>
      <c r="AA70" s="116"/>
      <c r="AB70" s="116"/>
      <c r="AC70" s="116"/>
    </row>
    <row r="71" spans="1:29" s="94" customFormat="1" ht="11.1" customHeight="1">
      <c r="A71" s="25">
        <f>IF(B71&lt;&gt;"",COUNTA($B$20:B71),"")</f>
        <v>51</v>
      </c>
      <c r="B71" s="103" t="s">
        <v>155</v>
      </c>
      <c r="C71" s="125">
        <v>1046.96</v>
      </c>
      <c r="D71" s="125" t="s">
        <v>10</v>
      </c>
      <c r="E71" s="125" t="s">
        <v>10</v>
      </c>
      <c r="F71" s="125" t="s">
        <v>10</v>
      </c>
      <c r="G71" s="125" t="s">
        <v>10</v>
      </c>
      <c r="H71" s="125" t="s">
        <v>10</v>
      </c>
      <c r="I71" s="125" t="s">
        <v>10</v>
      </c>
      <c r="J71" s="125" t="s">
        <v>10</v>
      </c>
      <c r="K71" s="125" t="s">
        <v>10</v>
      </c>
      <c r="L71" s="125" t="s">
        <v>10</v>
      </c>
      <c r="M71" s="125" t="s">
        <v>10</v>
      </c>
      <c r="N71" s="125">
        <v>1046.96</v>
      </c>
      <c r="O71" s="116"/>
      <c r="P71" s="116"/>
      <c r="Q71" s="116"/>
      <c r="R71" s="116"/>
      <c r="S71" s="116"/>
      <c r="T71" s="116"/>
      <c r="U71" s="116"/>
      <c r="V71" s="116"/>
      <c r="W71" s="116"/>
      <c r="X71" s="116"/>
      <c r="Y71" s="116"/>
      <c r="Z71" s="116"/>
      <c r="AA71" s="116"/>
      <c r="AB71" s="116"/>
      <c r="AC71" s="116"/>
    </row>
    <row r="72" spans="1:29" s="94" customFormat="1" ht="11.1" customHeight="1">
      <c r="A72" s="25">
        <f>IF(B72&lt;&gt;"",COUNTA($B$20:B72),"")</f>
        <v>52</v>
      </c>
      <c r="B72" s="103" t="s">
        <v>156</v>
      </c>
      <c r="C72" s="125">
        <v>323.22000000000003</v>
      </c>
      <c r="D72" s="125" t="s">
        <v>10</v>
      </c>
      <c r="E72" s="125" t="s">
        <v>10</v>
      </c>
      <c r="F72" s="125" t="s">
        <v>10</v>
      </c>
      <c r="G72" s="125" t="s">
        <v>10</v>
      </c>
      <c r="H72" s="125" t="s">
        <v>10</v>
      </c>
      <c r="I72" s="125" t="s">
        <v>10</v>
      </c>
      <c r="J72" s="125" t="s">
        <v>10</v>
      </c>
      <c r="K72" s="125" t="s">
        <v>10</v>
      </c>
      <c r="L72" s="125" t="s">
        <v>10</v>
      </c>
      <c r="M72" s="125" t="s">
        <v>10</v>
      </c>
      <c r="N72" s="125">
        <v>323.22000000000003</v>
      </c>
      <c r="O72" s="116"/>
      <c r="P72" s="116"/>
      <c r="Q72" s="116"/>
      <c r="R72" s="116"/>
      <c r="S72" s="116"/>
      <c r="T72" s="116"/>
      <c r="U72" s="116"/>
      <c r="V72" s="116"/>
      <c r="W72" s="116"/>
      <c r="X72" s="116"/>
      <c r="Y72" s="116"/>
      <c r="Z72" s="116"/>
      <c r="AA72" s="116"/>
      <c r="AB72" s="116"/>
      <c r="AC72" s="116"/>
    </row>
    <row r="73" spans="1:29" s="94" customFormat="1" ht="11.1" customHeight="1">
      <c r="A73" s="25">
        <f>IF(B73&lt;&gt;"",COUNTA($B$20:B73),"")</f>
        <v>53</v>
      </c>
      <c r="B73" s="103" t="s">
        <v>172</v>
      </c>
      <c r="C73" s="125">
        <v>436.77</v>
      </c>
      <c r="D73" s="125" t="s">
        <v>10</v>
      </c>
      <c r="E73" s="125" t="s">
        <v>10</v>
      </c>
      <c r="F73" s="125" t="s">
        <v>10</v>
      </c>
      <c r="G73" s="125" t="s">
        <v>10</v>
      </c>
      <c r="H73" s="125" t="s">
        <v>10</v>
      </c>
      <c r="I73" s="125" t="s">
        <v>10</v>
      </c>
      <c r="J73" s="125" t="s">
        <v>10</v>
      </c>
      <c r="K73" s="125" t="s">
        <v>10</v>
      </c>
      <c r="L73" s="125" t="s">
        <v>10</v>
      </c>
      <c r="M73" s="125" t="s">
        <v>10</v>
      </c>
      <c r="N73" s="125">
        <v>436.77</v>
      </c>
      <c r="O73" s="116"/>
      <c r="P73" s="116"/>
      <c r="Q73" s="116"/>
      <c r="R73" s="116"/>
      <c r="S73" s="116"/>
      <c r="T73" s="116"/>
      <c r="U73" s="116"/>
      <c r="V73" s="116"/>
      <c r="W73" s="116"/>
      <c r="X73" s="116"/>
      <c r="Y73" s="116"/>
      <c r="Z73" s="116"/>
      <c r="AA73" s="116"/>
      <c r="AB73" s="116"/>
      <c r="AC73" s="116"/>
    </row>
    <row r="74" spans="1:29" s="94" customFormat="1" ht="11.1" customHeight="1">
      <c r="A74" s="25">
        <f>IF(B74&lt;&gt;"",COUNTA($B$20:B74),"")</f>
        <v>54</v>
      </c>
      <c r="B74" s="103" t="s">
        <v>173</v>
      </c>
      <c r="C74" s="125">
        <v>157.13999999999999</v>
      </c>
      <c r="D74" s="125" t="s">
        <v>10</v>
      </c>
      <c r="E74" s="125" t="s">
        <v>10</v>
      </c>
      <c r="F74" s="125" t="s">
        <v>10</v>
      </c>
      <c r="G74" s="125" t="s">
        <v>10</v>
      </c>
      <c r="H74" s="125" t="s">
        <v>10</v>
      </c>
      <c r="I74" s="125" t="s">
        <v>10</v>
      </c>
      <c r="J74" s="125" t="s">
        <v>10</v>
      </c>
      <c r="K74" s="125" t="s">
        <v>10</v>
      </c>
      <c r="L74" s="125" t="s">
        <v>10</v>
      </c>
      <c r="M74" s="125" t="s">
        <v>10</v>
      </c>
      <c r="N74" s="125">
        <v>157.13999999999999</v>
      </c>
      <c r="O74" s="116"/>
      <c r="P74" s="116"/>
      <c r="Q74" s="116"/>
      <c r="R74" s="116"/>
      <c r="S74" s="116"/>
      <c r="T74" s="116"/>
      <c r="U74" s="116"/>
      <c r="V74" s="116"/>
      <c r="W74" s="116"/>
      <c r="X74" s="116"/>
      <c r="Y74" s="116"/>
      <c r="Z74" s="116"/>
      <c r="AA74" s="116"/>
      <c r="AB74" s="116"/>
      <c r="AC74" s="116"/>
    </row>
    <row r="75" spans="1:29" s="94" customFormat="1" ht="11.1" customHeight="1">
      <c r="A75" s="25">
        <f>IF(B75&lt;&gt;"",COUNTA($B$20:B75),"")</f>
        <v>55</v>
      </c>
      <c r="B75" s="103" t="s">
        <v>61</v>
      </c>
      <c r="C75" s="125">
        <v>199.34</v>
      </c>
      <c r="D75" s="125" t="s">
        <v>10</v>
      </c>
      <c r="E75" s="125" t="s">
        <v>10</v>
      </c>
      <c r="F75" s="125" t="s">
        <v>10</v>
      </c>
      <c r="G75" s="125" t="s">
        <v>10</v>
      </c>
      <c r="H75" s="125" t="s">
        <v>10</v>
      </c>
      <c r="I75" s="125" t="s">
        <v>10</v>
      </c>
      <c r="J75" s="125" t="s">
        <v>10</v>
      </c>
      <c r="K75" s="125" t="s">
        <v>10</v>
      </c>
      <c r="L75" s="125" t="s">
        <v>10</v>
      </c>
      <c r="M75" s="125" t="s">
        <v>10</v>
      </c>
      <c r="N75" s="125">
        <v>199.34</v>
      </c>
      <c r="O75" s="116"/>
      <c r="P75" s="116"/>
      <c r="Q75" s="116"/>
      <c r="R75" s="116"/>
      <c r="S75" s="116"/>
      <c r="T75" s="116"/>
      <c r="U75" s="116"/>
      <c r="V75" s="116"/>
      <c r="W75" s="116"/>
      <c r="X75" s="116"/>
      <c r="Y75" s="116"/>
      <c r="Z75" s="116"/>
      <c r="AA75" s="116"/>
      <c r="AB75" s="116"/>
      <c r="AC75" s="116"/>
    </row>
    <row r="76" spans="1:29" s="94" customFormat="1" ht="21.6" customHeight="1">
      <c r="A76" s="25">
        <f>IF(B76&lt;&gt;"",COUNTA($B$20:B76),"")</f>
        <v>56</v>
      </c>
      <c r="B76" s="104" t="s">
        <v>157</v>
      </c>
      <c r="C76" s="125">
        <v>254.77</v>
      </c>
      <c r="D76" s="125" t="s">
        <v>10</v>
      </c>
      <c r="E76" s="125" t="s">
        <v>10</v>
      </c>
      <c r="F76" s="125" t="s">
        <v>10</v>
      </c>
      <c r="G76" s="125" t="s">
        <v>10</v>
      </c>
      <c r="H76" s="125" t="s">
        <v>10</v>
      </c>
      <c r="I76" s="125" t="s">
        <v>10</v>
      </c>
      <c r="J76" s="125" t="s">
        <v>10</v>
      </c>
      <c r="K76" s="125" t="s">
        <v>10</v>
      </c>
      <c r="L76" s="125" t="s">
        <v>10</v>
      </c>
      <c r="M76" s="125" t="s">
        <v>10</v>
      </c>
      <c r="N76" s="125">
        <v>254.77</v>
      </c>
      <c r="O76" s="116"/>
      <c r="P76" s="116"/>
      <c r="Q76" s="116"/>
      <c r="R76" s="116"/>
      <c r="S76" s="116"/>
      <c r="T76" s="116"/>
      <c r="U76" s="116"/>
      <c r="V76" s="116"/>
      <c r="W76" s="116"/>
      <c r="X76" s="116"/>
      <c r="Y76" s="116"/>
      <c r="Z76" s="116"/>
      <c r="AA76" s="116"/>
      <c r="AB76" s="116"/>
      <c r="AC76" s="116"/>
    </row>
    <row r="77" spans="1:29" s="94" customFormat="1" ht="21.6" customHeight="1">
      <c r="A77" s="25">
        <f>IF(B77&lt;&gt;"",COUNTA($B$20:B77),"")</f>
        <v>57</v>
      </c>
      <c r="B77" s="104" t="s">
        <v>158</v>
      </c>
      <c r="C77" s="125">
        <v>158.38999999999999</v>
      </c>
      <c r="D77" s="125" t="s">
        <v>10</v>
      </c>
      <c r="E77" s="125" t="s">
        <v>10</v>
      </c>
      <c r="F77" s="125" t="s">
        <v>10</v>
      </c>
      <c r="G77" s="125">
        <v>158.38999999999999</v>
      </c>
      <c r="H77" s="125" t="s">
        <v>10</v>
      </c>
      <c r="I77" s="125" t="s">
        <v>10</v>
      </c>
      <c r="J77" s="125" t="s">
        <v>10</v>
      </c>
      <c r="K77" s="125" t="s">
        <v>10</v>
      </c>
      <c r="L77" s="125" t="s">
        <v>10</v>
      </c>
      <c r="M77" s="125" t="s">
        <v>10</v>
      </c>
      <c r="N77" s="125" t="s">
        <v>10</v>
      </c>
      <c r="O77" s="116"/>
      <c r="P77" s="116"/>
      <c r="Q77" s="116"/>
      <c r="R77" s="116"/>
      <c r="S77" s="116"/>
      <c r="T77" s="116"/>
      <c r="U77" s="116"/>
      <c r="V77" s="116"/>
      <c r="W77" s="116"/>
      <c r="X77" s="116"/>
      <c r="Y77" s="116"/>
      <c r="Z77" s="116"/>
      <c r="AA77" s="116"/>
      <c r="AB77" s="116"/>
      <c r="AC77" s="116"/>
    </row>
    <row r="78" spans="1:29" s="94" customFormat="1" ht="21.6" customHeight="1">
      <c r="A78" s="25">
        <f>IF(B78&lt;&gt;"",COUNTA($B$20:B78),"")</f>
        <v>58</v>
      </c>
      <c r="B78" s="104" t="s">
        <v>159</v>
      </c>
      <c r="C78" s="125">
        <v>8.84</v>
      </c>
      <c r="D78" s="125" t="s">
        <v>10</v>
      </c>
      <c r="E78" s="125" t="s">
        <v>10</v>
      </c>
      <c r="F78" s="125" t="s">
        <v>10</v>
      </c>
      <c r="G78" s="125">
        <v>3.02</v>
      </c>
      <c r="H78" s="125" t="s">
        <v>10</v>
      </c>
      <c r="I78" s="125" t="s">
        <v>10</v>
      </c>
      <c r="J78" s="125" t="s">
        <v>10</v>
      </c>
      <c r="K78" s="125">
        <v>5.82</v>
      </c>
      <c r="L78" s="125" t="s">
        <v>10</v>
      </c>
      <c r="M78" s="125" t="s">
        <v>10</v>
      </c>
      <c r="N78" s="125" t="s">
        <v>10</v>
      </c>
      <c r="O78" s="116"/>
      <c r="P78" s="116"/>
      <c r="Q78" s="116"/>
      <c r="R78" s="116"/>
      <c r="S78" s="116"/>
      <c r="T78" s="116"/>
      <c r="U78" s="116"/>
      <c r="V78" s="116"/>
      <c r="W78" s="116"/>
      <c r="X78" s="116"/>
      <c r="Y78" s="116"/>
      <c r="Z78" s="116"/>
      <c r="AA78" s="116"/>
      <c r="AB78" s="116"/>
      <c r="AC78" s="116"/>
    </row>
    <row r="79" spans="1:29" s="94" customFormat="1" ht="11.1" customHeight="1">
      <c r="A79" s="25">
        <f>IF(B79&lt;&gt;"",COUNTA($B$20:B79),"")</f>
        <v>59</v>
      </c>
      <c r="B79" s="103" t="s">
        <v>160</v>
      </c>
      <c r="C79" s="125">
        <v>232.47</v>
      </c>
      <c r="D79" s="125">
        <v>0.01</v>
      </c>
      <c r="E79" s="125">
        <v>21.45</v>
      </c>
      <c r="F79" s="125" t="s">
        <v>10</v>
      </c>
      <c r="G79" s="125">
        <v>1.38</v>
      </c>
      <c r="H79" s="125">
        <v>0.05</v>
      </c>
      <c r="I79" s="125">
        <v>0.05</v>
      </c>
      <c r="J79" s="125" t="s">
        <v>10</v>
      </c>
      <c r="K79" s="125" t="s">
        <v>10</v>
      </c>
      <c r="L79" s="125">
        <v>10.31</v>
      </c>
      <c r="M79" s="125">
        <v>199.27</v>
      </c>
      <c r="N79" s="125" t="s">
        <v>10</v>
      </c>
      <c r="O79" s="116"/>
      <c r="P79" s="116"/>
      <c r="Q79" s="116"/>
      <c r="R79" s="116"/>
      <c r="S79" s="116"/>
      <c r="T79" s="116"/>
      <c r="U79" s="116"/>
      <c r="V79" s="116"/>
      <c r="W79" s="116"/>
      <c r="X79" s="116"/>
      <c r="Y79" s="116"/>
      <c r="Z79" s="116"/>
      <c r="AA79" s="116"/>
      <c r="AB79" s="116"/>
      <c r="AC79" s="116"/>
    </row>
    <row r="80" spans="1:29" s="94" customFormat="1" ht="11.1" customHeight="1">
      <c r="A80" s="25">
        <f>IF(B80&lt;&gt;"",COUNTA($B$20:B80),"")</f>
        <v>60</v>
      </c>
      <c r="B80" s="103" t="s">
        <v>161</v>
      </c>
      <c r="C80" s="125">
        <v>301.26</v>
      </c>
      <c r="D80" s="125">
        <v>13.52</v>
      </c>
      <c r="E80" s="125">
        <v>53.31</v>
      </c>
      <c r="F80" s="125">
        <v>4.87</v>
      </c>
      <c r="G80" s="125">
        <v>4.45</v>
      </c>
      <c r="H80" s="125">
        <v>3.38</v>
      </c>
      <c r="I80" s="125">
        <v>1.42</v>
      </c>
      <c r="J80" s="125">
        <v>1.96</v>
      </c>
      <c r="K80" s="125">
        <v>0.43</v>
      </c>
      <c r="L80" s="125">
        <v>12.7</v>
      </c>
      <c r="M80" s="125">
        <v>1.39</v>
      </c>
      <c r="N80" s="125">
        <v>207.21</v>
      </c>
      <c r="O80" s="116"/>
      <c r="P80" s="116"/>
      <c r="Q80" s="116"/>
      <c r="R80" s="116"/>
      <c r="S80" s="116"/>
      <c r="T80" s="116"/>
      <c r="U80" s="116"/>
      <c r="V80" s="116"/>
      <c r="W80" s="116"/>
      <c r="X80" s="116"/>
      <c r="Y80" s="116"/>
      <c r="Z80" s="116"/>
      <c r="AA80" s="116"/>
      <c r="AB80" s="116"/>
      <c r="AC80" s="116"/>
    </row>
    <row r="81" spans="1:29" s="94" customFormat="1" ht="11.1" customHeight="1">
      <c r="A81" s="25">
        <f>IF(B81&lt;&gt;"",COUNTA($B$20:B81),"")</f>
        <v>61</v>
      </c>
      <c r="B81" s="103" t="s">
        <v>147</v>
      </c>
      <c r="C81" s="125">
        <v>55.15</v>
      </c>
      <c r="D81" s="125">
        <v>0.11</v>
      </c>
      <c r="E81" s="125">
        <v>33.85</v>
      </c>
      <c r="F81" s="125">
        <v>4.45</v>
      </c>
      <c r="G81" s="125">
        <v>2.2599999999999998</v>
      </c>
      <c r="H81" s="125">
        <v>1.78</v>
      </c>
      <c r="I81" s="125" t="s">
        <v>10</v>
      </c>
      <c r="J81" s="125">
        <v>1.78</v>
      </c>
      <c r="K81" s="125" t="s">
        <v>10</v>
      </c>
      <c r="L81" s="125">
        <v>12.7</v>
      </c>
      <c r="M81" s="125" t="s">
        <v>10</v>
      </c>
      <c r="N81" s="125" t="s">
        <v>10</v>
      </c>
      <c r="O81" s="116"/>
      <c r="P81" s="116"/>
      <c r="Q81" s="116"/>
      <c r="R81" s="116"/>
      <c r="S81" s="116"/>
      <c r="T81" s="116"/>
      <c r="U81" s="116"/>
      <c r="V81" s="116"/>
      <c r="W81" s="116"/>
      <c r="X81" s="116"/>
      <c r="Y81" s="116"/>
      <c r="Z81" s="116"/>
      <c r="AA81" s="116"/>
      <c r="AB81" s="116"/>
      <c r="AC81" s="116"/>
    </row>
    <row r="82" spans="1:29" s="94" customFormat="1" ht="20.100000000000001" customHeight="1">
      <c r="A82" s="26">
        <f>IF(B82&lt;&gt;"",COUNTA($B$20:B82),"")</f>
        <v>62</v>
      </c>
      <c r="B82" s="105" t="s">
        <v>162</v>
      </c>
      <c r="C82" s="127">
        <v>2146.88</v>
      </c>
      <c r="D82" s="127">
        <v>13.42</v>
      </c>
      <c r="E82" s="127">
        <v>40.909999999999997</v>
      </c>
      <c r="F82" s="127">
        <v>0.42</v>
      </c>
      <c r="G82" s="127">
        <v>164.97</v>
      </c>
      <c r="H82" s="127">
        <v>1.65</v>
      </c>
      <c r="I82" s="127">
        <v>1.47</v>
      </c>
      <c r="J82" s="127">
        <v>0.19</v>
      </c>
      <c r="K82" s="127">
        <v>6.24</v>
      </c>
      <c r="L82" s="127">
        <v>10.32</v>
      </c>
      <c r="M82" s="127">
        <v>200.66</v>
      </c>
      <c r="N82" s="127">
        <v>1708.28</v>
      </c>
      <c r="O82" s="116"/>
      <c r="P82" s="116"/>
      <c r="Q82" s="116"/>
      <c r="R82" s="116"/>
      <c r="S82" s="116"/>
      <c r="T82" s="116"/>
      <c r="U82" s="116"/>
      <c r="V82" s="116"/>
      <c r="W82" s="116"/>
      <c r="X82" s="116"/>
      <c r="Y82" s="116"/>
      <c r="Z82" s="116"/>
      <c r="AA82" s="116"/>
      <c r="AB82" s="116"/>
      <c r="AC82" s="116"/>
    </row>
    <row r="83" spans="1:29" s="122" customFormat="1" ht="11.1" customHeight="1">
      <c r="A83" s="25">
        <f>IF(B83&lt;&gt;"",COUNTA($B$20:B83),"")</f>
        <v>63</v>
      </c>
      <c r="B83" s="103" t="s">
        <v>163</v>
      </c>
      <c r="C83" s="125">
        <v>93.32</v>
      </c>
      <c r="D83" s="125" t="s">
        <v>10</v>
      </c>
      <c r="E83" s="125">
        <v>3.51</v>
      </c>
      <c r="F83" s="125" t="s">
        <v>10</v>
      </c>
      <c r="G83" s="125">
        <v>0.46</v>
      </c>
      <c r="H83" s="125" t="s">
        <v>10</v>
      </c>
      <c r="I83" s="125" t="s">
        <v>10</v>
      </c>
      <c r="J83" s="125" t="s">
        <v>10</v>
      </c>
      <c r="K83" s="125" t="s">
        <v>10</v>
      </c>
      <c r="L83" s="125" t="s">
        <v>10</v>
      </c>
      <c r="M83" s="125" t="s">
        <v>10</v>
      </c>
      <c r="N83" s="125">
        <v>89.35</v>
      </c>
      <c r="O83" s="121"/>
      <c r="P83" s="121"/>
      <c r="Q83" s="121"/>
      <c r="R83" s="121"/>
      <c r="S83" s="121"/>
      <c r="T83" s="121"/>
      <c r="U83" s="121"/>
      <c r="V83" s="121"/>
      <c r="W83" s="121"/>
      <c r="X83" s="121"/>
      <c r="Y83" s="121"/>
      <c r="Z83" s="121"/>
      <c r="AA83" s="121"/>
      <c r="AB83" s="121"/>
      <c r="AC83" s="121"/>
    </row>
    <row r="84" spans="1:29"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c r="Y84" s="121"/>
      <c r="Z84" s="121"/>
      <c r="AA84" s="121"/>
      <c r="AB84" s="121"/>
      <c r="AC84" s="121"/>
    </row>
    <row r="85" spans="1:29" s="122" customFormat="1" ht="11.1" customHeight="1">
      <c r="A85" s="25">
        <f>IF(B85&lt;&gt;"",COUNTA($B$20:B85),"")</f>
        <v>65</v>
      </c>
      <c r="B85" s="103" t="s">
        <v>165</v>
      </c>
      <c r="C85" s="125">
        <v>16.440000000000001</v>
      </c>
      <c r="D85" s="125" t="s">
        <v>10</v>
      </c>
      <c r="E85" s="125">
        <v>0.37</v>
      </c>
      <c r="F85" s="125" t="s">
        <v>10</v>
      </c>
      <c r="G85" s="125">
        <v>0.01</v>
      </c>
      <c r="H85" s="125" t="s">
        <v>10</v>
      </c>
      <c r="I85" s="125" t="s">
        <v>10</v>
      </c>
      <c r="J85" s="125" t="s">
        <v>10</v>
      </c>
      <c r="K85" s="125" t="s">
        <v>10</v>
      </c>
      <c r="L85" s="125">
        <v>16.05</v>
      </c>
      <c r="M85" s="125">
        <v>0.01</v>
      </c>
      <c r="N85" s="125" t="s">
        <v>10</v>
      </c>
      <c r="O85" s="121"/>
      <c r="P85" s="121"/>
      <c r="Q85" s="121"/>
      <c r="R85" s="121"/>
      <c r="S85" s="121"/>
      <c r="T85" s="121"/>
      <c r="U85" s="121"/>
      <c r="V85" s="121"/>
      <c r="W85" s="121"/>
      <c r="X85" s="121"/>
      <c r="Y85" s="121"/>
      <c r="Z85" s="121"/>
      <c r="AA85" s="121"/>
      <c r="AB85" s="121"/>
      <c r="AC85" s="121"/>
    </row>
    <row r="86" spans="1:29" s="122" customFormat="1" ht="11.1" customHeight="1">
      <c r="A86" s="25">
        <f>IF(B86&lt;&gt;"",COUNTA($B$20:B86),"")</f>
        <v>66</v>
      </c>
      <c r="B86" s="103" t="s">
        <v>147</v>
      </c>
      <c r="C86" s="125" t="s">
        <v>10</v>
      </c>
      <c r="D86" s="125" t="s">
        <v>10</v>
      </c>
      <c r="E86" s="125" t="s">
        <v>10</v>
      </c>
      <c r="F86" s="125" t="s">
        <v>10</v>
      </c>
      <c r="G86" s="125" t="s">
        <v>10</v>
      </c>
      <c r="H86" s="125" t="s">
        <v>10</v>
      </c>
      <c r="I86" s="125" t="s">
        <v>10</v>
      </c>
      <c r="J86" s="125" t="s">
        <v>10</v>
      </c>
      <c r="K86" s="125" t="s">
        <v>10</v>
      </c>
      <c r="L86" s="125" t="s">
        <v>10</v>
      </c>
      <c r="M86" s="125" t="s">
        <v>10</v>
      </c>
      <c r="N86" s="125" t="s">
        <v>10</v>
      </c>
      <c r="O86" s="121"/>
      <c r="P86" s="121"/>
      <c r="Q86" s="121"/>
      <c r="R86" s="121"/>
      <c r="S86" s="121"/>
      <c r="T86" s="121"/>
      <c r="U86" s="121"/>
      <c r="V86" s="121"/>
      <c r="W86" s="121"/>
      <c r="X86" s="121"/>
      <c r="Y86" s="121"/>
      <c r="Z86" s="121"/>
      <c r="AA86" s="121"/>
      <c r="AB86" s="121"/>
      <c r="AC86" s="121"/>
    </row>
    <row r="87" spans="1:29" s="94" customFormat="1" ht="18.95" customHeight="1">
      <c r="A87" s="26">
        <f>IF(B87&lt;&gt;"",COUNTA($B$20:B87),"")</f>
        <v>67</v>
      </c>
      <c r="B87" s="105" t="s">
        <v>166</v>
      </c>
      <c r="C87" s="127">
        <v>109.76</v>
      </c>
      <c r="D87" s="127" t="s">
        <v>10</v>
      </c>
      <c r="E87" s="127">
        <v>3.88</v>
      </c>
      <c r="F87" s="127" t="s">
        <v>10</v>
      </c>
      <c r="G87" s="127">
        <v>0.48</v>
      </c>
      <c r="H87" s="127" t="s">
        <v>10</v>
      </c>
      <c r="I87" s="127" t="s">
        <v>10</v>
      </c>
      <c r="J87" s="127" t="s">
        <v>10</v>
      </c>
      <c r="K87" s="127" t="s">
        <v>10</v>
      </c>
      <c r="L87" s="127">
        <v>16.05</v>
      </c>
      <c r="M87" s="127">
        <v>0.01</v>
      </c>
      <c r="N87" s="127">
        <v>89.35</v>
      </c>
      <c r="O87" s="116"/>
      <c r="P87" s="116"/>
      <c r="Q87" s="116"/>
      <c r="R87" s="116"/>
      <c r="S87" s="116"/>
      <c r="T87" s="116"/>
      <c r="U87" s="116"/>
      <c r="V87" s="116"/>
      <c r="W87" s="116"/>
      <c r="X87" s="116"/>
      <c r="Y87" s="116"/>
      <c r="Z87" s="116"/>
      <c r="AA87" s="116"/>
      <c r="AB87" s="116"/>
      <c r="AC87" s="116"/>
    </row>
    <row r="88" spans="1:29" s="94" customFormat="1" ht="18.95" customHeight="1">
      <c r="A88" s="26">
        <f>IF(B88&lt;&gt;"",COUNTA($B$20:B88),"")</f>
        <v>68</v>
      </c>
      <c r="B88" s="105" t="s">
        <v>167</v>
      </c>
      <c r="C88" s="127">
        <v>2256.63</v>
      </c>
      <c r="D88" s="127">
        <v>13.42</v>
      </c>
      <c r="E88" s="127">
        <v>44.8</v>
      </c>
      <c r="F88" s="127">
        <v>0.42</v>
      </c>
      <c r="G88" s="127">
        <v>165.45</v>
      </c>
      <c r="H88" s="127">
        <v>1.65</v>
      </c>
      <c r="I88" s="127">
        <v>1.47</v>
      </c>
      <c r="J88" s="127">
        <v>0.19</v>
      </c>
      <c r="K88" s="127">
        <v>6.24</v>
      </c>
      <c r="L88" s="127">
        <v>26.36</v>
      </c>
      <c r="M88" s="127">
        <v>200.67</v>
      </c>
      <c r="N88" s="127">
        <v>1797.62</v>
      </c>
      <c r="O88" s="116"/>
      <c r="P88" s="116"/>
      <c r="Q88" s="116"/>
      <c r="R88" s="116"/>
      <c r="S88" s="116"/>
      <c r="T88" s="116"/>
      <c r="U88" s="116"/>
      <c r="V88" s="116"/>
      <c r="W88" s="116"/>
      <c r="X88" s="116"/>
      <c r="Y88" s="116"/>
      <c r="Z88" s="116"/>
      <c r="AA88" s="116"/>
      <c r="AB88" s="116"/>
      <c r="AC88" s="116"/>
    </row>
    <row r="89" spans="1:29" s="94" customFormat="1" ht="18.95" customHeight="1">
      <c r="A89" s="26">
        <f>IF(B89&lt;&gt;"",COUNTA($B$20:B89),"")</f>
        <v>69</v>
      </c>
      <c r="B89" s="105" t="s">
        <v>168</v>
      </c>
      <c r="C89" s="127">
        <v>310.24</v>
      </c>
      <c r="D89" s="127">
        <v>-217.22</v>
      </c>
      <c r="E89" s="127">
        <v>-110.96</v>
      </c>
      <c r="F89" s="127">
        <v>-78.42</v>
      </c>
      <c r="G89" s="127">
        <v>-119.93</v>
      </c>
      <c r="H89" s="127">
        <v>-129.32</v>
      </c>
      <c r="I89" s="127">
        <v>-9.17</v>
      </c>
      <c r="J89" s="127">
        <v>-120.16</v>
      </c>
      <c r="K89" s="127">
        <v>-47.49</v>
      </c>
      <c r="L89" s="127">
        <v>-73.349999999999994</v>
      </c>
      <c r="M89" s="127">
        <v>-218.17</v>
      </c>
      <c r="N89" s="127">
        <v>1305.0999999999999</v>
      </c>
      <c r="O89" s="116"/>
      <c r="P89" s="116"/>
      <c r="Q89" s="116"/>
      <c r="R89" s="116"/>
      <c r="S89" s="116"/>
      <c r="T89" s="116"/>
      <c r="U89" s="116"/>
      <c r="V89" s="116"/>
      <c r="W89" s="116"/>
      <c r="X89" s="116"/>
      <c r="Y89" s="116"/>
      <c r="Z89" s="116"/>
      <c r="AA89" s="116"/>
      <c r="AB89" s="116"/>
      <c r="AC89" s="116"/>
    </row>
    <row r="90" spans="1:29" s="122" customFormat="1" ht="25.15" customHeight="1">
      <c r="A90" s="25">
        <f>IF(B90&lt;&gt;"",COUNTA($B$20:B90),"")</f>
        <v>70</v>
      </c>
      <c r="B90" s="108" t="s">
        <v>169</v>
      </c>
      <c r="C90" s="129">
        <v>291.24</v>
      </c>
      <c r="D90" s="129">
        <v>-217.14</v>
      </c>
      <c r="E90" s="129">
        <v>-110</v>
      </c>
      <c r="F90" s="129">
        <v>-78.42</v>
      </c>
      <c r="G90" s="129">
        <v>-116.52</v>
      </c>
      <c r="H90" s="129">
        <v>-129.32</v>
      </c>
      <c r="I90" s="129">
        <v>-9.17</v>
      </c>
      <c r="J90" s="129">
        <v>-120.16</v>
      </c>
      <c r="K90" s="129">
        <v>-47.49</v>
      </c>
      <c r="L90" s="129">
        <v>-48.91</v>
      </c>
      <c r="M90" s="129">
        <v>-176.87</v>
      </c>
      <c r="N90" s="129">
        <v>1215.9100000000001</v>
      </c>
      <c r="O90" s="121"/>
      <c r="P90" s="121"/>
      <c r="Q90" s="121"/>
      <c r="R90" s="121"/>
      <c r="S90" s="121"/>
      <c r="T90" s="121"/>
      <c r="U90" s="121"/>
      <c r="V90" s="121"/>
      <c r="W90" s="121"/>
      <c r="X90" s="121"/>
      <c r="Y90" s="121"/>
      <c r="Z90" s="121"/>
      <c r="AA90" s="121"/>
      <c r="AB90" s="121"/>
      <c r="AC90" s="121"/>
    </row>
    <row r="91" spans="1:29" s="122" customFormat="1" ht="18" customHeight="1">
      <c r="A91" s="25">
        <f>IF(B91&lt;&gt;"",COUNTA($B$20:B91),"")</f>
        <v>71</v>
      </c>
      <c r="B91" s="103" t="s">
        <v>170</v>
      </c>
      <c r="C91" s="125" t="s">
        <v>10</v>
      </c>
      <c r="D91" s="125" t="s">
        <v>10</v>
      </c>
      <c r="E91" s="125" t="s">
        <v>10</v>
      </c>
      <c r="F91" s="125" t="s">
        <v>10</v>
      </c>
      <c r="G91" s="125" t="s">
        <v>10</v>
      </c>
      <c r="H91" s="125" t="s">
        <v>10</v>
      </c>
      <c r="I91" s="125" t="s">
        <v>10</v>
      </c>
      <c r="J91" s="125" t="s">
        <v>10</v>
      </c>
      <c r="K91" s="125" t="s">
        <v>10</v>
      </c>
      <c r="L91" s="125" t="s">
        <v>10</v>
      </c>
      <c r="M91" s="125" t="s">
        <v>10</v>
      </c>
      <c r="N91" s="125" t="s">
        <v>10</v>
      </c>
      <c r="O91" s="121"/>
      <c r="P91" s="121"/>
      <c r="Q91" s="121"/>
      <c r="R91" s="121"/>
      <c r="S91" s="121"/>
      <c r="T91" s="121"/>
      <c r="U91" s="121"/>
      <c r="V91" s="121"/>
      <c r="W91" s="121"/>
      <c r="X91" s="121"/>
      <c r="Y91" s="121"/>
      <c r="Z91" s="121"/>
      <c r="AA91" s="121"/>
      <c r="AB91" s="121"/>
      <c r="AC91" s="121"/>
    </row>
    <row r="92" spans="1:29" ht="11.1" customHeight="1">
      <c r="A92" s="25">
        <f>IF(B92&lt;&gt;"",COUNTA($B$20:B92),"")</f>
        <v>72</v>
      </c>
      <c r="B92" s="103" t="s">
        <v>171</v>
      </c>
      <c r="C92" s="125">
        <v>33.96</v>
      </c>
      <c r="D92" s="125" t="s">
        <v>10</v>
      </c>
      <c r="E92" s="125" t="s">
        <v>10</v>
      </c>
      <c r="F92" s="125" t="s">
        <v>10</v>
      </c>
      <c r="G92" s="125" t="s">
        <v>10</v>
      </c>
      <c r="H92" s="125" t="s">
        <v>10</v>
      </c>
      <c r="I92" s="125" t="s">
        <v>10</v>
      </c>
      <c r="J92" s="125" t="s">
        <v>10</v>
      </c>
      <c r="K92" s="125" t="s">
        <v>10</v>
      </c>
      <c r="L92" s="125" t="s">
        <v>10</v>
      </c>
      <c r="M92" s="125" t="s">
        <v>10</v>
      </c>
      <c r="N92" s="125">
        <v>33.96</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C2:G3"/>
    <mergeCell ref="A2:B3"/>
    <mergeCell ref="H2: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C92"/>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7109375" style="102"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930</v>
      </c>
      <c r="B1" s="242"/>
      <c r="C1" s="221" t="str">
        <f>"Auszahlungen und Einzahlungen der kreisfreien und großen
kreisangehörigen Städte "&amp;Deckblatt!A7&amp;" nach Produktbereichen"</f>
        <v>Auszahlungen und Einzahlungen der kreisfreien und großen
kreisangehörigen Städte 2019 nach Produktbereichen</v>
      </c>
      <c r="D1" s="221"/>
      <c r="E1" s="221"/>
      <c r="F1" s="221"/>
      <c r="G1" s="222"/>
      <c r="H1" s="223" t="str">
        <f>"Auszahlungen und Einzahlungen der kreisfreien und großen
kreisangehörigen Städte "&amp;Deckblatt!A7&amp;" nach Produktbereichen"</f>
        <v>Auszahlungen und Einzahlungen der kreisfreien und großen
kreisangehörigen Städte 2019 nach Produktbereichen</v>
      </c>
      <c r="I1" s="221"/>
      <c r="J1" s="221"/>
      <c r="K1" s="221"/>
      <c r="L1" s="221"/>
      <c r="M1" s="221"/>
      <c r="N1" s="222"/>
    </row>
    <row r="2" spans="1:14" s="97" customFormat="1" ht="12" customHeight="1">
      <c r="A2" s="241" t="s">
        <v>934</v>
      </c>
      <c r="B2" s="242"/>
      <c r="C2" s="221" t="s">
        <v>119</v>
      </c>
      <c r="D2" s="221"/>
      <c r="E2" s="221"/>
      <c r="F2" s="221"/>
      <c r="G2" s="222"/>
      <c r="H2" s="227" t="s">
        <v>119</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8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9"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9"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9"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c r="Y19" s="116"/>
      <c r="Z19" s="116"/>
      <c r="AA19" s="116"/>
      <c r="AB19" s="116"/>
      <c r="AC19" s="116"/>
    </row>
    <row r="20" spans="1:29" s="94" customFormat="1" ht="11.1" customHeight="1">
      <c r="A20" s="25">
        <f>IF(B20&lt;&gt;"",COUNTA($B$20:B20),"")</f>
        <v>1</v>
      </c>
      <c r="B20" s="103" t="s">
        <v>142</v>
      </c>
      <c r="C20" s="117">
        <v>32486</v>
      </c>
      <c r="D20" s="117">
        <v>10730</v>
      </c>
      <c r="E20" s="117">
        <v>7557</v>
      </c>
      <c r="F20" s="117">
        <v>1724</v>
      </c>
      <c r="G20" s="117">
        <v>4884</v>
      </c>
      <c r="H20" s="117">
        <v>492</v>
      </c>
      <c r="I20" s="117">
        <v>461</v>
      </c>
      <c r="J20" s="117">
        <v>31</v>
      </c>
      <c r="K20" s="117">
        <v>716</v>
      </c>
      <c r="L20" s="117">
        <v>4207</v>
      </c>
      <c r="M20" s="117">
        <v>2176</v>
      </c>
      <c r="N20" s="117" t="s">
        <v>10</v>
      </c>
      <c r="O20" s="116"/>
      <c r="P20" s="116"/>
      <c r="Q20" s="116"/>
      <c r="R20" s="116"/>
      <c r="S20" s="116"/>
      <c r="T20" s="116"/>
      <c r="U20" s="116"/>
      <c r="V20" s="116"/>
      <c r="W20" s="116"/>
      <c r="X20" s="116"/>
      <c r="Y20" s="116"/>
      <c r="Z20" s="116"/>
      <c r="AA20" s="116"/>
      <c r="AB20" s="116"/>
      <c r="AC20" s="116"/>
    </row>
    <row r="21" spans="1:29" s="94" customFormat="1" ht="11.1" customHeight="1">
      <c r="A21" s="25">
        <f>IF(B21&lt;&gt;"",COUNTA($B$20:B21),"")</f>
        <v>2</v>
      </c>
      <c r="B21" s="103" t="s">
        <v>143</v>
      </c>
      <c r="C21" s="117">
        <v>18369</v>
      </c>
      <c r="D21" s="117">
        <v>4389</v>
      </c>
      <c r="E21" s="117">
        <v>562</v>
      </c>
      <c r="F21" s="117">
        <v>5737</v>
      </c>
      <c r="G21" s="117">
        <v>1472</v>
      </c>
      <c r="H21" s="117">
        <v>11</v>
      </c>
      <c r="I21" s="117">
        <v>11</v>
      </c>
      <c r="J21" s="117" t="s">
        <v>10</v>
      </c>
      <c r="K21" s="117">
        <v>1957</v>
      </c>
      <c r="L21" s="117">
        <v>2979</v>
      </c>
      <c r="M21" s="117">
        <v>1261</v>
      </c>
      <c r="N21" s="117" t="s">
        <v>10</v>
      </c>
      <c r="O21" s="116"/>
      <c r="P21" s="116"/>
      <c r="Q21" s="116"/>
      <c r="R21" s="116"/>
      <c r="S21" s="116"/>
      <c r="T21" s="116"/>
      <c r="U21" s="116"/>
      <c r="V21" s="116"/>
      <c r="W21" s="116"/>
      <c r="X21" s="116"/>
      <c r="Y21" s="116"/>
      <c r="Z21" s="116"/>
      <c r="AA21" s="116"/>
      <c r="AB21" s="116"/>
      <c r="AC21" s="116"/>
    </row>
    <row r="22" spans="1:29" s="94" customFormat="1" ht="21.6" customHeight="1">
      <c r="A22" s="25">
        <f>IF(B22&lt;&gt;"",COUNTA($B$20:B22),"")</f>
        <v>3</v>
      </c>
      <c r="B22" s="104" t="s">
        <v>144</v>
      </c>
      <c r="C22" s="117" t="s">
        <v>10</v>
      </c>
      <c r="D22" s="117" t="s">
        <v>10</v>
      </c>
      <c r="E22" s="117" t="s">
        <v>10</v>
      </c>
      <c r="F22" s="117" t="s">
        <v>10</v>
      </c>
      <c r="G22" s="117" t="s">
        <v>10</v>
      </c>
      <c r="H22" s="117" t="s">
        <v>10</v>
      </c>
      <c r="I22" s="117" t="s">
        <v>10</v>
      </c>
      <c r="J22" s="117" t="s">
        <v>10</v>
      </c>
      <c r="K22" s="117" t="s">
        <v>10</v>
      </c>
      <c r="L22" s="117" t="s">
        <v>10</v>
      </c>
      <c r="M22" s="117" t="s">
        <v>10</v>
      </c>
      <c r="N22" s="117" t="s">
        <v>10</v>
      </c>
      <c r="O22" s="116"/>
      <c r="P22" s="116"/>
      <c r="Q22" s="116"/>
      <c r="R22" s="116"/>
      <c r="S22" s="116"/>
      <c r="T22" s="116"/>
      <c r="U22" s="116"/>
      <c r="V22" s="116"/>
      <c r="W22" s="116"/>
      <c r="X22" s="116"/>
      <c r="Y22" s="116"/>
      <c r="Z22" s="116"/>
      <c r="AA22" s="116"/>
      <c r="AB22" s="116"/>
      <c r="AC22" s="116"/>
    </row>
    <row r="23" spans="1:29" s="94" customFormat="1" ht="11.1" customHeight="1">
      <c r="A23" s="25">
        <f>IF(B23&lt;&gt;"",COUNTA($B$20:B23),"")</f>
        <v>4</v>
      </c>
      <c r="B23" s="103" t="s">
        <v>145</v>
      </c>
      <c r="C23" s="117">
        <v>1432</v>
      </c>
      <c r="D23" s="117">
        <v>12</v>
      </c>
      <c r="E23" s="117" t="s">
        <v>10</v>
      </c>
      <c r="F23" s="117" t="s">
        <v>10</v>
      </c>
      <c r="G23" s="117" t="s">
        <v>10</v>
      </c>
      <c r="H23" s="117">
        <v>1</v>
      </c>
      <c r="I23" s="117">
        <v>1</v>
      </c>
      <c r="J23" s="117" t="s">
        <v>10</v>
      </c>
      <c r="K23" s="117" t="s">
        <v>10</v>
      </c>
      <c r="L23" s="117" t="s">
        <v>10</v>
      </c>
      <c r="M23" s="117" t="s">
        <v>10</v>
      </c>
      <c r="N23" s="117">
        <v>1420</v>
      </c>
      <c r="O23" s="116"/>
      <c r="P23" s="116"/>
      <c r="Q23" s="116"/>
      <c r="R23" s="116"/>
      <c r="S23" s="116"/>
      <c r="T23" s="116"/>
      <c r="U23" s="116"/>
      <c r="V23" s="116"/>
      <c r="W23" s="116"/>
      <c r="X23" s="116"/>
      <c r="Y23" s="116"/>
      <c r="Z23" s="116"/>
      <c r="AA23" s="116"/>
      <c r="AB23" s="116"/>
      <c r="AC23" s="116"/>
    </row>
    <row r="24" spans="1:29" s="94" customFormat="1" ht="11.1" customHeight="1">
      <c r="A24" s="25">
        <f>IF(B24&lt;&gt;"",COUNTA($B$20:B24),"")</f>
        <v>5</v>
      </c>
      <c r="B24" s="103" t="s">
        <v>146</v>
      </c>
      <c r="C24" s="117">
        <v>53258</v>
      </c>
      <c r="D24" s="117">
        <v>1589</v>
      </c>
      <c r="E24" s="117">
        <v>553</v>
      </c>
      <c r="F24" s="117">
        <v>929</v>
      </c>
      <c r="G24" s="117">
        <v>13898</v>
      </c>
      <c r="H24" s="117">
        <v>8192</v>
      </c>
      <c r="I24" s="117">
        <v>334</v>
      </c>
      <c r="J24" s="117">
        <v>7858</v>
      </c>
      <c r="K24" s="117">
        <v>411</v>
      </c>
      <c r="L24" s="117">
        <v>1852</v>
      </c>
      <c r="M24" s="117">
        <v>624</v>
      </c>
      <c r="N24" s="117">
        <v>25209</v>
      </c>
      <c r="O24" s="116"/>
      <c r="P24" s="116"/>
      <c r="Q24" s="116"/>
      <c r="R24" s="116"/>
      <c r="S24" s="116"/>
      <c r="T24" s="116"/>
      <c r="U24" s="116"/>
      <c r="V24" s="116"/>
      <c r="W24" s="116"/>
      <c r="X24" s="116"/>
      <c r="Y24" s="116"/>
      <c r="Z24" s="116"/>
      <c r="AA24" s="116"/>
      <c r="AB24" s="116"/>
      <c r="AC24" s="116"/>
    </row>
    <row r="25" spans="1:29" s="94" customFormat="1" ht="11.1" customHeight="1">
      <c r="A25" s="25">
        <f>IF(B25&lt;&gt;"",COUNTA($B$20:B25),"")</f>
        <v>6</v>
      </c>
      <c r="B25" s="103" t="s">
        <v>147</v>
      </c>
      <c r="C25" s="117">
        <v>3523</v>
      </c>
      <c r="D25" s="117">
        <v>18</v>
      </c>
      <c r="E25" s="117">
        <v>47</v>
      </c>
      <c r="F25" s="117">
        <v>3101</v>
      </c>
      <c r="G25" s="117" t="s">
        <v>10</v>
      </c>
      <c r="H25" s="117">
        <v>140</v>
      </c>
      <c r="I25" s="117">
        <v>33</v>
      </c>
      <c r="J25" s="117">
        <v>107</v>
      </c>
      <c r="K25" s="117" t="s">
        <v>10</v>
      </c>
      <c r="L25" s="117">
        <v>3</v>
      </c>
      <c r="M25" s="117">
        <v>71</v>
      </c>
      <c r="N25" s="117">
        <v>141</v>
      </c>
      <c r="O25" s="116"/>
      <c r="P25" s="116"/>
      <c r="Q25" s="116"/>
      <c r="R25" s="116"/>
      <c r="S25" s="116"/>
      <c r="T25" s="116"/>
      <c r="U25" s="116"/>
      <c r="V25" s="116"/>
      <c r="W25" s="116"/>
      <c r="X25" s="116"/>
      <c r="Y25" s="116"/>
      <c r="Z25" s="116"/>
      <c r="AA25" s="116"/>
      <c r="AB25" s="116"/>
      <c r="AC25" s="116"/>
    </row>
    <row r="26" spans="1:29" s="94" customFormat="1" ht="20.100000000000001" customHeight="1">
      <c r="A26" s="26">
        <f>IF(B26&lt;&gt;"",COUNTA($B$20:B26),"")</f>
        <v>7</v>
      </c>
      <c r="B26" s="105" t="s">
        <v>148</v>
      </c>
      <c r="C26" s="119">
        <v>102022</v>
      </c>
      <c r="D26" s="119">
        <v>16701</v>
      </c>
      <c r="E26" s="119">
        <v>8625</v>
      </c>
      <c r="F26" s="119">
        <v>5289</v>
      </c>
      <c r="G26" s="119">
        <v>20253</v>
      </c>
      <c r="H26" s="119">
        <v>8555</v>
      </c>
      <c r="I26" s="119">
        <v>773</v>
      </c>
      <c r="J26" s="119">
        <v>7781</v>
      </c>
      <c r="K26" s="119">
        <v>3085</v>
      </c>
      <c r="L26" s="119">
        <v>9036</v>
      </c>
      <c r="M26" s="119">
        <v>3991</v>
      </c>
      <c r="N26" s="119">
        <v>26487</v>
      </c>
      <c r="O26" s="116"/>
      <c r="P26" s="116"/>
      <c r="Q26" s="116"/>
      <c r="R26" s="116"/>
      <c r="S26" s="116"/>
      <c r="T26" s="116"/>
      <c r="U26" s="116"/>
      <c r="V26" s="116"/>
      <c r="W26" s="116"/>
      <c r="X26" s="116"/>
      <c r="Y26" s="116"/>
      <c r="Z26" s="116"/>
      <c r="AA26" s="116"/>
      <c r="AB26" s="116"/>
      <c r="AC26" s="116"/>
    </row>
    <row r="27" spans="1:29" s="94" customFormat="1" ht="21.6" customHeight="1">
      <c r="A27" s="25">
        <f>IF(B27&lt;&gt;"",COUNTA($B$20:B27),"")</f>
        <v>8</v>
      </c>
      <c r="B27" s="104" t="s">
        <v>149</v>
      </c>
      <c r="C27" s="117">
        <v>13285</v>
      </c>
      <c r="D27" s="117">
        <v>2777</v>
      </c>
      <c r="E27" s="117">
        <v>131</v>
      </c>
      <c r="F27" s="117">
        <v>1828</v>
      </c>
      <c r="G27" s="117">
        <v>81</v>
      </c>
      <c r="H27" s="117" t="s">
        <v>10</v>
      </c>
      <c r="I27" s="117" t="s">
        <v>10</v>
      </c>
      <c r="J27" s="117" t="s">
        <v>10</v>
      </c>
      <c r="K27" s="117">
        <v>3</v>
      </c>
      <c r="L27" s="117">
        <v>7086</v>
      </c>
      <c r="M27" s="117">
        <v>1379</v>
      </c>
      <c r="N27" s="117" t="s">
        <v>10</v>
      </c>
      <c r="O27" s="116"/>
      <c r="P27" s="116"/>
      <c r="Q27" s="116"/>
      <c r="R27" s="116"/>
      <c r="S27" s="116"/>
      <c r="T27" s="116"/>
      <c r="U27" s="116"/>
      <c r="V27" s="116"/>
      <c r="W27" s="116"/>
      <c r="X27" s="116"/>
      <c r="Y27" s="116"/>
      <c r="Z27" s="116"/>
      <c r="AA27" s="116"/>
      <c r="AB27" s="116"/>
      <c r="AC27" s="116"/>
    </row>
    <row r="28" spans="1:29" s="94" customFormat="1" ht="11.1" customHeight="1">
      <c r="A28" s="25">
        <f>IF(B28&lt;&gt;"",COUNTA($B$20:B28),"")</f>
        <v>9</v>
      </c>
      <c r="B28" s="103" t="s">
        <v>150</v>
      </c>
      <c r="C28" s="117">
        <v>7660</v>
      </c>
      <c r="D28" s="117">
        <v>521</v>
      </c>
      <c r="E28" s="117" t="s">
        <v>10</v>
      </c>
      <c r="F28" s="117">
        <v>1358</v>
      </c>
      <c r="G28" s="117">
        <v>53</v>
      </c>
      <c r="H28" s="117" t="s">
        <v>10</v>
      </c>
      <c r="I28" s="117" t="s">
        <v>10</v>
      </c>
      <c r="J28" s="117" t="s">
        <v>10</v>
      </c>
      <c r="K28" s="117" t="s">
        <v>10</v>
      </c>
      <c r="L28" s="117">
        <v>4383</v>
      </c>
      <c r="M28" s="117">
        <v>1344</v>
      </c>
      <c r="N28" s="117" t="s">
        <v>10</v>
      </c>
      <c r="O28" s="116"/>
      <c r="P28" s="116"/>
      <c r="Q28" s="116"/>
      <c r="R28" s="116"/>
      <c r="S28" s="116"/>
      <c r="T28" s="116"/>
      <c r="U28" s="116"/>
      <c r="V28" s="116"/>
      <c r="W28" s="116"/>
      <c r="X28" s="116"/>
      <c r="Y28" s="116"/>
      <c r="Z28" s="116"/>
      <c r="AA28" s="116"/>
      <c r="AB28" s="116"/>
      <c r="AC28" s="116"/>
    </row>
    <row r="29" spans="1:29"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c r="Y29" s="116"/>
      <c r="Z29" s="116"/>
      <c r="AA29" s="116"/>
      <c r="AB29" s="116"/>
      <c r="AC29" s="116"/>
    </row>
    <row r="30" spans="1:29" s="94" customFormat="1" ht="11.1" customHeight="1">
      <c r="A30" s="25">
        <f>IF(B30&lt;&gt;"",COUNTA($B$20:B30),"")</f>
        <v>11</v>
      </c>
      <c r="B30" s="103" t="s">
        <v>152</v>
      </c>
      <c r="C30" s="117">
        <v>1161</v>
      </c>
      <c r="D30" s="117">
        <v>1089</v>
      </c>
      <c r="E30" s="117">
        <v>30</v>
      </c>
      <c r="F30" s="117" t="s">
        <v>10</v>
      </c>
      <c r="G30" s="117">
        <v>43</v>
      </c>
      <c r="H30" s="117" t="s">
        <v>10</v>
      </c>
      <c r="I30" s="117" t="s">
        <v>10</v>
      </c>
      <c r="J30" s="117" t="s">
        <v>10</v>
      </c>
      <c r="K30" s="117" t="s">
        <v>10</v>
      </c>
      <c r="L30" s="117" t="s">
        <v>10</v>
      </c>
      <c r="M30" s="117" t="s">
        <v>10</v>
      </c>
      <c r="N30" s="117" t="s">
        <v>10</v>
      </c>
      <c r="O30" s="116"/>
      <c r="P30" s="116"/>
      <c r="Q30" s="116"/>
      <c r="R30" s="116"/>
      <c r="S30" s="116"/>
      <c r="T30" s="116"/>
      <c r="U30" s="116"/>
      <c r="V30" s="116"/>
      <c r="W30" s="116"/>
      <c r="X30" s="116"/>
      <c r="Y30" s="116"/>
      <c r="Z30" s="116"/>
      <c r="AA30" s="116"/>
      <c r="AB30" s="116"/>
      <c r="AC30" s="116"/>
    </row>
    <row r="31" spans="1:29" s="94" customFormat="1" ht="11.1" customHeight="1">
      <c r="A31" s="25">
        <f>IF(B31&lt;&gt;"",COUNTA($B$20:B31),"")</f>
        <v>12</v>
      </c>
      <c r="B31" s="103" t="s">
        <v>147</v>
      </c>
      <c r="C31" s="117" t="s">
        <v>10</v>
      </c>
      <c r="D31" s="117" t="s">
        <v>10</v>
      </c>
      <c r="E31" s="117" t="s">
        <v>10</v>
      </c>
      <c r="F31" s="117" t="s">
        <v>10</v>
      </c>
      <c r="G31" s="117" t="s">
        <v>10</v>
      </c>
      <c r="H31" s="117" t="s">
        <v>10</v>
      </c>
      <c r="I31" s="117" t="s">
        <v>10</v>
      </c>
      <c r="J31" s="117" t="s">
        <v>10</v>
      </c>
      <c r="K31" s="117" t="s">
        <v>10</v>
      </c>
      <c r="L31" s="117" t="s">
        <v>10</v>
      </c>
      <c r="M31" s="117" t="s">
        <v>10</v>
      </c>
      <c r="N31" s="117" t="s">
        <v>10</v>
      </c>
      <c r="O31" s="116"/>
      <c r="P31" s="116"/>
      <c r="Q31" s="116"/>
      <c r="R31" s="116"/>
      <c r="S31" s="116"/>
      <c r="T31" s="116"/>
      <c r="U31" s="116"/>
      <c r="V31" s="116"/>
      <c r="W31" s="116"/>
      <c r="X31" s="116"/>
      <c r="Y31" s="116"/>
      <c r="Z31" s="116"/>
      <c r="AA31" s="116"/>
      <c r="AB31" s="116"/>
      <c r="AC31" s="116"/>
    </row>
    <row r="32" spans="1:29" s="94" customFormat="1" ht="18.95" customHeight="1">
      <c r="A32" s="26">
        <f>IF(B32&lt;&gt;"",COUNTA($B$20:B32),"")</f>
        <v>13</v>
      </c>
      <c r="B32" s="105" t="s">
        <v>153</v>
      </c>
      <c r="C32" s="119">
        <v>14446</v>
      </c>
      <c r="D32" s="119">
        <v>3866</v>
      </c>
      <c r="E32" s="119">
        <v>161</v>
      </c>
      <c r="F32" s="119">
        <v>1828</v>
      </c>
      <c r="G32" s="119">
        <v>123</v>
      </c>
      <c r="H32" s="119" t="s">
        <v>10</v>
      </c>
      <c r="I32" s="119" t="s">
        <v>10</v>
      </c>
      <c r="J32" s="119" t="s">
        <v>10</v>
      </c>
      <c r="K32" s="119">
        <v>3</v>
      </c>
      <c r="L32" s="119">
        <v>7086</v>
      </c>
      <c r="M32" s="119">
        <v>1379</v>
      </c>
      <c r="N32" s="119" t="s">
        <v>10</v>
      </c>
      <c r="O32" s="116"/>
      <c r="P32" s="116"/>
      <c r="Q32" s="116"/>
      <c r="R32" s="116"/>
      <c r="S32" s="116"/>
      <c r="T32" s="116"/>
      <c r="U32" s="116"/>
      <c r="V32" s="116"/>
      <c r="W32" s="116"/>
      <c r="X32" s="116"/>
      <c r="Y32" s="116"/>
      <c r="Z32" s="116"/>
      <c r="AA32" s="116"/>
      <c r="AB32" s="116"/>
      <c r="AC32" s="116"/>
    </row>
    <row r="33" spans="1:29" s="94" customFormat="1" ht="18.95" customHeight="1">
      <c r="A33" s="26">
        <f>IF(B33&lt;&gt;"",COUNTA($B$20:B33),"")</f>
        <v>14</v>
      </c>
      <c r="B33" s="105" t="s">
        <v>154</v>
      </c>
      <c r="C33" s="119">
        <v>116468</v>
      </c>
      <c r="D33" s="119">
        <v>20567</v>
      </c>
      <c r="E33" s="119">
        <v>8786</v>
      </c>
      <c r="F33" s="119">
        <v>7117</v>
      </c>
      <c r="G33" s="119">
        <v>20376</v>
      </c>
      <c r="H33" s="119">
        <v>8555</v>
      </c>
      <c r="I33" s="119">
        <v>773</v>
      </c>
      <c r="J33" s="119">
        <v>7781</v>
      </c>
      <c r="K33" s="119">
        <v>3088</v>
      </c>
      <c r="L33" s="119">
        <v>16122</v>
      </c>
      <c r="M33" s="119">
        <v>5370</v>
      </c>
      <c r="N33" s="119">
        <v>26487</v>
      </c>
      <c r="O33" s="116"/>
      <c r="P33" s="116"/>
      <c r="Q33" s="116"/>
      <c r="R33" s="116"/>
      <c r="S33" s="116"/>
      <c r="T33" s="116"/>
      <c r="U33" s="116"/>
      <c r="V33" s="116"/>
      <c r="W33" s="116"/>
      <c r="X33" s="116"/>
      <c r="Y33" s="116"/>
      <c r="Z33" s="116"/>
      <c r="AA33" s="116"/>
      <c r="AB33" s="116"/>
      <c r="AC33" s="116"/>
    </row>
    <row r="34" spans="1:29" s="94" customFormat="1" ht="11.1" customHeight="1">
      <c r="A34" s="25">
        <f>IF(B34&lt;&gt;"",COUNTA($B$20:B34),"")</f>
        <v>15</v>
      </c>
      <c r="B34" s="103" t="s">
        <v>155</v>
      </c>
      <c r="C34" s="117">
        <v>46201</v>
      </c>
      <c r="D34" s="117" t="s">
        <v>10</v>
      </c>
      <c r="E34" s="117" t="s">
        <v>10</v>
      </c>
      <c r="F34" s="117" t="s">
        <v>10</v>
      </c>
      <c r="G34" s="117" t="s">
        <v>10</v>
      </c>
      <c r="H34" s="117" t="s">
        <v>10</v>
      </c>
      <c r="I34" s="117" t="s">
        <v>10</v>
      </c>
      <c r="J34" s="117" t="s">
        <v>10</v>
      </c>
      <c r="K34" s="117" t="s">
        <v>10</v>
      </c>
      <c r="L34" s="117" t="s">
        <v>10</v>
      </c>
      <c r="M34" s="117" t="s">
        <v>10</v>
      </c>
      <c r="N34" s="117">
        <v>46201</v>
      </c>
      <c r="O34" s="116"/>
      <c r="P34" s="116"/>
      <c r="Q34" s="116"/>
      <c r="R34" s="116"/>
      <c r="S34" s="116"/>
      <c r="T34" s="116"/>
      <c r="U34" s="116"/>
      <c r="V34" s="116"/>
      <c r="W34" s="116"/>
      <c r="X34" s="116"/>
      <c r="Y34" s="116"/>
      <c r="Z34" s="116"/>
      <c r="AA34" s="116"/>
      <c r="AB34" s="116"/>
      <c r="AC34" s="116"/>
    </row>
    <row r="35" spans="1:29" s="94" customFormat="1" ht="11.1" customHeight="1">
      <c r="A35" s="25">
        <f>IF(B35&lt;&gt;"",COUNTA($B$20:B35),"")</f>
        <v>16</v>
      </c>
      <c r="B35" s="103" t="s">
        <v>156</v>
      </c>
      <c r="C35" s="117">
        <v>16371</v>
      </c>
      <c r="D35" s="117" t="s">
        <v>10</v>
      </c>
      <c r="E35" s="117" t="s">
        <v>10</v>
      </c>
      <c r="F35" s="117" t="s">
        <v>10</v>
      </c>
      <c r="G35" s="117" t="s">
        <v>10</v>
      </c>
      <c r="H35" s="117" t="s">
        <v>10</v>
      </c>
      <c r="I35" s="117" t="s">
        <v>10</v>
      </c>
      <c r="J35" s="117" t="s">
        <v>10</v>
      </c>
      <c r="K35" s="117" t="s">
        <v>10</v>
      </c>
      <c r="L35" s="117" t="s">
        <v>10</v>
      </c>
      <c r="M35" s="117" t="s">
        <v>10</v>
      </c>
      <c r="N35" s="117">
        <v>16371</v>
      </c>
      <c r="O35" s="116"/>
      <c r="P35" s="116"/>
      <c r="Q35" s="116"/>
      <c r="R35" s="116"/>
      <c r="S35" s="116"/>
      <c r="T35" s="116"/>
      <c r="U35" s="116"/>
      <c r="V35" s="116"/>
      <c r="W35" s="116"/>
      <c r="X35" s="116"/>
      <c r="Y35" s="116"/>
      <c r="Z35" s="116"/>
      <c r="AA35" s="116"/>
      <c r="AB35" s="116"/>
      <c r="AC35" s="116"/>
    </row>
    <row r="36" spans="1:29" s="94" customFormat="1" ht="11.1" customHeight="1">
      <c r="A36" s="25">
        <f>IF(B36&lt;&gt;"",COUNTA($B$20:B36),"")</f>
        <v>17</v>
      </c>
      <c r="B36" s="103" t="s">
        <v>172</v>
      </c>
      <c r="C36" s="117">
        <v>17224</v>
      </c>
      <c r="D36" s="117" t="s">
        <v>10</v>
      </c>
      <c r="E36" s="117" t="s">
        <v>10</v>
      </c>
      <c r="F36" s="117" t="s">
        <v>10</v>
      </c>
      <c r="G36" s="117" t="s">
        <v>10</v>
      </c>
      <c r="H36" s="117" t="s">
        <v>10</v>
      </c>
      <c r="I36" s="117" t="s">
        <v>10</v>
      </c>
      <c r="J36" s="117" t="s">
        <v>10</v>
      </c>
      <c r="K36" s="117" t="s">
        <v>10</v>
      </c>
      <c r="L36" s="117" t="s">
        <v>10</v>
      </c>
      <c r="M36" s="117" t="s">
        <v>10</v>
      </c>
      <c r="N36" s="117">
        <v>17224</v>
      </c>
      <c r="O36" s="116"/>
      <c r="P36" s="116"/>
      <c r="Q36" s="116"/>
      <c r="R36" s="116"/>
      <c r="S36" s="116"/>
      <c r="T36" s="116"/>
      <c r="U36" s="116"/>
      <c r="V36" s="116"/>
      <c r="W36" s="116"/>
      <c r="X36" s="116"/>
      <c r="Y36" s="116"/>
      <c r="Z36" s="116"/>
      <c r="AA36" s="116"/>
      <c r="AB36" s="116"/>
      <c r="AC36" s="116"/>
    </row>
    <row r="37" spans="1:29" s="94" customFormat="1" ht="11.1" customHeight="1">
      <c r="A37" s="25">
        <f>IF(B37&lt;&gt;"",COUNTA($B$20:B37),"")</f>
        <v>18</v>
      </c>
      <c r="B37" s="103" t="s">
        <v>173</v>
      </c>
      <c r="C37" s="117">
        <v>7103</v>
      </c>
      <c r="D37" s="117" t="s">
        <v>10</v>
      </c>
      <c r="E37" s="117" t="s">
        <v>10</v>
      </c>
      <c r="F37" s="117" t="s">
        <v>10</v>
      </c>
      <c r="G37" s="117" t="s">
        <v>10</v>
      </c>
      <c r="H37" s="117" t="s">
        <v>10</v>
      </c>
      <c r="I37" s="117" t="s">
        <v>10</v>
      </c>
      <c r="J37" s="117" t="s">
        <v>10</v>
      </c>
      <c r="K37" s="117" t="s">
        <v>10</v>
      </c>
      <c r="L37" s="117" t="s">
        <v>10</v>
      </c>
      <c r="M37" s="117" t="s">
        <v>10</v>
      </c>
      <c r="N37" s="117">
        <v>7103</v>
      </c>
      <c r="O37" s="116"/>
      <c r="P37" s="116"/>
      <c r="Q37" s="116"/>
      <c r="R37" s="116"/>
      <c r="S37" s="116"/>
      <c r="T37" s="116"/>
      <c r="U37" s="116"/>
      <c r="V37" s="116"/>
      <c r="W37" s="116"/>
      <c r="X37" s="116"/>
      <c r="Y37" s="116"/>
      <c r="Z37" s="116"/>
      <c r="AA37" s="116"/>
      <c r="AB37" s="116"/>
      <c r="AC37" s="116"/>
    </row>
    <row r="38" spans="1:29" s="94" customFormat="1" ht="11.1" customHeight="1">
      <c r="A38" s="25">
        <f>IF(B38&lt;&gt;"",COUNTA($B$20:B38),"")</f>
        <v>19</v>
      </c>
      <c r="B38" s="103" t="s">
        <v>61</v>
      </c>
      <c r="C38" s="117">
        <v>19714</v>
      </c>
      <c r="D38" s="117" t="s">
        <v>10</v>
      </c>
      <c r="E38" s="117" t="s">
        <v>10</v>
      </c>
      <c r="F38" s="117" t="s">
        <v>10</v>
      </c>
      <c r="G38" s="117" t="s">
        <v>10</v>
      </c>
      <c r="H38" s="117" t="s">
        <v>10</v>
      </c>
      <c r="I38" s="117" t="s">
        <v>10</v>
      </c>
      <c r="J38" s="117" t="s">
        <v>10</v>
      </c>
      <c r="K38" s="117" t="s">
        <v>10</v>
      </c>
      <c r="L38" s="117" t="s">
        <v>10</v>
      </c>
      <c r="M38" s="117" t="s">
        <v>10</v>
      </c>
      <c r="N38" s="117">
        <v>19714</v>
      </c>
      <c r="O38" s="116"/>
      <c r="P38" s="116"/>
      <c r="Q38" s="116"/>
      <c r="R38" s="116"/>
      <c r="S38" s="116"/>
      <c r="T38" s="116"/>
      <c r="U38" s="116"/>
      <c r="V38" s="116"/>
      <c r="W38" s="116"/>
      <c r="X38" s="116"/>
      <c r="Y38" s="116"/>
      <c r="Z38" s="116"/>
      <c r="AA38" s="116"/>
      <c r="AB38" s="116"/>
      <c r="AC38" s="116"/>
    </row>
    <row r="39" spans="1:29" s="94" customFormat="1" ht="21.6" customHeight="1">
      <c r="A39" s="25">
        <f>IF(B39&lt;&gt;"",COUNTA($B$20:B39),"")</f>
        <v>20</v>
      </c>
      <c r="B39" s="104" t="s">
        <v>157</v>
      </c>
      <c r="C39" s="117">
        <v>17718</v>
      </c>
      <c r="D39" s="117" t="s">
        <v>10</v>
      </c>
      <c r="E39" s="117" t="s">
        <v>10</v>
      </c>
      <c r="F39" s="117" t="s">
        <v>10</v>
      </c>
      <c r="G39" s="117" t="s">
        <v>10</v>
      </c>
      <c r="H39" s="117" t="s">
        <v>10</v>
      </c>
      <c r="I39" s="117" t="s">
        <v>10</v>
      </c>
      <c r="J39" s="117" t="s">
        <v>10</v>
      </c>
      <c r="K39" s="117" t="s">
        <v>10</v>
      </c>
      <c r="L39" s="117" t="s">
        <v>10</v>
      </c>
      <c r="M39" s="117" t="s">
        <v>10</v>
      </c>
      <c r="N39" s="117">
        <v>17718</v>
      </c>
      <c r="O39" s="116"/>
      <c r="P39" s="116"/>
      <c r="Q39" s="116"/>
      <c r="R39" s="116"/>
      <c r="S39" s="116"/>
      <c r="T39" s="116"/>
      <c r="U39" s="116"/>
      <c r="V39" s="116"/>
      <c r="W39" s="116"/>
      <c r="X39" s="116"/>
      <c r="Y39" s="116"/>
      <c r="Z39" s="116"/>
      <c r="AA39" s="116"/>
      <c r="AB39" s="116"/>
      <c r="AC39" s="116"/>
    </row>
    <row r="40" spans="1:29" s="94" customFormat="1" ht="21.6" customHeight="1">
      <c r="A40" s="25">
        <f>IF(B40&lt;&gt;"",COUNTA($B$20:B40),"")</f>
        <v>21</v>
      </c>
      <c r="B40" s="104" t="s">
        <v>158</v>
      </c>
      <c r="C40" s="117">
        <v>7808</v>
      </c>
      <c r="D40" s="117">
        <v>86</v>
      </c>
      <c r="E40" s="117">
        <v>97</v>
      </c>
      <c r="F40" s="117">
        <v>2</v>
      </c>
      <c r="G40" s="117">
        <v>7537</v>
      </c>
      <c r="H40" s="117">
        <v>56</v>
      </c>
      <c r="I40" s="117">
        <v>56</v>
      </c>
      <c r="J40" s="117" t="s">
        <v>10</v>
      </c>
      <c r="K40" s="117" t="s">
        <v>10</v>
      </c>
      <c r="L40" s="117" t="s">
        <v>10</v>
      </c>
      <c r="M40" s="117">
        <v>30</v>
      </c>
      <c r="N40" s="117" t="s">
        <v>10</v>
      </c>
      <c r="O40" s="116"/>
      <c r="P40" s="116"/>
      <c r="Q40" s="116"/>
      <c r="R40" s="116"/>
      <c r="S40" s="116"/>
      <c r="T40" s="116"/>
      <c r="U40" s="116"/>
      <c r="V40" s="116"/>
      <c r="W40" s="116"/>
      <c r="X40" s="116"/>
      <c r="Y40" s="116"/>
      <c r="Z40" s="116"/>
      <c r="AA40" s="116"/>
      <c r="AB40" s="116"/>
      <c r="AC40" s="116"/>
    </row>
    <row r="41" spans="1:29" s="94" customFormat="1" ht="21.6" customHeight="1">
      <c r="A41" s="25">
        <f>IF(B41&lt;&gt;"",COUNTA($B$20:B41),"")</f>
        <v>22</v>
      </c>
      <c r="B41" s="104" t="s">
        <v>159</v>
      </c>
      <c r="C41" s="117" t="s">
        <v>10</v>
      </c>
      <c r="D41" s="117" t="s">
        <v>10</v>
      </c>
      <c r="E41" s="117" t="s">
        <v>10</v>
      </c>
      <c r="F41" s="117" t="s">
        <v>10</v>
      </c>
      <c r="G41" s="117" t="s">
        <v>10</v>
      </c>
      <c r="H41" s="117" t="s">
        <v>10</v>
      </c>
      <c r="I41" s="117" t="s">
        <v>10</v>
      </c>
      <c r="J41" s="117" t="s">
        <v>10</v>
      </c>
      <c r="K41" s="117" t="s">
        <v>10</v>
      </c>
      <c r="L41" s="117" t="s">
        <v>10</v>
      </c>
      <c r="M41" s="117" t="s">
        <v>10</v>
      </c>
      <c r="N41" s="117" t="s">
        <v>10</v>
      </c>
      <c r="O41" s="116"/>
      <c r="P41" s="116"/>
      <c r="Q41" s="116"/>
      <c r="R41" s="116"/>
      <c r="S41" s="116"/>
      <c r="T41" s="116"/>
      <c r="U41" s="116"/>
      <c r="V41" s="116"/>
      <c r="W41" s="116"/>
      <c r="X41" s="116"/>
      <c r="Y41" s="116"/>
      <c r="Z41" s="116"/>
      <c r="AA41" s="116"/>
      <c r="AB41" s="116"/>
      <c r="AC41" s="116"/>
    </row>
    <row r="42" spans="1:29" s="94" customFormat="1" ht="11.1" customHeight="1">
      <c r="A42" s="25">
        <f>IF(B42&lt;&gt;"",COUNTA($B$20:B42),"")</f>
        <v>23</v>
      </c>
      <c r="B42" s="103" t="s">
        <v>160</v>
      </c>
      <c r="C42" s="117">
        <v>3867</v>
      </c>
      <c r="D42" s="117">
        <v>2</v>
      </c>
      <c r="E42" s="117">
        <v>1320</v>
      </c>
      <c r="F42" s="117">
        <v>265</v>
      </c>
      <c r="G42" s="117">
        <v>289</v>
      </c>
      <c r="H42" s="117" t="s">
        <v>10</v>
      </c>
      <c r="I42" s="117" t="s">
        <v>10</v>
      </c>
      <c r="J42" s="117" t="s">
        <v>10</v>
      </c>
      <c r="K42" s="117">
        <v>348</v>
      </c>
      <c r="L42" s="117">
        <v>1612</v>
      </c>
      <c r="M42" s="117">
        <v>32</v>
      </c>
      <c r="N42" s="117" t="s">
        <v>10</v>
      </c>
      <c r="O42" s="116"/>
      <c r="P42" s="116"/>
      <c r="Q42" s="116"/>
      <c r="R42" s="116"/>
      <c r="S42" s="116"/>
      <c r="T42" s="116"/>
      <c r="U42" s="116"/>
      <c r="V42" s="116"/>
      <c r="W42" s="116"/>
      <c r="X42" s="116"/>
      <c r="Y42" s="116"/>
      <c r="Z42" s="116"/>
      <c r="AA42" s="116"/>
      <c r="AB42" s="116"/>
      <c r="AC42" s="116"/>
    </row>
    <row r="43" spans="1:29" s="94" customFormat="1" ht="11.1" customHeight="1">
      <c r="A43" s="25">
        <f>IF(B43&lt;&gt;"",COUNTA($B$20:B43),"")</f>
        <v>24</v>
      </c>
      <c r="B43" s="103" t="s">
        <v>161</v>
      </c>
      <c r="C43" s="117">
        <v>24487</v>
      </c>
      <c r="D43" s="117">
        <v>8003</v>
      </c>
      <c r="E43" s="117">
        <v>1815</v>
      </c>
      <c r="F43" s="117">
        <v>3332</v>
      </c>
      <c r="G43" s="117">
        <v>3632</v>
      </c>
      <c r="H43" s="117">
        <v>237</v>
      </c>
      <c r="I43" s="117">
        <v>120</v>
      </c>
      <c r="J43" s="117">
        <v>117</v>
      </c>
      <c r="K43" s="117">
        <v>1320</v>
      </c>
      <c r="L43" s="117">
        <v>361</v>
      </c>
      <c r="M43" s="117">
        <v>5450</v>
      </c>
      <c r="N43" s="117">
        <v>338</v>
      </c>
      <c r="O43" s="116"/>
      <c r="P43" s="116"/>
      <c r="Q43" s="116"/>
      <c r="R43" s="116"/>
      <c r="S43" s="116"/>
      <c r="T43" s="116"/>
      <c r="U43" s="116"/>
      <c r="V43" s="116"/>
      <c r="W43" s="116"/>
      <c r="X43" s="116"/>
      <c r="Y43" s="116"/>
      <c r="Z43" s="116"/>
      <c r="AA43" s="116"/>
      <c r="AB43" s="116"/>
      <c r="AC43" s="116"/>
    </row>
    <row r="44" spans="1:29" s="94" customFormat="1" ht="11.1" customHeight="1">
      <c r="A44" s="25">
        <f>IF(B44&lt;&gt;"",COUNTA($B$20:B44),"")</f>
        <v>25</v>
      </c>
      <c r="B44" s="103" t="s">
        <v>147</v>
      </c>
      <c r="C44" s="117">
        <v>3523</v>
      </c>
      <c r="D44" s="117">
        <v>18</v>
      </c>
      <c r="E44" s="117">
        <v>47</v>
      </c>
      <c r="F44" s="117">
        <v>3101</v>
      </c>
      <c r="G44" s="117" t="s">
        <v>10</v>
      </c>
      <c r="H44" s="117">
        <v>140</v>
      </c>
      <c r="I44" s="117">
        <v>33</v>
      </c>
      <c r="J44" s="117">
        <v>107</v>
      </c>
      <c r="K44" s="117" t="s">
        <v>10</v>
      </c>
      <c r="L44" s="117">
        <v>3</v>
      </c>
      <c r="M44" s="117">
        <v>71</v>
      </c>
      <c r="N44" s="117">
        <v>141</v>
      </c>
      <c r="O44" s="116"/>
      <c r="P44" s="116"/>
      <c r="Q44" s="116"/>
      <c r="R44" s="116"/>
      <c r="S44" s="116"/>
      <c r="T44" s="116"/>
      <c r="U44" s="116"/>
      <c r="V44" s="116"/>
      <c r="W44" s="116"/>
      <c r="X44" s="116"/>
      <c r="Y44" s="116"/>
      <c r="Z44" s="116"/>
      <c r="AA44" s="116"/>
      <c r="AB44" s="116"/>
      <c r="AC44" s="116"/>
    </row>
    <row r="45" spans="1:29" s="94" customFormat="1" ht="20.100000000000001" customHeight="1">
      <c r="A45" s="26">
        <f>IF(B45&lt;&gt;"",COUNTA($B$20:B45),"")</f>
        <v>26</v>
      </c>
      <c r="B45" s="105" t="s">
        <v>162</v>
      </c>
      <c r="C45" s="119">
        <v>116273</v>
      </c>
      <c r="D45" s="119">
        <v>8073</v>
      </c>
      <c r="E45" s="119">
        <v>3184</v>
      </c>
      <c r="F45" s="119">
        <v>498</v>
      </c>
      <c r="G45" s="119">
        <v>11458</v>
      </c>
      <c r="H45" s="119">
        <v>152</v>
      </c>
      <c r="I45" s="119">
        <v>143</v>
      </c>
      <c r="J45" s="119">
        <v>10</v>
      </c>
      <c r="K45" s="119">
        <v>1667</v>
      </c>
      <c r="L45" s="119">
        <v>1969</v>
      </c>
      <c r="M45" s="119">
        <v>5441</v>
      </c>
      <c r="N45" s="119">
        <v>83830</v>
      </c>
      <c r="O45" s="116"/>
      <c r="P45" s="116"/>
      <c r="Q45" s="116"/>
      <c r="R45" s="116"/>
      <c r="S45" s="116"/>
      <c r="T45" s="116"/>
      <c r="U45" s="116"/>
      <c r="V45" s="116"/>
      <c r="W45" s="116"/>
      <c r="X45" s="116"/>
      <c r="Y45" s="116"/>
      <c r="Z45" s="116"/>
      <c r="AA45" s="116"/>
      <c r="AB45" s="116"/>
      <c r="AC45" s="116"/>
    </row>
    <row r="46" spans="1:29" s="122" customFormat="1" ht="11.1" customHeight="1">
      <c r="A46" s="25">
        <f>IF(B46&lt;&gt;"",COUNTA($B$20:B46),"")</f>
        <v>27</v>
      </c>
      <c r="B46" s="103" t="s">
        <v>163</v>
      </c>
      <c r="C46" s="117">
        <v>11086</v>
      </c>
      <c r="D46" s="117">
        <v>66</v>
      </c>
      <c r="E46" s="117">
        <v>222</v>
      </c>
      <c r="F46" s="117" t="s">
        <v>10</v>
      </c>
      <c r="G46" s="117">
        <v>6</v>
      </c>
      <c r="H46" s="117" t="s">
        <v>10</v>
      </c>
      <c r="I46" s="117" t="s">
        <v>10</v>
      </c>
      <c r="J46" s="117" t="s">
        <v>10</v>
      </c>
      <c r="K46" s="117" t="s">
        <v>10</v>
      </c>
      <c r="L46" s="117">
        <v>3107</v>
      </c>
      <c r="M46" s="117">
        <v>2452</v>
      </c>
      <c r="N46" s="117">
        <v>5234</v>
      </c>
      <c r="O46" s="121"/>
      <c r="P46" s="121"/>
      <c r="Q46" s="121"/>
      <c r="R46" s="121"/>
      <c r="S46" s="121"/>
      <c r="T46" s="121"/>
      <c r="U46" s="121"/>
      <c r="V46" s="121"/>
      <c r="W46" s="121"/>
      <c r="X46" s="121"/>
      <c r="Y46" s="121"/>
      <c r="Z46" s="121"/>
      <c r="AA46" s="121"/>
      <c r="AB46" s="121"/>
      <c r="AC46" s="121"/>
    </row>
    <row r="47" spans="1:29"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c r="Y47" s="121"/>
      <c r="Z47" s="121"/>
      <c r="AA47" s="121"/>
      <c r="AB47" s="121"/>
      <c r="AC47" s="121"/>
    </row>
    <row r="48" spans="1:29" s="122" customFormat="1" ht="11.1" customHeight="1">
      <c r="A48" s="25">
        <f>IF(B48&lt;&gt;"",COUNTA($B$20:B48),"")</f>
        <v>29</v>
      </c>
      <c r="B48" s="103" t="s">
        <v>165</v>
      </c>
      <c r="C48" s="117">
        <v>920</v>
      </c>
      <c r="D48" s="117">
        <v>751</v>
      </c>
      <c r="E48" s="117">
        <v>4</v>
      </c>
      <c r="F48" s="117" t="s">
        <v>10</v>
      </c>
      <c r="G48" s="117" t="s">
        <v>10</v>
      </c>
      <c r="H48" s="117" t="s">
        <v>10</v>
      </c>
      <c r="I48" s="117" t="s">
        <v>10</v>
      </c>
      <c r="J48" s="117" t="s">
        <v>10</v>
      </c>
      <c r="K48" s="117" t="s">
        <v>10</v>
      </c>
      <c r="L48" s="117">
        <v>164</v>
      </c>
      <c r="M48" s="117" t="s">
        <v>10</v>
      </c>
      <c r="N48" s="117">
        <v>1</v>
      </c>
      <c r="O48" s="121"/>
      <c r="P48" s="121"/>
      <c r="Q48" s="121"/>
      <c r="R48" s="121"/>
      <c r="S48" s="121"/>
      <c r="T48" s="121"/>
      <c r="U48" s="121"/>
      <c r="V48" s="121"/>
      <c r="W48" s="121"/>
      <c r="X48" s="121"/>
      <c r="Y48" s="121"/>
      <c r="Z48" s="121"/>
      <c r="AA48" s="121"/>
      <c r="AB48" s="121"/>
      <c r="AC48" s="121"/>
    </row>
    <row r="49" spans="1:29" s="122" customFormat="1" ht="11.1" customHeight="1">
      <c r="A49" s="25">
        <f>IF(B49&lt;&gt;"",COUNTA($B$20:B49),"")</f>
        <v>30</v>
      </c>
      <c r="B49" s="103" t="s">
        <v>147</v>
      </c>
      <c r="C49" s="117" t="s">
        <v>10</v>
      </c>
      <c r="D49" s="117" t="s">
        <v>10</v>
      </c>
      <c r="E49" s="117" t="s">
        <v>10</v>
      </c>
      <c r="F49" s="117" t="s">
        <v>10</v>
      </c>
      <c r="G49" s="117" t="s">
        <v>10</v>
      </c>
      <c r="H49" s="117" t="s">
        <v>10</v>
      </c>
      <c r="I49" s="117" t="s">
        <v>10</v>
      </c>
      <c r="J49" s="117" t="s">
        <v>10</v>
      </c>
      <c r="K49" s="117" t="s">
        <v>10</v>
      </c>
      <c r="L49" s="117" t="s">
        <v>10</v>
      </c>
      <c r="M49" s="117" t="s">
        <v>10</v>
      </c>
      <c r="N49" s="117" t="s">
        <v>10</v>
      </c>
      <c r="O49" s="121"/>
      <c r="P49" s="121"/>
      <c r="Q49" s="121"/>
      <c r="R49" s="121"/>
      <c r="S49" s="121"/>
      <c r="T49" s="121"/>
      <c r="U49" s="121"/>
      <c r="V49" s="121"/>
      <c r="W49" s="121"/>
      <c r="X49" s="121"/>
      <c r="Y49" s="121"/>
      <c r="Z49" s="121"/>
      <c r="AA49" s="121"/>
      <c r="AB49" s="121"/>
      <c r="AC49" s="121"/>
    </row>
    <row r="50" spans="1:29" s="94" customFormat="1" ht="18.95" customHeight="1">
      <c r="A50" s="26">
        <f>IF(B50&lt;&gt;"",COUNTA($B$20:B50),"")</f>
        <v>31</v>
      </c>
      <c r="B50" s="105" t="s">
        <v>166</v>
      </c>
      <c r="C50" s="119">
        <v>12006</v>
      </c>
      <c r="D50" s="119">
        <v>817</v>
      </c>
      <c r="E50" s="119">
        <v>225</v>
      </c>
      <c r="F50" s="119" t="s">
        <v>10</v>
      </c>
      <c r="G50" s="119">
        <v>6</v>
      </c>
      <c r="H50" s="119" t="s">
        <v>10</v>
      </c>
      <c r="I50" s="119" t="s">
        <v>10</v>
      </c>
      <c r="J50" s="119" t="s">
        <v>10</v>
      </c>
      <c r="K50" s="119" t="s">
        <v>10</v>
      </c>
      <c r="L50" s="119">
        <v>3271</v>
      </c>
      <c r="M50" s="119">
        <v>2452</v>
      </c>
      <c r="N50" s="119">
        <v>5236</v>
      </c>
      <c r="O50" s="116"/>
      <c r="P50" s="116"/>
      <c r="Q50" s="116"/>
      <c r="R50" s="116"/>
      <c r="S50" s="116"/>
      <c r="T50" s="116"/>
      <c r="U50" s="116"/>
      <c r="V50" s="116"/>
      <c r="W50" s="116"/>
      <c r="X50" s="116"/>
      <c r="Y50" s="116"/>
      <c r="Z50" s="116"/>
      <c r="AA50" s="116"/>
      <c r="AB50" s="116"/>
      <c r="AC50" s="116"/>
    </row>
    <row r="51" spans="1:29" s="94" customFormat="1" ht="18.95" customHeight="1">
      <c r="A51" s="26">
        <f>IF(B51&lt;&gt;"",COUNTA($B$20:B51),"")</f>
        <v>32</v>
      </c>
      <c r="B51" s="105" t="s">
        <v>167</v>
      </c>
      <c r="C51" s="119">
        <v>128279</v>
      </c>
      <c r="D51" s="119">
        <v>8890</v>
      </c>
      <c r="E51" s="119">
        <v>3409</v>
      </c>
      <c r="F51" s="119">
        <v>498</v>
      </c>
      <c r="G51" s="119">
        <v>11464</v>
      </c>
      <c r="H51" s="119">
        <v>152</v>
      </c>
      <c r="I51" s="119">
        <v>143</v>
      </c>
      <c r="J51" s="119">
        <v>10</v>
      </c>
      <c r="K51" s="119">
        <v>1667</v>
      </c>
      <c r="L51" s="119">
        <v>5240</v>
      </c>
      <c r="M51" s="119">
        <v>7893</v>
      </c>
      <c r="N51" s="119">
        <v>89066</v>
      </c>
      <c r="O51" s="116"/>
      <c r="P51" s="116"/>
      <c r="Q51" s="116"/>
      <c r="R51" s="116"/>
      <c r="S51" s="116"/>
      <c r="T51" s="116"/>
      <c r="U51" s="116"/>
      <c r="V51" s="116"/>
      <c r="W51" s="116"/>
      <c r="X51" s="116"/>
      <c r="Y51" s="116"/>
      <c r="Z51" s="116"/>
      <c r="AA51" s="116"/>
      <c r="AB51" s="116"/>
      <c r="AC51" s="116"/>
    </row>
    <row r="52" spans="1:29" s="94" customFormat="1" ht="18.95" customHeight="1">
      <c r="A52" s="26">
        <f>IF(B52&lt;&gt;"",COUNTA($B$20:B52),"")</f>
        <v>33</v>
      </c>
      <c r="B52" s="105" t="s">
        <v>168</v>
      </c>
      <c r="C52" s="119">
        <v>11811</v>
      </c>
      <c r="D52" s="119">
        <v>-11677</v>
      </c>
      <c r="E52" s="119">
        <v>-5377</v>
      </c>
      <c r="F52" s="119">
        <v>-6619</v>
      </c>
      <c r="G52" s="119">
        <v>-8913</v>
      </c>
      <c r="H52" s="119">
        <v>-8403</v>
      </c>
      <c r="I52" s="119">
        <v>-631</v>
      </c>
      <c r="J52" s="119">
        <v>-7772</v>
      </c>
      <c r="K52" s="119">
        <v>-1421</v>
      </c>
      <c r="L52" s="119">
        <v>-10882</v>
      </c>
      <c r="M52" s="119">
        <v>2523</v>
      </c>
      <c r="N52" s="119">
        <v>62578</v>
      </c>
      <c r="O52" s="116"/>
      <c r="P52" s="116"/>
      <c r="Q52" s="116"/>
      <c r="R52" s="116"/>
      <c r="S52" s="116"/>
      <c r="T52" s="116"/>
      <c r="U52" s="116"/>
      <c r="V52" s="116"/>
      <c r="W52" s="116"/>
      <c r="X52" s="116"/>
      <c r="Y52" s="116"/>
      <c r="Z52" s="116"/>
      <c r="AA52" s="116"/>
      <c r="AB52" s="116"/>
      <c r="AC52" s="116"/>
    </row>
    <row r="53" spans="1:29" s="122" customFormat="1" ht="25.15" customHeight="1">
      <c r="A53" s="25">
        <f>IF(B53&lt;&gt;"",COUNTA($B$20:B53),"")</f>
        <v>34</v>
      </c>
      <c r="B53" s="108" t="s">
        <v>169</v>
      </c>
      <c r="C53" s="123">
        <v>14251</v>
      </c>
      <c r="D53" s="123">
        <v>-8628</v>
      </c>
      <c r="E53" s="123">
        <v>-5441</v>
      </c>
      <c r="F53" s="123">
        <v>-4791</v>
      </c>
      <c r="G53" s="123">
        <v>-8796</v>
      </c>
      <c r="H53" s="123">
        <v>-8403</v>
      </c>
      <c r="I53" s="123">
        <v>-631</v>
      </c>
      <c r="J53" s="123">
        <v>-7772</v>
      </c>
      <c r="K53" s="123">
        <v>-1418</v>
      </c>
      <c r="L53" s="123">
        <v>-7066</v>
      </c>
      <c r="M53" s="123">
        <v>1450</v>
      </c>
      <c r="N53" s="123">
        <v>57343</v>
      </c>
      <c r="O53" s="121"/>
      <c r="P53" s="121"/>
      <c r="Q53" s="121"/>
      <c r="R53" s="121"/>
      <c r="S53" s="121"/>
      <c r="T53" s="121"/>
      <c r="U53" s="121"/>
      <c r="V53" s="121"/>
      <c r="W53" s="121"/>
      <c r="X53" s="121"/>
      <c r="Y53" s="121"/>
      <c r="Z53" s="121"/>
      <c r="AA53" s="121"/>
      <c r="AB53" s="121"/>
      <c r="AC53" s="121"/>
    </row>
    <row r="54" spans="1:29" s="122" customFormat="1" ht="18" customHeight="1">
      <c r="A54" s="25">
        <f>IF(B54&lt;&gt;"",COUNTA($B$20:B54),"")</f>
        <v>35</v>
      </c>
      <c r="B54" s="103" t="s">
        <v>170</v>
      </c>
      <c r="C54" s="117">
        <v>11572</v>
      </c>
      <c r="D54" s="117" t="s">
        <v>10</v>
      </c>
      <c r="E54" s="117" t="s">
        <v>10</v>
      </c>
      <c r="F54" s="117" t="s">
        <v>10</v>
      </c>
      <c r="G54" s="117" t="s">
        <v>10</v>
      </c>
      <c r="H54" s="117" t="s">
        <v>10</v>
      </c>
      <c r="I54" s="117" t="s">
        <v>10</v>
      </c>
      <c r="J54" s="117" t="s">
        <v>10</v>
      </c>
      <c r="K54" s="117" t="s">
        <v>10</v>
      </c>
      <c r="L54" s="117" t="s">
        <v>10</v>
      </c>
      <c r="M54" s="117" t="s">
        <v>10</v>
      </c>
      <c r="N54" s="117">
        <v>11572</v>
      </c>
      <c r="O54" s="121"/>
      <c r="P54" s="121"/>
      <c r="Q54" s="121"/>
      <c r="R54" s="121"/>
      <c r="S54" s="121"/>
      <c r="T54" s="121"/>
      <c r="U54" s="121"/>
      <c r="V54" s="121"/>
      <c r="W54" s="121"/>
      <c r="X54" s="121"/>
      <c r="Y54" s="121"/>
      <c r="Z54" s="121"/>
      <c r="AA54" s="121"/>
      <c r="AB54" s="121"/>
      <c r="AC54" s="121"/>
    </row>
    <row r="55" spans="1:29" ht="11.1" customHeight="1">
      <c r="A55" s="25">
        <f>IF(B55&lt;&gt;"",COUNTA($B$20:B55),"")</f>
        <v>36</v>
      </c>
      <c r="B55" s="103" t="s">
        <v>171</v>
      </c>
      <c r="C55" s="117">
        <v>15122</v>
      </c>
      <c r="D55" s="117" t="s">
        <v>10</v>
      </c>
      <c r="E55" s="117" t="s">
        <v>10</v>
      </c>
      <c r="F55" s="117" t="s">
        <v>10</v>
      </c>
      <c r="G55" s="117" t="s">
        <v>10</v>
      </c>
      <c r="H55" s="117" t="s">
        <v>10</v>
      </c>
      <c r="I55" s="117" t="s">
        <v>10</v>
      </c>
      <c r="J55" s="117" t="s">
        <v>10</v>
      </c>
      <c r="K55" s="117" t="s">
        <v>10</v>
      </c>
      <c r="L55" s="117" t="s">
        <v>10</v>
      </c>
      <c r="M55" s="117" t="s">
        <v>10</v>
      </c>
      <c r="N55" s="117">
        <v>15122</v>
      </c>
    </row>
    <row r="56" spans="1:29"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9" s="94" customFormat="1" ht="11.1" customHeight="1">
      <c r="A57" s="25">
        <f>IF(B57&lt;&gt;"",COUNTA($B$20:B57),"")</f>
        <v>37</v>
      </c>
      <c r="B57" s="103" t="s">
        <v>142</v>
      </c>
      <c r="C57" s="125">
        <v>547.83000000000004</v>
      </c>
      <c r="D57" s="125">
        <v>180.95</v>
      </c>
      <c r="E57" s="125">
        <v>127.44</v>
      </c>
      <c r="F57" s="125">
        <v>29.08</v>
      </c>
      <c r="G57" s="125">
        <v>82.35</v>
      </c>
      <c r="H57" s="125">
        <v>8.2899999999999991</v>
      </c>
      <c r="I57" s="125">
        <v>7.77</v>
      </c>
      <c r="J57" s="125">
        <v>0.52</v>
      </c>
      <c r="K57" s="125">
        <v>12.08</v>
      </c>
      <c r="L57" s="125">
        <v>70.94</v>
      </c>
      <c r="M57" s="125">
        <v>36.700000000000003</v>
      </c>
      <c r="N57" s="125" t="s">
        <v>10</v>
      </c>
      <c r="O57" s="116"/>
      <c r="P57" s="116"/>
      <c r="Q57" s="116"/>
      <c r="R57" s="116"/>
      <c r="S57" s="116"/>
      <c r="T57" s="116"/>
      <c r="U57" s="116"/>
      <c r="V57" s="116"/>
      <c r="W57" s="116"/>
      <c r="X57" s="116"/>
      <c r="Y57" s="116"/>
      <c r="Z57" s="116"/>
      <c r="AA57" s="116"/>
      <c r="AB57" s="116"/>
      <c r="AC57" s="116"/>
    </row>
    <row r="58" spans="1:29" s="94" customFormat="1" ht="11.1" customHeight="1">
      <c r="A58" s="25">
        <f>IF(B58&lt;&gt;"",COUNTA($B$20:B58),"")</f>
        <v>38</v>
      </c>
      <c r="B58" s="103" t="s">
        <v>143</v>
      </c>
      <c r="C58" s="125">
        <v>309.76</v>
      </c>
      <c r="D58" s="125">
        <v>74.010000000000005</v>
      </c>
      <c r="E58" s="125">
        <v>9.48</v>
      </c>
      <c r="F58" s="125">
        <v>96.75</v>
      </c>
      <c r="G58" s="125">
        <v>24.82</v>
      </c>
      <c r="H58" s="125">
        <v>0.18</v>
      </c>
      <c r="I58" s="125">
        <v>0.18</v>
      </c>
      <c r="J58" s="125" t="s">
        <v>10</v>
      </c>
      <c r="K58" s="125">
        <v>33.01</v>
      </c>
      <c r="L58" s="125">
        <v>50.24</v>
      </c>
      <c r="M58" s="125">
        <v>21.27</v>
      </c>
      <c r="N58" s="125" t="s">
        <v>10</v>
      </c>
      <c r="O58" s="116"/>
      <c r="P58" s="116"/>
      <c r="Q58" s="116"/>
      <c r="R58" s="116"/>
      <c r="S58" s="116"/>
      <c r="T58" s="116"/>
      <c r="U58" s="116"/>
      <c r="V58" s="116"/>
      <c r="W58" s="116"/>
      <c r="X58" s="116"/>
      <c r="Y58" s="116"/>
      <c r="Z58" s="116"/>
      <c r="AA58" s="116"/>
      <c r="AB58" s="116"/>
      <c r="AC58" s="116"/>
    </row>
    <row r="59" spans="1:29" s="94" customFormat="1" ht="21.6" customHeight="1">
      <c r="A59" s="25">
        <f>IF(B59&lt;&gt;"",COUNTA($B$20:B59),"")</f>
        <v>39</v>
      </c>
      <c r="B59" s="104" t="s">
        <v>144</v>
      </c>
      <c r="C59" s="125" t="s">
        <v>10</v>
      </c>
      <c r="D59" s="125" t="s">
        <v>10</v>
      </c>
      <c r="E59" s="125" t="s">
        <v>10</v>
      </c>
      <c r="F59" s="125" t="s">
        <v>10</v>
      </c>
      <c r="G59" s="125" t="s">
        <v>10</v>
      </c>
      <c r="H59" s="125" t="s">
        <v>10</v>
      </c>
      <c r="I59" s="125" t="s">
        <v>10</v>
      </c>
      <c r="J59" s="125" t="s">
        <v>10</v>
      </c>
      <c r="K59" s="125" t="s">
        <v>10</v>
      </c>
      <c r="L59" s="125" t="s">
        <v>10</v>
      </c>
      <c r="M59" s="125" t="s">
        <v>10</v>
      </c>
      <c r="N59" s="125" t="s">
        <v>10</v>
      </c>
      <c r="O59" s="116"/>
      <c r="P59" s="116"/>
      <c r="Q59" s="116"/>
      <c r="R59" s="116"/>
      <c r="S59" s="116"/>
      <c r="T59" s="116"/>
      <c r="U59" s="116"/>
      <c r="V59" s="116"/>
      <c r="W59" s="116"/>
      <c r="X59" s="116"/>
      <c r="Y59" s="116"/>
      <c r="Z59" s="116"/>
      <c r="AA59" s="116"/>
      <c r="AB59" s="116"/>
      <c r="AC59" s="116"/>
    </row>
    <row r="60" spans="1:29" s="94" customFormat="1" ht="11.1" customHeight="1">
      <c r="A60" s="25">
        <f>IF(B60&lt;&gt;"",COUNTA($B$20:B60),"")</f>
        <v>40</v>
      </c>
      <c r="B60" s="103" t="s">
        <v>145</v>
      </c>
      <c r="C60" s="125">
        <v>24.15</v>
      </c>
      <c r="D60" s="125">
        <v>0.2</v>
      </c>
      <c r="E60" s="125" t="s">
        <v>10</v>
      </c>
      <c r="F60" s="125" t="s">
        <v>10</v>
      </c>
      <c r="G60" s="125" t="s">
        <v>10</v>
      </c>
      <c r="H60" s="125">
        <v>0.01</v>
      </c>
      <c r="I60" s="125">
        <v>0.01</v>
      </c>
      <c r="J60" s="125" t="s">
        <v>10</v>
      </c>
      <c r="K60" s="125" t="s">
        <v>10</v>
      </c>
      <c r="L60" s="125" t="s">
        <v>10</v>
      </c>
      <c r="M60" s="125" t="s">
        <v>10</v>
      </c>
      <c r="N60" s="125">
        <v>23.94</v>
      </c>
      <c r="O60" s="116"/>
      <c r="P60" s="116"/>
      <c r="Q60" s="116"/>
      <c r="R60" s="116"/>
      <c r="S60" s="116"/>
      <c r="T60" s="116"/>
      <c r="U60" s="116"/>
      <c r="V60" s="116"/>
      <c r="W60" s="116"/>
      <c r="X60" s="116"/>
      <c r="Y60" s="116"/>
      <c r="Z60" s="116"/>
      <c r="AA60" s="116"/>
      <c r="AB60" s="116"/>
      <c r="AC60" s="116"/>
    </row>
    <row r="61" spans="1:29" s="94" customFormat="1" ht="11.1" customHeight="1">
      <c r="A61" s="25">
        <f>IF(B61&lt;&gt;"",COUNTA($B$20:B61),"")</f>
        <v>41</v>
      </c>
      <c r="B61" s="103" t="s">
        <v>146</v>
      </c>
      <c r="C61" s="125">
        <v>898.13</v>
      </c>
      <c r="D61" s="125">
        <v>26.8</v>
      </c>
      <c r="E61" s="125">
        <v>9.33</v>
      </c>
      <c r="F61" s="125">
        <v>15.67</v>
      </c>
      <c r="G61" s="125">
        <v>234.37</v>
      </c>
      <c r="H61" s="125">
        <v>138.15</v>
      </c>
      <c r="I61" s="125">
        <v>5.64</v>
      </c>
      <c r="J61" s="125">
        <v>132.51</v>
      </c>
      <c r="K61" s="125">
        <v>6.94</v>
      </c>
      <c r="L61" s="125">
        <v>31.24</v>
      </c>
      <c r="M61" s="125">
        <v>10.53</v>
      </c>
      <c r="N61" s="125">
        <v>425.11</v>
      </c>
      <c r="O61" s="116"/>
      <c r="P61" s="116"/>
      <c r="Q61" s="116"/>
      <c r="R61" s="116"/>
      <c r="S61" s="116"/>
      <c r="T61" s="116"/>
      <c r="U61" s="116"/>
      <c r="V61" s="116"/>
      <c r="W61" s="116"/>
      <c r="X61" s="116"/>
      <c r="Y61" s="116"/>
      <c r="Z61" s="116"/>
      <c r="AA61" s="116"/>
      <c r="AB61" s="116"/>
      <c r="AC61" s="116"/>
    </row>
    <row r="62" spans="1:29" s="94" customFormat="1" ht="11.1" customHeight="1">
      <c r="A62" s="25">
        <f>IF(B62&lt;&gt;"",COUNTA($B$20:B62),"")</f>
        <v>42</v>
      </c>
      <c r="B62" s="103" t="s">
        <v>147</v>
      </c>
      <c r="C62" s="125">
        <v>59.4</v>
      </c>
      <c r="D62" s="125">
        <v>0.3</v>
      </c>
      <c r="E62" s="125">
        <v>0.8</v>
      </c>
      <c r="F62" s="125">
        <v>52.3</v>
      </c>
      <c r="G62" s="125" t="s">
        <v>10</v>
      </c>
      <c r="H62" s="125">
        <v>2.37</v>
      </c>
      <c r="I62" s="125">
        <v>0.56000000000000005</v>
      </c>
      <c r="J62" s="125">
        <v>1.81</v>
      </c>
      <c r="K62" s="125" t="s">
        <v>10</v>
      </c>
      <c r="L62" s="125">
        <v>0.05</v>
      </c>
      <c r="M62" s="125">
        <v>1.2</v>
      </c>
      <c r="N62" s="125">
        <v>2.38</v>
      </c>
      <c r="O62" s="116"/>
      <c r="P62" s="116"/>
      <c r="Q62" s="116"/>
      <c r="R62" s="116"/>
      <c r="S62" s="116"/>
      <c r="T62" s="116"/>
      <c r="U62" s="116"/>
      <c r="V62" s="116"/>
      <c r="W62" s="116"/>
      <c r="X62" s="116"/>
      <c r="Y62" s="116"/>
      <c r="Z62" s="116"/>
      <c r="AA62" s="116"/>
      <c r="AB62" s="116"/>
      <c r="AC62" s="116"/>
    </row>
    <row r="63" spans="1:29" s="94" customFormat="1" ht="20.100000000000001" customHeight="1">
      <c r="A63" s="26">
        <f>IF(B63&lt;&gt;"",COUNTA($B$20:B63),"")</f>
        <v>43</v>
      </c>
      <c r="B63" s="105" t="s">
        <v>148</v>
      </c>
      <c r="C63" s="127">
        <v>1720.47</v>
      </c>
      <c r="D63" s="127">
        <v>281.64</v>
      </c>
      <c r="E63" s="127">
        <v>145.44</v>
      </c>
      <c r="F63" s="127">
        <v>89.2</v>
      </c>
      <c r="G63" s="127">
        <v>341.55</v>
      </c>
      <c r="H63" s="127">
        <v>144.27000000000001</v>
      </c>
      <c r="I63" s="127">
        <v>13.04</v>
      </c>
      <c r="J63" s="127">
        <v>131.22</v>
      </c>
      <c r="K63" s="127">
        <v>52.02</v>
      </c>
      <c r="L63" s="127">
        <v>152.38</v>
      </c>
      <c r="M63" s="127">
        <v>67.3</v>
      </c>
      <c r="N63" s="127">
        <v>446.67</v>
      </c>
      <c r="O63" s="116"/>
      <c r="P63" s="116"/>
      <c r="Q63" s="116"/>
      <c r="R63" s="116"/>
      <c r="S63" s="116"/>
      <c r="T63" s="116"/>
      <c r="U63" s="116"/>
      <c r="V63" s="116"/>
      <c r="W63" s="116"/>
      <c r="X63" s="116"/>
      <c r="Y63" s="116"/>
      <c r="Z63" s="116"/>
      <c r="AA63" s="116"/>
      <c r="AB63" s="116"/>
      <c r="AC63" s="116"/>
    </row>
    <row r="64" spans="1:29" s="94" customFormat="1" ht="21.6" customHeight="1">
      <c r="A64" s="25">
        <f>IF(B64&lt;&gt;"",COUNTA($B$20:B64),"")</f>
        <v>44</v>
      </c>
      <c r="B64" s="104" t="s">
        <v>149</v>
      </c>
      <c r="C64" s="125">
        <v>224.03</v>
      </c>
      <c r="D64" s="125">
        <v>46.84</v>
      </c>
      <c r="E64" s="125">
        <v>2.21</v>
      </c>
      <c r="F64" s="125">
        <v>30.82</v>
      </c>
      <c r="G64" s="125">
        <v>1.36</v>
      </c>
      <c r="H64" s="125" t="s">
        <v>10</v>
      </c>
      <c r="I64" s="125" t="s">
        <v>10</v>
      </c>
      <c r="J64" s="125" t="s">
        <v>10</v>
      </c>
      <c r="K64" s="125">
        <v>0.05</v>
      </c>
      <c r="L64" s="125">
        <v>119.5</v>
      </c>
      <c r="M64" s="125">
        <v>23.25</v>
      </c>
      <c r="N64" s="125" t="s">
        <v>10</v>
      </c>
      <c r="O64" s="116"/>
      <c r="P64" s="116"/>
      <c r="Q64" s="116"/>
      <c r="R64" s="116"/>
      <c r="S64" s="116"/>
      <c r="T64" s="116"/>
      <c r="U64" s="116"/>
      <c r="V64" s="116"/>
      <c r="W64" s="116"/>
      <c r="X64" s="116"/>
      <c r="Y64" s="116"/>
      <c r="Z64" s="116"/>
      <c r="AA64" s="116"/>
      <c r="AB64" s="116"/>
      <c r="AC64" s="116"/>
    </row>
    <row r="65" spans="1:29" s="94" customFormat="1" ht="11.1" customHeight="1">
      <c r="A65" s="25">
        <f>IF(B65&lt;&gt;"",COUNTA($B$20:B65),"")</f>
        <v>45</v>
      </c>
      <c r="B65" s="103" t="s">
        <v>150</v>
      </c>
      <c r="C65" s="125">
        <v>129.18</v>
      </c>
      <c r="D65" s="125">
        <v>8.7899999999999991</v>
      </c>
      <c r="E65" s="125" t="s">
        <v>10</v>
      </c>
      <c r="F65" s="125">
        <v>22.91</v>
      </c>
      <c r="G65" s="125">
        <v>0.89</v>
      </c>
      <c r="H65" s="125" t="s">
        <v>10</v>
      </c>
      <c r="I65" s="125" t="s">
        <v>10</v>
      </c>
      <c r="J65" s="125" t="s">
        <v>10</v>
      </c>
      <c r="K65" s="125" t="s">
        <v>10</v>
      </c>
      <c r="L65" s="125">
        <v>73.92</v>
      </c>
      <c r="M65" s="125">
        <v>22.66</v>
      </c>
      <c r="N65" s="125" t="s">
        <v>10</v>
      </c>
      <c r="O65" s="116"/>
      <c r="P65" s="116"/>
      <c r="Q65" s="116"/>
      <c r="R65" s="116"/>
      <c r="S65" s="116"/>
      <c r="T65" s="116"/>
      <c r="U65" s="116"/>
      <c r="V65" s="116"/>
      <c r="W65" s="116"/>
      <c r="X65" s="116"/>
      <c r="Y65" s="116"/>
      <c r="Z65" s="116"/>
      <c r="AA65" s="116"/>
      <c r="AB65" s="116"/>
      <c r="AC65" s="116"/>
    </row>
    <row r="66" spans="1:29"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c r="Y66" s="116"/>
      <c r="Z66" s="116"/>
      <c r="AA66" s="116"/>
      <c r="AB66" s="116"/>
      <c r="AC66" s="116"/>
    </row>
    <row r="67" spans="1:29" s="94" customFormat="1" ht="11.1" customHeight="1">
      <c r="A67" s="25">
        <f>IF(B67&lt;&gt;"",COUNTA($B$20:B67),"")</f>
        <v>47</v>
      </c>
      <c r="B67" s="103" t="s">
        <v>152</v>
      </c>
      <c r="C67" s="125">
        <v>19.579999999999998</v>
      </c>
      <c r="D67" s="125">
        <v>18.36</v>
      </c>
      <c r="E67" s="125">
        <v>0.51</v>
      </c>
      <c r="F67" s="125" t="s">
        <v>10</v>
      </c>
      <c r="G67" s="125">
        <v>0.72</v>
      </c>
      <c r="H67" s="125" t="s">
        <v>10</v>
      </c>
      <c r="I67" s="125" t="s">
        <v>10</v>
      </c>
      <c r="J67" s="125" t="s">
        <v>10</v>
      </c>
      <c r="K67" s="125" t="s">
        <v>10</v>
      </c>
      <c r="L67" s="125" t="s">
        <v>10</v>
      </c>
      <c r="M67" s="125" t="s">
        <v>10</v>
      </c>
      <c r="N67" s="125" t="s">
        <v>10</v>
      </c>
      <c r="O67" s="116"/>
      <c r="P67" s="116"/>
      <c r="Q67" s="116"/>
      <c r="R67" s="116"/>
      <c r="S67" s="116"/>
      <c r="T67" s="116"/>
      <c r="U67" s="116"/>
      <c r="V67" s="116"/>
      <c r="W67" s="116"/>
      <c r="X67" s="116"/>
      <c r="Y67" s="116"/>
      <c r="Z67" s="116"/>
      <c r="AA67" s="116"/>
      <c r="AB67" s="116"/>
      <c r="AC67" s="116"/>
    </row>
    <row r="68" spans="1:29" s="94" customFormat="1" ht="11.1" customHeight="1">
      <c r="A68" s="25">
        <f>IF(B68&lt;&gt;"",COUNTA($B$20:B68),"")</f>
        <v>48</v>
      </c>
      <c r="B68" s="103" t="s">
        <v>147</v>
      </c>
      <c r="C68" s="125" t="s">
        <v>10</v>
      </c>
      <c r="D68" s="125" t="s">
        <v>10</v>
      </c>
      <c r="E68" s="125" t="s">
        <v>10</v>
      </c>
      <c r="F68" s="125" t="s">
        <v>10</v>
      </c>
      <c r="G68" s="125" t="s">
        <v>10</v>
      </c>
      <c r="H68" s="125" t="s">
        <v>10</v>
      </c>
      <c r="I68" s="125" t="s">
        <v>10</v>
      </c>
      <c r="J68" s="125" t="s">
        <v>10</v>
      </c>
      <c r="K68" s="125" t="s">
        <v>10</v>
      </c>
      <c r="L68" s="125" t="s">
        <v>10</v>
      </c>
      <c r="M68" s="125" t="s">
        <v>10</v>
      </c>
      <c r="N68" s="125" t="s">
        <v>10</v>
      </c>
      <c r="O68" s="116"/>
      <c r="P68" s="116"/>
      <c r="Q68" s="116"/>
      <c r="R68" s="116"/>
      <c r="S68" s="116"/>
      <c r="T68" s="116"/>
      <c r="U68" s="116"/>
      <c r="V68" s="116"/>
      <c r="W68" s="116"/>
      <c r="X68" s="116"/>
      <c r="Y68" s="116"/>
      <c r="Z68" s="116"/>
      <c r="AA68" s="116"/>
      <c r="AB68" s="116"/>
      <c r="AC68" s="116"/>
    </row>
    <row r="69" spans="1:29" s="94" customFormat="1" ht="18.95" customHeight="1">
      <c r="A69" s="26">
        <f>IF(B69&lt;&gt;"",COUNTA($B$20:B69),"")</f>
        <v>49</v>
      </c>
      <c r="B69" s="105" t="s">
        <v>153</v>
      </c>
      <c r="C69" s="127">
        <v>243.61</v>
      </c>
      <c r="D69" s="127">
        <v>65.19</v>
      </c>
      <c r="E69" s="127">
        <v>2.72</v>
      </c>
      <c r="F69" s="127">
        <v>30.82</v>
      </c>
      <c r="G69" s="127">
        <v>2.0699999999999998</v>
      </c>
      <c r="H69" s="127" t="s">
        <v>10</v>
      </c>
      <c r="I69" s="127" t="s">
        <v>10</v>
      </c>
      <c r="J69" s="127" t="s">
        <v>10</v>
      </c>
      <c r="K69" s="127">
        <v>0.05</v>
      </c>
      <c r="L69" s="127">
        <v>119.5</v>
      </c>
      <c r="M69" s="127">
        <v>23.25</v>
      </c>
      <c r="N69" s="127" t="s">
        <v>10</v>
      </c>
      <c r="O69" s="116"/>
      <c r="P69" s="116"/>
      <c r="Q69" s="116"/>
      <c r="R69" s="116"/>
      <c r="S69" s="116"/>
      <c r="T69" s="116"/>
      <c r="U69" s="116"/>
      <c r="V69" s="116"/>
      <c r="W69" s="116"/>
      <c r="X69" s="116"/>
      <c r="Y69" s="116"/>
      <c r="Z69" s="116"/>
      <c r="AA69" s="116"/>
      <c r="AB69" s="116"/>
      <c r="AC69" s="116"/>
    </row>
    <row r="70" spans="1:29" s="94" customFormat="1" ht="18.95" customHeight="1">
      <c r="A70" s="26">
        <f>IF(B70&lt;&gt;"",COUNTA($B$20:B70),"")</f>
        <v>50</v>
      </c>
      <c r="B70" s="105" t="s">
        <v>154</v>
      </c>
      <c r="C70" s="127">
        <v>1964.08</v>
      </c>
      <c r="D70" s="127">
        <v>346.84</v>
      </c>
      <c r="E70" s="127">
        <v>148.16</v>
      </c>
      <c r="F70" s="127">
        <v>120.02</v>
      </c>
      <c r="G70" s="127">
        <v>343.62</v>
      </c>
      <c r="H70" s="127">
        <v>144.27000000000001</v>
      </c>
      <c r="I70" s="127">
        <v>13.04</v>
      </c>
      <c r="J70" s="127">
        <v>131.22</v>
      </c>
      <c r="K70" s="127">
        <v>52.07</v>
      </c>
      <c r="L70" s="127">
        <v>271.88</v>
      </c>
      <c r="M70" s="127">
        <v>90.55</v>
      </c>
      <c r="N70" s="127">
        <v>446.67</v>
      </c>
      <c r="O70" s="116"/>
      <c r="P70" s="116"/>
      <c r="Q70" s="116"/>
      <c r="R70" s="116"/>
      <c r="S70" s="116"/>
      <c r="T70" s="116"/>
      <c r="U70" s="116"/>
      <c r="V70" s="116"/>
      <c r="W70" s="116"/>
      <c r="X70" s="116"/>
      <c r="Y70" s="116"/>
      <c r="Z70" s="116"/>
      <c r="AA70" s="116"/>
      <c r="AB70" s="116"/>
      <c r="AC70" s="116"/>
    </row>
    <row r="71" spans="1:29" s="94" customFormat="1" ht="11.1" customHeight="1">
      <c r="A71" s="25">
        <f>IF(B71&lt;&gt;"",COUNTA($B$20:B71),"")</f>
        <v>51</v>
      </c>
      <c r="B71" s="103" t="s">
        <v>155</v>
      </c>
      <c r="C71" s="125">
        <v>779.12</v>
      </c>
      <c r="D71" s="125" t="s">
        <v>10</v>
      </c>
      <c r="E71" s="125" t="s">
        <v>10</v>
      </c>
      <c r="F71" s="125" t="s">
        <v>10</v>
      </c>
      <c r="G71" s="125" t="s">
        <v>10</v>
      </c>
      <c r="H71" s="125" t="s">
        <v>10</v>
      </c>
      <c r="I71" s="125" t="s">
        <v>10</v>
      </c>
      <c r="J71" s="125" t="s">
        <v>10</v>
      </c>
      <c r="K71" s="125" t="s">
        <v>10</v>
      </c>
      <c r="L71" s="125" t="s">
        <v>10</v>
      </c>
      <c r="M71" s="125" t="s">
        <v>10</v>
      </c>
      <c r="N71" s="125">
        <v>779.12</v>
      </c>
      <c r="O71" s="116"/>
      <c r="P71" s="116"/>
      <c r="Q71" s="116"/>
      <c r="R71" s="116"/>
      <c r="S71" s="116"/>
      <c r="T71" s="116"/>
      <c r="U71" s="116"/>
      <c r="V71" s="116"/>
      <c r="W71" s="116"/>
      <c r="X71" s="116"/>
      <c r="Y71" s="116"/>
      <c r="Z71" s="116"/>
      <c r="AA71" s="116"/>
      <c r="AB71" s="116"/>
      <c r="AC71" s="116"/>
    </row>
    <row r="72" spans="1:29" s="94" customFormat="1" ht="11.1" customHeight="1">
      <c r="A72" s="25">
        <f>IF(B72&lt;&gt;"",COUNTA($B$20:B72),"")</f>
        <v>52</v>
      </c>
      <c r="B72" s="103" t="s">
        <v>156</v>
      </c>
      <c r="C72" s="125">
        <v>276.08</v>
      </c>
      <c r="D72" s="125" t="s">
        <v>10</v>
      </c>
      <c r="E72" s="125" t="s">
        <v>10</v>
      </c>
      <c r="F72" s="125" t="s">
        <v>10</v>
      </c>
      <c r="G72" s="125" t="s">
        <v>10</v>
      </c>
      <c r="H72" s="125" t="s">
        <v>10</v>
      </c>
      <c r="I72" s="125" t="s">
        <v>10</v>
      </c>
      <c r="J72" s="125" t="s">
        <v>10</v>
      </c>
      <c r="K72" s="125" t="s">
        <v>10</v>
      </c>
      <c r="L72" s="125" t="s">
        <v>10</v>
      </c>
      <c r="M72" s="125" t="s">
        <v>10</v>
      </c>
      <c r="N72" s="125">
        <v>276.08</v>
      </c>
      <c r="O72" s="116"/>
      <c r="P72" s="116"/>
      <c r="Q72" s="116"/>
      <c r="R72" s="116"/>
      <c r="S72" s="116"/>
      <c r="T72" s="116"/>
      <c r="U72" s="116"/>
      <c r="V72" s="116"/>
      <c r="W72" s="116"/>
      <c r="X72" s="116"/>
      <c r="Y72" s="116"/>
      <c r="Z72" s="116"/>
      <c r="AA72" s="116"/>
      <c r="AB72" s="116"/>
      <c r="AC72" s="116"/>
    </row>
    <row r="73" spans="1:29" s="94" customFormat="1" ht="11.1" customHeight="1">
      <c r="A73" s="25">
        <f>IF(B73&lt;&gt;"",COUNTA($B$20:B73),"")</f>
        <v>53</v>
      </c>
      <c r="B73" s="103" t="s">
        <v>172</v>
      </c>
      <c r="C73" s="125">
        <v>290.47000000000003</v>
      </c>
      <c r="D73" s="125" t="s">
        <v>10</v>
      </c>
      <c r="E73" s="125" t="s">
        <v>10</v>
      </c>
      <c r="F73" s="125" t="s">
        <v>10</v>
      </c>
      <c r="G73" s="125" t="s">
        <v>10</v>
      </c>
      <c r="H73" s="125" t="s">
        <v>10</v>
      </c>
      <c r="I73" s="125" t="s">
        <v>10</v>
      </c>
      <c r="J73" s="125" t="s">
        <v>10</v>
      </c>
      <c r="K73" s="125" t="s">
        <v>10</v>
      </c>
      <c r="L73" s="125" t="s">
        <v>10</v>
      </c>
      <c r="M73" s="125" t="s">
        <v>10</v>
      </c>
      <c r="N73" s="125">
        <v>290.47000000000003</v>
      </c>
      <c r="O73" s="116"/>
      <c r="P73" s="116"/>
      <c r="Q73" s="116"/>
      <c r="R73" s="116"/>
      <c r="S73" s="116"/>
      <c r="T73" s="116"/>
      <c r="U73" s="116"/>
      <c r="V73" s="116"/>
      <c r="W73" s="116"/>
      <c r="X73" s="116"/>
      <c r="Y73" s="116"/>
      <c r="Z73" s="116"/>
      <c r="AA73" s="116"/>
      <c r="AB73" s="116"/>
      <c r="AC73" s="116"/>
    </row>
    <row r="74" spans="1:29" s="94" customFormat="1" ht="11.1" customHeight="1">
      <c r="A74" s="25">
        <f>IF(B74&lt;&gt;"",COUNTA($B$20:B74),"")</f>
        <v>54</v>
      </c>
      <c r="B74" s="103" t="s">
        <v>173</v>
      </c>
      <c r="C74" s="125">
        <v>119.78</v>
      </c>
      <c r="D74" s="125" t="s">
        <v>10</v>
      </c>
      <c r="E74" s="125" t="s">
        <v>10</v>
      </c>
      <c r="F74" s="125" t="s">
        <v>10</v>
      </c>
      <c r="G74" s="125" t="s">
        <v>10</v>
      </c>
      <c r="H74" s="125" t="s">
        <v>10</v>
      </c>
      <c r="I74" s="125" t="s">
        <v>10</v>
      </c>
      <c r="J74" s="125" t="s">
        <v>10</v>
      </c>
      <c r="K74" s="125" t="s">
        <v>10</v>
      </c>
      <c r="L74" s="125" t="s">
        <v>10</v>
      </c>
      <c r="M74" s="125" t="s">
        <v>10</v>
      </c>
      <c r="N74" s="125">
        <v>119.78</v>
      </c>
      <c r="O74" s="116"/>
      <c r="P74" s="116"/>
      <c r="Q74" s="116"/>
      <c r="R74" s="116"/>
      <c r="S74" s="116"/>
      <c r="T74" s="116"/>
      <c r="U74" s="116"/>
      <c r="V74" s="116"/>
      <c r="W74" s="116"/>
      <c r="X74" s="116"/>
      <c r="Y74" s="116"/>
      <c r="Z74" s="116"/>
      <c r="AA74" s="116"/>
      <c r="AB74" s="116"/>
      <c r="AC74" s="116"/>
    </row>
    <row r="75" spans="1:29" s="94" customFormat="1" ht="11.1" customHeight="1">
      <c r="A75" s="25">
        <f>IF(B75&lt;&gt;"",COUNTA($B$20:B75),"")</f>
        <v>55</v>
      </c>
      <c r="B75" s="103" t="s">
        <v>61</v>
      </c>
      <c r="C75" s="125">
        <v>332.45</v>
      </c>
      <c r="D75" s="125" t="s">
        <v>10</v>
      </c>
      <c r="E75" s="125" t="s">
        <v>10</v>
      </c>
      <c r="F75" s="125" t="s">
        <v>10</v>
      </c>
      <c r="G75" s="125" t="s">
        <v>10</v>
      </c>
      <c r="H75" s="125" t="s">
        <v>10</v>
      </c>
      <c r="I75" s="125" t="s">
        <v>10</v>
      </c>
      <c r="J75" s="125" t="s">
        <v>10</v>
      </c>
      <c r="K75" s="125" t="s">
        <v>10</v>
      </c>
      <c r="L75" s="125" t="s">
        <v>10</v>
      </c>
      <c r="M75" s="125" t="s">
        <v>10</v>
      </c>
      <c r="N75" s="125">
        <v>332.45</v>
      </c>
      <c r="O75" s="116"/>
      <c r="P75" s="116"/>
      <c r="Q75" s="116"/>
      <c r="R75" s="116"/>
      <c r="S75" s="116"/>
      <c r="T75" s="116"/>
      <c r="U75" s="116"/>
      <c r="V75" s="116"/>
      <c r="W75" s="116"/>
      <c r="X75" s="116"/>
      <c r="Y75" s="116"/>
      <c r="Z75" s="116"/>
      <c r="AA75" s="116"/>
      <c r="AB75" s="116"/>
      <c r="AC75" s="116"/>
    </row>
    <row r="76" spans="1:29" s="94" customFormat="1" ht="21.6" customHeight="1">
      <c r="A76" s="25">
        <f>IF(B76&lt;&gt;"",COUNTA($B$20:B76),"")</f>
        <v>56</v>
      </c>
      <c r="B76" s="104" t="s">
        <v>157</v>
      </c>
      <c r="C76" s="125">
        <v>298.8</v>
      </c>
      <c r="D76" s="125" t="s">
        <v>10</v>
      </c>
      <c r="E76" s="125" t="s">
        <v>10</v>
      </c>
      <c r="F76" s="125" t="s">
        <v>10</v>
      </c>
      <c r="G76" s="125" t="s">
        <v>10</v>
      </c>
      <c r="H76" s="125" t="s">
        <v>10</v>
      </c>
      <c r="I76" s="125" t="s">
        <v>10</v>
      </c>
      <c r="J76" s="125" t="s">
        <v>10</v>
      </c>
      <c r="K76" s="125" t="s">
        <v>10</v>
      </c>
      <c r="L76" s="125" t="s">
        <v>10</v>
      </c>
      <c r="M76" s="125" t="s">
        <v>10</v>
      </c>
      <c r="N76" s="125">
        <v>298.8</v>
      </c>
      <c r="O76" s="116"/>
      <c r="P76" s="116"/>
      <c r="Q76" s="116"/>
      <c r="R76" s="116"/>
      <c r="S76" s="116"/>
      <c r="T76" s="116"/>
      <c r="U76" s="116"/>
      <c r="V76" s="116"/>
      <c r="W76" s="116"/>
      <c r="X76" s="116"/>
      <c r="Y76" s="116"/>
      <c r="Z76" s="116"/>
      <c r="AA76" s="116"/>
      <c r="AB76" s="116"/>
      <c r="AC76" s="116"/>
    </row>
    <row r="77" spans="1:29" s="94" customFormat="1" ht="21.6" customHeight="1">
      <c r="A77" s="25">
        <f>IF(B77&lt;&gt;"",COUNTA($B$20:B77),"")</f>
        <v>57</v>
      </c>
      <c r="B77" s="104" t="s">
        <v>158</v>
      </c>
      <c r="C77" s="125">
        <v>131.66999999999999</v>
      </c>
      <c r="D77" s="125">
        <v>1.46</v>
      </c>
      <c r="E77" s="125">
        <v>1.63</v>
      </c>
      <c r="F77" s="125">
        <v>0.04</v>
      </c>
      <c r="G77" s="125">
        <v>127.11</v>
      </c>
      <c r="H77" s="125">
        <v>0.94</v>
      </c>
      <c r="I77" s="125">
        <v>0.94</v>
      </c>
      <c r="J77" s="125" t="s">
        <v>10</v>
      </c>
      <c r="K77" s="125" t="s">
        <v>10</v>
      </c>
      <c r="L77" s="125" t="s">
        <v>10</v>
      </c>
      <c r="M77" s="125">
        <v>0.5</v>
      </c>
      <c r="N77" s="125" t="s">
        <v>10</v>
      </c>
      <c r="O77" s="116"/>
      <c r="P77" s="116"/>
      <c r="Q77" s="116"/>
      <c r="R77" s="116"/>
      <c r="S77" s="116"/>
      <c r="T77" s="116"/>
      <c r="U77" s="116"/>
      <c r="V77" s="116"/>
      <c r="W77" s="116"/>
      <c r="X77" s="116"/>
      <c r="Y77" s="116"/>
      <c r="Z77" s="116"/>
      <c r="AA77" s="116"/>
      <c r="AB77" s="116"/>
      <c r="AC77" s="116"/>
    </row>
    <row r="78" spans="1:29" s="94" customFormat="1" ht="21.6" customHeight="1">
      <c r="A78" s="25">
        <f>IF(B78&lt;&gt;"",COUNTA($B$20:B78),"")</f>
        <v>58</v>
      </c>
      <c r="B78" s="104" t="s">
        <v>159</v>
      </c>
      <c r="C78" s="125" t="s">
        <v>10</v>
      </c>
      <c r="D78" s="125" t="s">
        <v>10</v>
      </c>
      <c r="E78" s="125" t="s">
        <v>10</v>
      </c>
      <c r="F78" s="125" t="s">
        <v>10</v>
      </c>
      <c r="G78" s="125" t="s">
        <v>10</v>
      </c>
      <c r="H78" s="125" t="s">
        <v>10</v>
      </c>
      <c r="I78" s="125" t="s">
        <v>10</v>
      </c>
      <c r="J78" s="125" t="s">
        <v>10</v>
      </c>
      <c r="K78" s="125" t="s">
        <v>10</v>
      </c>
      <c r="L78" s="125" t="s">
        <v>10</v>
      </c>
      <c r="M78" s="125" t="s">
        <v>10</v>
      </c>
      <c r="N78" s="125" t="s">
        <v>10</v>
      </c>
      <c r="O78" s="116"/>
      <c r="P78" s="116"/>
      <c r="Q78" s="116"/>
      <c r="R78" s="116"/>
      <c r="S78" s="116"/>
      <c r="T78" s="116"/>
      <c r="U78" s="116"/>
      <c r="V78" s="116"/>
      <c r="W78" s="116"/>
      <c r="X78" s="116"/>
      <c r="Y78" s="116"/>
      <c r="Z78" s="116"/>
      <c r="AA78" s="116"/>
      <c r="AB78" s="116"/>
      <c r="AC78" s="116"/>
    </row>
    <row r="79" spans="1:29" s="94" customFormat="1" ht="11.1" customHeight="1">
      <c r="A79" s="25">
        <f>IF(B79&lt;&gt;"",COUNTA($B$20:B79),"")</f>
        <v>59</v>
      </c>
      <c r="B79" s="103" t="s">
        <v>160</v>
      </c>
      <c r="C79" s="125">
        <v>65.209999999999994</v>
      </c>
      <c r="D79" s="125">
        <v>0.03</v>
      </c>
      <c r="E79" s="125">
        <v>22.26</v>
      </c>
      <c r="F79" s="125">
        <v>4.47</v>
      </c>
      <c r="G79" s="125">
        <v>4.87</v>
      </c>
      <c r="H79" s="125" t="s">
        <v>10</v>
      </c>
      <c r="I79" s="125" t="s">
        <v>10</v>
      </c>
      <c r="J79" s="125" t="s">
        <v>10</v>
      </c>
      <c r="K79" s="125">
        <v>5.86</v>
      </c>
      <c r="L79" s="125">
        <v>27.18</v>
      </c>
      <c r="M79" s="125">
        <v>0.54</v>
      </c>
      <c r="N79" s="125" t="s">
        <v>10</v>
      </c>
      <c r="O79" s="116"/>
      <c r="P79" s="116"/>
      <c r="Q79" s="116"/>
      <c r="R79" s="116"/>
      <c r="S79" s="116"/>
      <c r="T79" s="116"/>
      <c r="U79" s="116"/>
      <c r="V79" s="116"/>
      <c r="W79" s="116"/>
      <c r="X79" s="116"/>
      <c r="Y79" s="116"/>
      <c r="Z79" s="116"/>
      <c r="AA79" s="116"/>
      <c r="AB79" s="116"/>
      <c r="AC79" s="116"/>
    </row>
    <row r="80" spans="1:29" s="94" customFormat="1" ht="11.1" customHeight="1">
      <c r="A80" s="25">
        <f>IF(B80&lt;&gt;"",COUNTA($B$20:B80),"")</f>
        <v>60</v>
      </c>
      <c r="B80" s="103" t="s">
        <v>161</v>
      </c>
      <c r="C80" s="125">
        <v>412.94</v>
      </c>
      <c r="D80" s="125">
        <v>134.96</v>
      </c>
      <c r="E80" s="125">
        <v>30.6</v>
      </c>
      <c r="F80" s="125">
        <v>56.19</v>
      </c>
      <c r="G80" s="125">
        <v>61.25</v>
      </c>
      <c r="H80" s="125">
        <v>3.99</v>
      </c>
      <c r="I80" s="125">
        <v>2.02</v>
      </c>
      <c r="J80" s="125">
        <v>1.98</v>
      </c>
      <c r="K80" s="125">
        <v>22.26</v>
      </c>
      <c r="L80" s="125">
        <v>6.08</v>
      </c>
      <c r="M80" s="125">
        <v>91.91</v>
      </c>
      <c r="N80" s="125">
        <v>5.69</v>
      </c>
      <c r="O80" s="116"/>
      <c r="P80" s="116"/>
      <c r="Q80" s="116"/>
      <c r="R80" s="116"/>
      <c r="S80" s="116"/>
      <c r="T80" s="116"/>
      <c r="U80" s="116"/>
      <c r="V80" s="116"/>
      <c r="W80" s="116"/>
      <c r="X80" s="116"/>
      <c r="Y80" s="116"/>
      <c r="Z80" s="116"/>
      <c r="AA80" s="116"/>
      <c r="AB80" s="116"/>
      <c r="AC80" s="116"/>
    </row>
    <row r="81" spans="1:29" s="94" customFormat="1" ht="11.1" customHeight="1">
      <c r="A81" s="25">
        <f>IF(B81&lt;&gt;"",COUNTA($B$20:B81),"")</f>
        <v>61</v>
      </c>
      <c r="B81" s="103" t="s">
        <v>147</v>
      </c>
      <c r="C81" s="125">
        <v>59.4</v>
      </c>
      <c r="D81" s="125">
        <v>0.3</v>
      </c>
      <c r="E81" s="125">
        <v>0.8</v>
      </c>
      <c r="F81" s="125">
        <v>52.3</v>
      </c>
      <c r="G81" s="125" t="s">
        <v>10</v>
      </c>
      <c r="H81" s="125">
        <v>2.37</v>
      </c>
      <c r="I81" s="125">
        <v>0.56000000000000005</v>
      </c>
      <c r="J81" s="125">
        <v>1.81</v>
      </c>
      <c r="K81" s="125" t="s">
        <v>10</v>
      </c>
      <c r="L81" s="125">
        <v>0.05</v>
      </c>
      <c r="M81" s="125">
        <v>1.2</v>
      </c>
      <c r="N81" s="125">
        <v>2.38</v>
      </c>
      <c r="O81" s="116"/>
      <c r="P81" s="116"/>
      <c r="Q81" s="116"/>
      <c r="R81" s="116"/>
      <c r="S81" s="116"/>
      <c r="T81" s="116"/>
      <c r="U81" s="116"/>
      <c r="V81" s="116"/>
      <c r="W81" s="116"/>
      <c r="X81" s="116"/>
      <c r="Y81" s="116"/>
      <c r="Z81" s="116"/>
      <c r="AA81" s="116"/>
      <c r="AB81" s="116"/>
      <c r="AC81" s="116"/>
    </row>
    <row r="82" spans="1:29" s="94" customFormat="1" ht="20.100000000000001" customHeight="1">
      <c r="A82" s="26">
        <f>IF(B82&lt;&gt;"",COUNTA($B$20:B82),"")</f>
        <v>62</v>
      </c>
      <c r="B82" s="105" t="s">
        <v>162</v>
      </c>
      <c r="C82" s="127">
        <v>1960.79</v>
      </c>
      <c r="D82" s="127">
        <v>136.13999999999999</v>
      </c>
      <c r="E82" s="127">
        <v>53.69</v>
      </c>
      <c r="F82" s="127">
        <v>8.4</v>
      </c>
      <c r="G82" s="127">
        <v>193.22</v>
      </c>
      <c r="H82" s="127">
        <v>2.57</v>
      </c>
      <c r="I82" s="127">
        <v>2.4</v>
      </c>
      <c r="J82" s="127">
        <v>0.16</v>
      </c>
      <c r="K82" s="127">
        <v>28.12</v>
      </c>
      <c r="L82" s="127">
        <v>33.21</v>
      </c>
      <c r="M82" s="127">
        <v>91.75</v>
      </c>
      <c r="N82" s="127">
        <v>1413.68</v>
      </c>
      <c r="O82" s="116"/>
      <c r="P82" s="116"/>
      <c r="Q82" s="116"/>
      <c r="R82" s="116"/>
      <c r="S82" s="116"/>
      <c r="T82" s="116"/>
      <c r="U82" s="116"/>
      <c r="V82" s="116"/>
      <c r="W82" s="116"/>
      <c r="X82" s="116"/>
      <c r="Y82" s="116"/>
      <c r="Z82" s="116"/>
      <c r="AA82" s="116"/>
      <c r="AB82" s="116"/>
      <c r="AC82" s="116"/>
    </row>
    <row r="83" spans="1:29" s="122" customFormat="1" ht="11.1" customHeight="1">
      <c r="A83" s="25">
        <f>IF(B83&lt;&gt;"",COUNTA($B$20:B83),"")</f>
        <v>63</v>
      </c>
      <c r="B83" s="103" t="s">
        <v>163</v>
      </c>
      <c r="C83" s="125">
        <v>186.96</v>
      </c>
      <c r="D83" s="125">
        <v>1.1100000000000001</v>
      </c>
      <c r="E83" s="125">
        <v>3.74</v>
      </c>
      <c r="F83" s="125" t="s">
        <v>10</v>
      </c>
      <c r="G83" s="125">
        <v>0.1</v>
      </c>
      <c r="H83" s="125" t="s">
        <v>10</v>
      </c>
      <c r="I83" s="125" t="s">
        <v>10</v>
      </c>
      <c r="J83" s="125" t="s">
        <v>10</v>
      </c>
      <c r="K83" s="125" t="s">
        <v>10</v>
      </c>
      <c r="L83" s="125">
        <v>52.39</v>
      </c>
      <c r="M83" s="125">
        <v>41.34</v>
      </c>
      <c r="N83" s="125">
        <v>88.27</v>
      </c>
      <c r="O83" s="121"/>
      <c r="P83" s="121"/>
      <c r="Q83" s="121"/>
      <c r="R83" s="121"/>
      <c r="S83" s="121"/>
      <c r="T83" s="121"/>
      <c r="U83" s="121"/>
      <c r="V83" s="121"/>
      <c r="W83" s="121"/>
      <c r="X83" s="121"/>
      <c r="Y83" s="121"/>
      <c r="Z83" s="121"/>
      <c r="AA83" s="121"/>
      <c r="AB83" s="121"/>
      <c r="AC83" s="121"/>
    </row>
    <row r="84" spans="1:29"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c r="Y84" s="121"/>
      <c r="Z84" s="121"/>
      <c r="AA84" s="121"/>
      <c r="AB84" s="121"/>
      <c r="AC84" s="121"/>
    </row>
    <row r="85" spans="1:29" s="122" customFormat="1" ht="11.1" customHeight="1">
      <c r="A85" s="25">
        <f>IF(B85&lt;&gt;"",COUNTA($B$20:B85),"")</f>
        <v>65</v>
      </c>
      <c r="B85" s="103" t="s">
        <v>165</v>
      </c>
      <c r="C85" s="125">
        <v>15.51</v>
      </c>
      <c r="D85" s="125">
        <v>12.67</v>
      </c>
      <c r="E85" s="125">
        <v>0.06</v>
      </c>
      <c r="F85" s="125" t="s">
        <v>10</v>
      </c>
      <c r="G85" s="125" t="s">
        <v>10</v>
      </c>
      <c r="H85" s="125" t="s">
        <v>10</v>
      </c>
      <c r="I85" s="125" t="s">
        <v>10</v>
      </c>
      <c r="J85" s="125" t="s">
        <v>10</v>
      </c>
      <c r="K85" s="125" t="s">
        <v>10</v>
      </c>
      <c r="L85" s="125">
        <v>2.76</v>
      </c>
      <c r="M85" s="125" t="s">
        <v>10</v>
      </c>
      <c r="N85" s="125">
        <v>0.02</v>
      </c>
      <c r="O85" s="121"/>
      <c r="P85" s="121"/>
      <c r="Q85" s="121"/>
      <c r="R85" s="121"/>
      <c r="S85" s="121"/>
      <c r="T85" s="121"/>
      <c r="U85" s="121"/>
      <c r="V85" s="121"/>
      <c r="W85" s="121"/>
      <c r="X85" s="121"/>
      <c r="Y85" s="121"/>
      <c r="Z85" s="121"/>
      <c r="AA85" s="121"/>
      <c r="AB85" s="121"/>
      <c r="AC85" s="121"/>
    </row>
    <row r="86" spans="1:29" s="122" customFormat="1" ht="11.1" customHeight="1">
      <c r="A86" s="25">
        <f>IF(B86&lt;&gt;"",COUNTA($B$20:B86),"")</f>
        <v>66</v>
      </c>
      <c r="B86" s="103" t="s">
        <v>147</v>
      </c>
      <c r="C86" s="125" t="s">
        <v>10</v>
      </c>
      <c r="D86" s="125" t="s">
        <v>10</v>
      </c>
      <c r="E86" s="125" t="s">
        <v>10</v>
      </c>
      <c r="F86" s="125" t="s">
        <v>10</v>
      </c>
      <c r="G86" s="125" t="s">
        <v>10</v>
      </c>
      <c r="H86" s="125" t="s">
        <v>10</v>
      </c>
      <c r="I86" s="125" t="s">
        <v>10</v>
      </c>
      <c r="J86" s="125" t="s">
        <v>10</v>
      </c>
      <c r="K86" s="125" t="s">
        <v>10</v>
      </c>
      <c r="L86" s="125" t="s">
        <v>10</v>
      </c>
      <c r="M86" s="125" t="s">
        <v>10</v>
      </c>
      <c r="N86" s="125" t="s">
        <v>10</v>
      </c>
      <c r="O86" s="121"/>
      <c r="P86" s="121"/>
      <c r="Q86" s="121"/>
      <c r="R86" s="121"/>
      <c r="S86" s="121"/>
      <c r="T86" s="121"/>
      <c r="U86" s="121"/>
      <c r="V86" s="121"/>
      <c r="W86" s="121"/>
      <c r="X86" s="121"/>
      <c r="Y86" s="121"/>
      <c r="Z86" s="121"/>
      <c r="AA86" s="121"/>
      <c r="AB86" s="121"/>
      <c r="AC86" s="121"/>
    </row>
    <row r="87" spans="1:29" s="94" customFormat="1" ht="18.95" customHeight="1">
      <c r="A87" s="26">
        <f>IF(B87&lt;&gt;"",COUNTA($B$20:B87),"")</f>
        <v>67</v>
      </c>
      <c r="B87" s="105" t="s">
        <v>166</v>
      </c>
      <c r="C87" s="127">
        <v>202.47</v>
      </c>
      <c r="D87" s="127">
        <v>13.78</v>
      </c>
      <c r="E87" s="127">
        <v>3.8</v>
      </c>
      <c r="F87" s="127" t="s">
        <v>10</v>
      </c>
      <c r="G87" s="127">
        <v>0.1</v>
      </c>
      <c r="H87" s="127" t="s">
        <v>10</v>
      </c>
      <c r="I87" s="127" t="s">
        <v>10</v>
      </c>
      <c r="J87" s="127" t="s">
        <v>10</v>
      </c>
      <c r="K87" s="127" t="s">
        <v>10</v>
      </c>
      <c r="L87" s="127">
        <v>55.16</v>
      </c>
      <c r="M87" s="127">
        <v>41.34</v>
      </c>
      <c r="N87" s="127">
        <v>88.29</v>
      </c>
      <c r="O87" s="116"/>
      <c r="P87" s="116"/>
      <c r="Q87" s="116"/>
      <c r="R87" s="116"/>
      <c r="S87" s="116"/>
      <c r="T87" s="116"/>
      <c r="U87" s="116"/>
      <c r="V87" s="116"/>
      <c r="W87" s="116"/>
      <c r="X87" s="116"/>
      <c r="Y87" s="116"/>
      <c r="Z87" s="116"/>
      <c r="AA87" s="116"/>
      <c r="AB87" s="116"/>
      <c r="AC87" s="116"/>
    </row>
    <row r="88" spans="1:29" s="94" customFormat="1" ht="18.95" customHeight="1">
      <c r="A88" s="26">
        <f>IF(B88&lt;&gt;"",COUNTA($B$20:B88),"")</f>
        <v>68</v>
      </c>
      <c r="B88" s="105" t="s">
        <v>167</v>
      </c>
      <c r="C88" s="127">
        <v>2163.2600000000002</v>
      </c>
      <c r="D88" s="127">
        <v>149.91999999999999</v>
      </c>
      <c r="E88" s="127">
        <v>57.49</v>
      </c>
      <c r="F88" s="127">
        <v>8.4</v>
      </c>
      <c r="G88" s="127">
        <v>193.32</v>
      </c>
      <c r="H88" s="127">
        <v>2.57</v>
      </c>
      <c r="I88" s="127">
        <v>2.4</v>
      </c>
      <c r="J88" s="127">
        <v>0.16</v>
      </c>
      <c r="K88" s="127">
        <v>28.12</v>
      </c>
      <c r="L88" s="127">
        <v>88.36</v>
      </c>
      <c r="M88" s="127">
        <v>133.1</v>
      </c>
      <c r="N88" s="127">
        <v>1501.97</v>
      </c>
      <c r="O88" s="116"/>
      <c r="P88" s="116"/>
      <c r="Q88" s="116"/>
      <c r="R88" s="116"/>
      <c r="S88" s="116"/>
      <c r="T88" s="116"/>
      <c r="U88" s="116"/>
      <c r="V88" s="116"/>
      <c r="W88" s="116"/>
      <c r="X88" s="116"/>
      <c r="Y88" s="116"/>
      <c r="Z88" s="116"/>
      <c r="AA88" s="116"/>
      <c r="AB88" s="116"/>
      <c r="AC88" s="116"/>
    </row>
    <row r="89" spans="1:29" s="94" customFormat="1" ht="18.95" customHeight="1">
      <c r="A89" s="26">
        <f>IF(B89&lt;&gt;"",COUNTA($B$20:B89),"")</f>
        <v>69</v>
      </c>
      <c r="B89" s="105" t="s">
        <v>168</v>
      </c>
      <c r="C89" s="127">
        <v>199.18</v>
      </c>
      <c r="D89" s="127">
        <v>-196.91</v>
      </c>
      <c r="E89" s="127">
        <v>-90.67</v>
      </c>
      <c r="F89" s="127">
        <v>-111.62</v>
      </c>
      <c r="G89" s="127">
        <v>-150.30000000000001</v>
      </c>
      <c r="H89" s="127">
        <v>-141.69999999999999</v>
      </c>
      <c r="I89" s="127">
        <v>-10.64</v>
      </c>
      <c r="J89" s="127">
        <v>-131.06</v>
      </c>
      <c r="K89" s="127">
        <v>-23.96</v>
      </c>
      <c r="L89" s="127">
        <v>-183.52</v>
      </c>
      <c r="M89" s="127">
        <v>42.55</v>
      </c>
      <c r="N89" s="127">
        <v>1055.3</v>
      </c>
      <c r="O89" s="116"/>
      <c r="P89" s="116"/>
      <c r="Q89" s="116"/>
      <c r="R89" s="116"/>
      <c r="S89" s="116"/>
      <c r="T89" s="116"/>
      <c r="U89" s="116"/>
      <c r="V89" s="116"/>
      <c r="W89" s="116"/>
      <c r="X89" s="116"/>
      <c r="Y89" s="116"/>
      <c r="Z89" s="116"/>
      <c r="AA89" s="116"/>
      <c r="AB89" s="116"/>
      <c r="AC89" s="116"/>
    </row>
    <row r="90" spans="1:29" s="122" customFormat="1" ht="25.15" customHeight="1">
      <c r="A90" s="25">
        <f>IF(B90&lt;&gt;"",COUNTA($B$20:B90),"")</f>
        <v>70</v>
      </c>
      <c r="B90" s="108" t="s">
        <v>169</v>
      </c>
      <c r="C90" s="129">
        <v>240.32</v>
      </c>
      <c r="D90" s="129">
        <v>-145.5</v>
      </c>
      <c r="E90" s="129">
        <v>-91.75</v>
      </c>
      <c r="F90" s="129">
        <v>-80.8</v>
      </c>
      <c r="G90" s="129">
        <v>-148.33000000000001</v>
      </c>
      <c r="H90" s="129">
        <v>-141.69999999999999</v>
      </c>
      <c r="I90" s="129">
        <v>-10.64</v>
      </c>
      <c r="J90" s="129">
        <v>-131.06</v>
      </c>
      <c r="K90" s="129">
        <v>-23.9</v>
      </c>
      <c r="L90" s="129">
        <v>-119.17</v>
      </c>
      <c r="M90" s="129">
        <v>24.45</v>
      </c>
      <c r="N90" s="129">
        <v>967.01</v>
      </c>
      <c r="O90" s="121"/>
      <c r="P90" s="121"/>
      <c r="Q90" s="121"/>
      <c r="R90" s="121"/>
      <c r="S90" s="121"/>
      <c r="T90" s="121"/>
      <c r="U90" s="121"/>
      <c r="V90" s="121"/>
      <c r="W90" s="121"/>
      <c r="X90" s="121"/>
      <c r="Y90" s="121"/>
      <c r="Z90" s="121"/>
      <c r="AA90" s="121"/>
      <c r="AB90" s="121"/>
      <c r="AC90" s="121"/>
    </row>
    <row r="91" spans="1:29" s="122" customFormat="1" ht="18" customHeight="1">
      <c r="A91" s="25">
        <f>IF(B91&lt;&gt;"",COUNTA($B$20:B91),"")</f>
        <v>71</v>
      </c>
      <c r="B91" s="103" t="s">
        <v>170</v>
      </c>
      <c r="C91" s="125">
        <v>195.15</v>
      </c>
      <c r="D91" s="125" t="s">
        <v>10</v>
      </c>
      <c r="E91" s="125" t="s">
        <v>10</v>
      </c>
      <c r="F91" s="125" t="s">
        <v>10</v>
      </c>
      <c r="G91" s="125" t="s">
        <v>10</v>
      </c>
      <c r="H91" s="125" t="s">
        <v>10</v>
      </c>
      <c r="I91" s="125" t="s">
        <v>10</v>
      </c>
      <c r="J91" s="125" t="s">
        <v>10</v>
      </c>
      <c r="K91" s="125" t="s">
        <v>10</v>
      </c>
      <c r="L91" s="125" t="s">
        <v>10</v>
      </c>
      <c r="M91" s="125" t="s">
        <v>10</v>
      </c>
      <c r="N91" s="125">
        <v>195.15</v>
      </c>
      <c r="O91" s="121"/>
      <c r="P91" s="121"/>
      <c r="Q91" s="121"/>
      <c r="R91" s="121"/>
      <c r="S91" s="121"/>
      <c r="T91" s="121"/>
      <c r="U91" s="121"/>
      <c r="V91" s="121"/>
      <c r="W91" s="121"/>
      <c r="X91" s="121"/>
      <c r="Y91" s="121"/>
      <c r="Z91" s="121"/>
      <c r="AA91" s="121"/>
      <c r="AB91" s="121"/>
      <c r="AC91" s="121"/>
    </row>
    <row r="92" spans="1:29" ht="11.1" customHeight="1">
      <c r="A92" s="25">
        <f>IF(B92&lt;&gt;"",COUNTA($B$20:B92),"")</f>
        <v>72</v>
      </c>
      <c r="B92" s="103" t="s">
        <v>171</v>
      </c>
      <c r="C92" s="125">
        <v>255.02</v>
      </c>
      <c r="D92" s="125" t="s">
        <v>10</v>
      </c>
      <c r="E92" s="125" t="s">
        <v>10</v>
      </c>
      <c r="F92" s="125" t="s">
        <v>10</v>
      </c>
      <c r="G92" s="125" t="s">
        <v>10</v>
      </c>
      <c r="H92" s="125" t="s">
        <v>10</v>
      </c>
      <c r="I92" s="125" t="s">
        <v>10</v>
      </c>
      <c r="J92" s="125" t="s">
        <v>10</v>
      </c>
      <c r="K92" s="125" t="s">
        <v>10</v>
      </c>
      <c r="L92" s="125" t="s">
        <v>10</v>
      </c>
      <c r="M92" s="125" t="s">
        <v>10</v>
      </c>
      <c r="N92" s="125">
        <v>255.02</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AC93"/>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7109375" style="102"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930</v>
      </c>
      <c r="B1" s="242"/>
      <c r="C1" s="221" t="str">
        <f>"Auszahlungen und Einzahlungen der kreisfreien und großen
kreisangehörigen Städte "&amp;Deckblatt!A7&amp;" nach Produktbereichen"</f>
        <v>Auszahlungen und Einzahlungen der kreisfreien und großen
kreisangehörigen Städte 2019 nach Produktbereichen</v>
      </c>
      <c r="D1" s="221"/>
      <c r="E1" s="221"/>
      <c r="F1" s="221"/>
      <c r="G1" s="222"/>
      <c r="H1" s="223" t="str">
        <f>"Auszahlungen und Einzahlungen der kreisfreien und großen
kreisangehörigen Städte "&amp;Deckblatt!A7&amp;" nach Produktbereichen"</f>
        <v>Auszahlungen und Einzahlungen der kreisfreien und großen
kreisangehörigen Städte 2019 nach Produktbereichen</v>
      </c>
      <c r="I1" s="221"/>
      <c r="J1" s="221"/>
      <c r="K1" s="221"/>
      <c r="L1" s="221"/>
      <c r="M1" s="221"/>
      <c r="N1" s="222"/>
    </row>
    <row r="2" spans="1:14" s="97" customFormat="1" ht="12" customHeight="1">
      <c r="A2" s="241" t="s">
        <v>935</v>
      </c>
      <c r="B2" s="242"/>
      <c r="C2" s="221" t="s">
        <v>120</v>
      </c>
      <c r="D2" s="221"/>
      <c r="E2" s="221"/>
      <c r="F2" s="221"/>
      <c r="G2" s="222"/>
      <c r="H2" s="227" t="s">
        <v>120</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8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9"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9"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9"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c r="Y19" s="116"/>
      <c r="Z19" s="116"/>
      <c r="AA19" s="116"/>
      <c r="AB19" s="116"/>
      <c r="AC19" s="116"/>
    </row>
    <row r="20" spans="1:29" s="94" customFormat="1" ht="11.1" customHeight="1">
      <c r="A20" s="25">
        <f>IF(B20&lt;&gt;"",COUNTA($B$20:B20),"")</f>
        <v>1</v>
      </c>
      <c r="B20" s="103" t="s">
        <v>142</v>
      </c>
      <c r="C20" s="117">
        <v>22783</v>
      </c>
      <c r="D20" s="117">
        <v>9509</v>
      </c>
      <c r="E20" s="117">
        <v>6286</v>
      </c>
      <c r="F20" s="117">
        <v>581</v>
      </c>
      <c r="G20" s="117">
        <v>1896</v>
      </c>
      <c r="H20" s="117">
        <v>234</v>
      </c>
      <c r="I20" s="117">
        <v>128</v>
      </c>
      <c r="J20" s="117">
        <v>106</v>
      </c>
      <c r="K20" s="117">
        <v>362</v>
      </c>
      <c r="L20" s="117">
        <v>2188</v>
      </c>
      <c r="M20" s="117">
        <v>1727</v>
      </c>
      <c r="N20" s="117" t="s">
        <v>10</v>
      </c>
      <c r="O20" s="116"/>
      <c r="P20" s="116"/>
      <c r="Q20" s="116"/>
      <c r="R20" s="116"/>
      <c r="S20" s="116"/>
      <c r="T20" s="116"/>
      <c r="U20" s="116"/>
      <c r="V20" s="116"/>
      <c r="W20" s="116"/>
      <c r="X20" s="116"/>
      <c r="Y20" s="116"/>
      <c r="Z20" s="116"/>
      <c r="AA20" s="116"/>
      <c r="AB20" s="116"/>
      <c r="AC20" s="116"/>
    </row>
    <row r="21" spans="1:29" s="94" customFormat="1" ht="11.1" customHeight="1">
      <c r="A21" s="25">
        <f>IF(B21&lt;&gt;"",COUNTA($B$20:B21),"")</f>
        <v>2</v>
      </c>
      <c r="B21" s="103" t="s">
        <v>143</v>
      </c>
      <c r="C21" s="117">
        <v>8973</v>
      </c>
      <c r="D21" s="117">
        <v>1996</v>
      </c>
      <c r="E21" s="117">
        <v>2157</v>
      </c>
      <c r="F21" s="117">
        <v>990</v>
      </c>
      <c r="G21" s="117">
        <v>1234</v>
      </c>
      <c r="H21" s="117">
        <v>9</v>
      </c>
      <c r="I21" s="117">
        <v>8</v>
      </c>
      <c r="J21" s="117">
        <v>1</v>
      </c>
      <c r="K21" s="117">
        <v>534</v>
      </c>
      <c r="L21" s="117">
        <v>282</v>
      </c>
      <c r="M21" s="117">
        <v>1769</v>
      </c>
      <c r="N21" s="117" t="s">
        <v>10</v>
      </c>
      <c r="O21" s="116"/>
      <c r="P21" s="116"/>
      <c r="Q21" s="116"/>
      <c r="R21" s="116"/>
      <c r="S21" s="116"/>
      <c r="T21" s="116"/>
      <c r="U21" s="116"/>
      <c r="V21" s="116"/>
      <c r="W21" s="116"/>
      <c r="X21" s="116"/>
      <c r="Y21" s="116"/>
      <c r="Z21" s="116"/>
      <c r="AA21" s="116"/>
      <c r="AB21" s="116"/>
      <c r="AC21" s="116"/>
    </row>
    <row r="22" spans="1:29" s="94" customFormat="1" ht="21.6" customHeight="1">
      <c r="A22" s="25">
        <f>IF(B22&lt;&gt;"",COUNTA($B$20:B22),"")</f>
        <v>3</v>
      </c>
      <c r="B22" s="104" t="s">
        <v>144</v>
      </c>
      <c r="C22" s="117" t="s">
        <v>10</v>
      </c>
      <c r="D22" s="117" t="s">
        <v>10</v>
      </c>
      <c r="E22" s="117" t="s">
        <v>10</v>
      </c>
      <c r="F22" s="117" t="s">
        <v>10</v>
      </c>
      <c r="G22" s="117" t="s">
        <v>10</v>
      </c>
      <c r="H22" s="117" t="s">
        <v>10</v>
      </c>
      <c r="I22" s="117" t="s">
        <v>10</v>
      </c>
      <c r="J22" s="117" t="s">
        <v>10</v>
      </c>
      <c r="K22" s="117" t="s">
        <v>10</v>
      </c>
      <c r="L22" s="117" t="s">
        <v>10</v>
      </c>
      <c r="M22" s="117" t="s">
        <v>10</v>
      </c>
      <c r="N22" s="117" t="s">
        <v>10</v>
      </c>
      <c r="O22" s="116"/>
      <c r="P22" s="116"/>
      <c r="Q22" s="116"/>
      <c r="R22" s="116"/>
      <c r="S22" s="116"/>
      <c r="T22" s="116"/>
      <c r="U22" s="116"/>
      <c r="V22" s="116"/>
      <c r="W22" s="116"/>
      <c r="X22" s="116"/>
      <c r="Y22" s="116"/>
      <c r="Z22" s="116"/>
      <c r="AA22" s="116"/>
      <c r="AB22" s="116"/>
      <c r="AC22" s="116"/>
    </row>
    <row r="23" spans="1:29" s="94" customFormat="1" ht="11.1" customHeight="1">
      <c r="A23" s="25">
        <f>IF(B23&lt;&gt;"",COUNTA($B$20:B23),"")</f>
        <v>4</v>
      </c>
      <c r="B23" s="103" t="s">
        <v>145</v>
      </c>
      <c r="C23" s="117">
        <v>2467</v>
      </c>
      <c r="D23" s="117" t="s">
        <v>10</v>
      </c>
      <c r="E23" s="117" t="s">
        <v>10</v>
      </c>
      <c r="F23" s="117" t="s">
        <v>10</v>
      </c>
      <c r="G23" s="117" t="s">
        <v>10</v>
      </c>
      <c r="H23" s="117" t="s">
        <v>10</v>
      </c>
      <c r="I23" s="117" t="s">
        <v>10</v>
      </c>
      <c r="J23" s="117" t="s">
        <v>10</v>
      </c>
      <c r="K23" s="117" t="s">
        <v>10</v>
      </c>
      <c r="L23" s="117" t="s">
        <v>10</v>
      </c>
      <c r="M23" s="117" t="s">
        <v>10</v>
      </c>
      <c r="N23" s="117">
        <v>2467</v>
      </c>
      <c r="O23" s="116"/>
      <c r="P23" s="116"/>
      <c r="Q23" s="116"/>
      <c r="R23" s="116"/>
      <c r="S23" s="116"/>
      <c r="T23" s="116"/>
      <c r="U23" s="116"/>
      <c r="V23" s="116"/>
      <c r="W23" s="116"/>
      <c r="X23" s="116"/>
      <c r="Y23" s="116"/>
      <c r="Z23" s="116"/>
      <c r="AA23" s="116"/>
      <c r="AB23" s="116"/>
      <c r="AC23" s="116"/>
    </row>
    <row r="24" spans="1:29" s="94" customFormat="1" ht="11.1" customHeight="1">
      <c r="A24" s="25">
        <f>IF(B24&lt;&gt;"",COUNTA($B$20:B24),"")</f>
        <v>5</v>
      </c>
      <c r="B24" s="103" t="s">
        <v>146</v>
      </c>
      <c r="C24" s="117">
        <v>33170</v>
      </c>
      <c r="D24" s="117">
        <v>547</v>
      </c>
      <c r="E24" s="117">
        <v>554</v>
      </c>
      <c r="F24" s="117">
        <v>1355</v>
      </c>
      <c r="G24" s="117">
        <v>914</v>
      </c>
      <c r="H24" s="117">
        <v>6453</v>
      </c>
      <c r="I24" s="117">
        <v>5</v>
      </c>
      <c r="J24" s="117">
        <v>6447</v>
      </c>
      <c r="K24" s="117">
        <v>1076</v>
      </c>
      <c r="L24" s="117">
        <v>412</v>
      </c>
      <c r="M24" s="117">
        <v>3886</v>
      </c>
      <c r="N24" s="117">
        <v>17972</v>
      </c>
      <c r="O24" s="116"/>
      <c r="P24" s="116"/>
      <c r="Q24" s="116"/>
      <c r="R24" s="116"/>
      <c r="S24" s="116"/>
      <c r="T24" s="116"/>
      <c r="U24" s="116"/>
      <c r="V24" s="116"/>
      <c r="W24" s="116"/>
      <c r="X24" s="116"/>
      <c r="Y24" s="116"/>
      <c r="Z24" s="116"/>
      <c r="AA24" s="116"/>
      <c r="AB24" s="116"/>
      <c r="AC24" s="116"/>
    </row>
    <row r="25" spans="1:29" s="94" customFormat="1" ht="11.1" customHeight="1">
      <c r="A25" s="25">
        <f>IF(B25&lt;&gt;"",COUNTA($B$20:B25),"")</f>
        <v>6</v>
      </c>
      <c r="B25" s="103" t="s">
        <v>147</v>
      </c>
      <c r="C25" s="117">
        <v>252</v>
      </c>
      <c r="D25" s="117">
        <v>47</v>
      </c>
      <c r="E25" s="117">
        <v>8</v>
      </c>
      <c r="F25" s="117">
        <v>79</v>
      </c>
      <c r="G25" s="117">
        <v>5</v>
      </c>
      <c r="H25" s="117" t="s">
        <v>10</v>
      </c>
      <c r="I25" s="117" t="s">
        <v>10</v>
      </c>
      <c r="J25" s="117" t="s">
        <v>10</v>
      </c>
      <c r="K25" s="117">
        <v>88</v>
      </c>
      <c r="L25" s="117">
        <v>19</v>
      </c>
      <c r="M25" s="117">
        <v>7</v>
      </c>
      <c r="N25" s="117" t="s">
        <v>10</v>
      </c>
      <c r="O25" s="116"/>
      <c r="P25" s="116"/>
      <c r="Q25" s="116"/>
      <c r="R25" s="116"/>
      <c r="S25" s="116"/>
      <c r="T25" s="116"/>
      <c r="U25" s="116"/>
      <c r="V25" s="116"/>
      <c r="W25" s="116"/>
      <c r="X25" s="116"/>
      <c r="Y25" s="116"/>
      <c r="Z25" s="116"/>
      <c r="AA25" s="116"/>
      <c r="AB25" s="116"/>
      <c r="AC25" s="116"/>
    </row>
    <row r="26" spans="1:29" s="94" customFormat="1" ht="20.100000000000001" customHeight="1">
      <c r="A26" s="26">
        <f>IF(B26&lt;&gt;"",COUNTA($B$20:B26),"")</f>
        <v>7</v>
      </c>
      <c r="B26" s="105" t="s">
        <v>148</v>
      </c>
      <c r="C26" s="119">
        <v>67141</v>
      </c>
      <c r="D26" s="119">
        <v>12006</v>
      </c>
      <c r="E26" s="119">
        <v>8989</v>
      </c>
      <c r="F26" s="119">
        <v>2847</v>
      </c>
      <c r="G26" s="119">
        <v>4039</v>
      </c>
      <c r="H26" s="119">
        <v>6697</v>
      </c>
      <c r="I26" s="119">
        <v>142</v>
      </c>
      <c r="J26" s="119">
        <v>6555</v>
      </c>
      <c r="K26" s="119">
        <v>1885</v>
      </c>
      <c r="L26" s="119">
        <v>2863</v>
      </c>
      <c r="M26" s="119">
        <v>7376</v>
      </c>
      <c r="N26" s="119">
        <v>20440</v>
      </c>
      <c r="O26" s="116"/>
      <c r="P26" s="116"/>
      <c r="Q26" s="116"/>
      <c r="R26" s="116"/>
      <c r="S26" s="116"/>
      <c r="T26" s="116"/>
      <c r="U26" s="116"/>
      <c r="V26" s="116"/>
      <c r="W26" s="116"/>
      <c r="X26" s="116"/>
      <c r="Y26" s="116"/>
      <c r="Z26" s="116"/>
      <c r="AA26" s="116"/>
      <c r="AB26" s="116"/>
      <c r="AC26" s="116"/>
    </row>
    <row r="27" spans="1:29" s="94" customFormat="1" ht="21.6" customHeight="1">
      <c r="A27" s="25">
        <f>IF(B27&lt;&gt;"",COUNTA($B$20:B27),"")</f>
        <v>8</v>
      </c>
      <c r="B27" s="104" t="s">
        <v>149</v>
      </c>
      <c r="C27" s="117">
        <v>15644</v>
      </c>
      <c r="D27" s="117">
        <v>348</v>
      </c>
      <c r="E27" s="117">
        <v>78</v>
      </c>
      <c r="F27" s="117">
        <v>4857</v>
      </c>
      <c r="G27" s="117">
        <v>908</v>
      </c>
      <c r="H27" s="117" t="s">
        <v>10</v>
      </c>
      <c r="I27" s="117" t="s">
        <v>10</v>
      </c>
      <c r="J27" s="117" t="s">
        <v>10</v>
      </c>
      <c r="K27" s="117">
        <v>1008</v>
      </c>
      <c r="L27" s="117">
        <v>4057</v>
      </c>
      <c r="M27" s="117">
        <v>4387</v>
      </c>
      <c r="N27" s="117" t="s">
        <v>10</v>
      </c>
      <c r="O27" s="116"/>
      <c r="P27" s="116"/>
      <c r="Q27" s="116"/>
      <c r="R27" s="116"/>
      <c r="S27" s="116"/>
      <c r="T27" s="116"/>
      <c r="U27" s="116"/>
      <c r="V27" s="116"/>
      <c r="W27" s="116"/>
      <c r="X27" s="116"/>
      <c r="Y27" s="116"/>
      <c r="Z27" s="116"/>
      <c r="AA27" s="116"/>
      <c r="AB27" s="116"/>
      <c r="AC27" s="116"/>
    </row>
    <row r="28" spans="1:29" s="94" customFormat="1" ht="11.1" customHeight="1">
      <c r="A28" s="25">
        <f>IF(B28&lt;&gt;"",COUNTA($B$20:B28),"")</f>
        <v>9</v>
      </c>
      <c r="B28" s="103" t="s">
        <v>150</v>
      </c>
      <c r="C28" s="117">
        <v>9086</v>
      </c>
      <c r="D28" s="117">
        <v>34</v>
      </c>
      <c r="E28" s="117" t="s">
        <v>10</v>
      </c>
      <c r="F28" s="117">
        <v>1987</v>
      </c>
      <c r="G28" s="117">
        <v>874</v>
      </c>
      <c r="H28" s="117" t="s">
        <v>10</v>
      </c>
      <c r="I28" s="117" t="s">
        <v>10</v>
      </c>
      <c r="J28" s="117" t="s">
        <v>10</v>
      </c>
      <c r="K28" s="117">
        <v>989</v>
      </c>
      <c r="L28" s="117">
        <v>3544</v>
      </c>
      <c r="M28" s="117">
        <v>1657</v>
      </c>
      <c r="N28" s="117" t="s">
        <v>10</v>
      </c>
      <c r="O28" s="116"/>
      <c r="P28" s="116"/>
      <c r="Q28" s="116"/>
      <c r="R28" s="116"/>
      <c r="S28" s="116"/>
      <c r="T28" s="116"/>
      <c r="U28" s="116"/>
      <c r="V28" s="116"/>
      <c r="W28" s="116"/>
      <c r="X28" s="116"/>
      <c r="Y28" s="116"/>
      <c r="Z28" s="116"/>
      <c r="AA28" s="116"/>
      <c r="AB28" s="116"/>
      <c r="AC28" s="116"/>
    </row>
    <row r="29" spans="1:29"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c r="Y29" s="116"/>
      <c r="Z29" s="116"/>
      <c r="AA29" s="116"/>
      <c r="AB29" s="116"/>
      <c r="AC29" s="116"/>
    </row>
    <row r="30" spans="1:29" s="94" customFormat="1" ht="11.1" customHeight="1">
      <c r="A30" s="25">
        <f>IF(B30&lt;&gt;"",COUNTA($B$20:B30),"")</f>
        <v>11</v>
      </c>
      <c r="B30" s="103" t="s">
        <v>152</v>
      </c>
      <c r="C30" s="117">
        <v>218</v>
      </c>
      <c r="D30" s="117" t="s">
        <v>10</v>
      </c>
      <c r="E30" s="117" t="s">
        <v>10</v>
      </c>
      <c r="F30" s="117" t="s">
        <v>10</v>
      </c>
      <c r="G30" s="117" t="s">
        <v>10</v>
      </c>
      <c r="H30" s="117" t="s">
        <v>10</v>
      </c>
      <c r="I30" s="117" t="s">
        <v>10</v>
      </c>
      <c r="J30" s="117" t="s">
        <v>10</v>
      </c>
      <c r="K30" s="117">
        <v>14</v>
      </c>
      <c r="L30" s="117">
        <v>204</v>
      </c>
      <c r="M30" s="117" t="s">
        <v>10</v>
      </c>
      <c r="N30" s="117" t="s">
        <v>10</v>
      </c>
      <c r="O30" s="116"/>
      <c r="P30" s="116"/>
      <c r="Q30" s="116"/>
      <c r="R30" s="116"/>
      <c r="S30" s="116"/>
      <c r="T30" s="116"/>
      <c r="U30" s="116"/>
      <c r="V30" s="116"/>
      <c r="W30" s="116"/>
      <c r="X30" s="116"/>
      <c r="Y30" s="116"/>
      <c r="Z30" s="116"/>
      <c r="AA30" s="116"/>
      <c r="AB30" s="116"/>
      <c r="AC30" s="116"/>
    </row>
    <row r="31" spans="1:29" s="94" customFormat="1" ht="11.1" customHeight="1">
      <c r="A31" s="25">
        <f>IF(B31&lt;&gt;"",COUNTA($B$20:B31),"")</f>
        <v>12</v>
      </c>
      <c r="B31" s="103" t="s">
        <v>147</v>
      </c>
      <c r="C31" s="117">
        <v>300</v>
      </c>
      <c r="D31" s="117" t="s">
        <v>10</v>
      </c>
      <c r="E31" s="117" t="s">
        <v>10</v>
      </c>
      <c r="F31" s="117" t="s">
        <v>10</v>
      </c>
      <c r="G31" s="117" t="s">
        <v>10</v>
      </c>
      <c r="H31" s="117" t="s">
        <v>10</v>
      </c>
      <c r="I31" s="117" t="s">
        <v>10</v>
      </c>
      <c r="J31" s="117" t="s">
        <v>10</v>
      </c>
      <c r="K31" s="117" t="s">
        <v>10</v>
      </c>
      <c r="L31" s="117">
        <v>300</v>
      </c>
      <c r="M31" s="117" t="s">
        <v>10</v>
      </c>
      <c r="N31" s="117" t="s">
        <v>10</v>
      </c>
      <c r="O31" s="116"/>
      <c r="P31" s="116"/>
      <c r="Q31" s="116"/>
      <c r="R31" s="116"/>
      <c r="S31" s="116"/>
      <c r="T31" s="116"/>
      <c r="U31" s="116"/>
      <c r="V31" s="116"/>
      <c r="W31" s="116"/>
      <c r="X31" s="116"/>
      <c r="Y31" s="116"/>
      <c r="Z31" s="116"/>
      <c r="AA31" s="116"/>
      <c r="AB31" s="116"/>
      <c r="AC31" s="116"/>
    </row>
    <row r="32" spans="1:29" s="94" customFormat="1" ht="18.95" customHeight="1">
      <c r="A32" s="26">
        <f>IF(B32&lt;&gt;"",COUNTA($B$20:B32),"")</f>
        <v>13</v>
      </c>
      <c r="B32" s="105" t="s">
        <v>153</v>
      </c>
      <c r="C32" s="119">
        <v>15561</v>
      </c>
      <c r="D32" s="119">
        <v>348</v>
      </c>
      <c r="E32" s="119">
        <v>78</v>
      </c>
      <c r="F32" s="119">
        <v>4857</v>
      </c>
      <c r="G32" s="119">
        <v>908</v>
      </c>
      <c r="H32" s="119" t="s">
        <v>10</v>
      </c>
      <c r="I32" s="119" t="s">
        <v>10</v>
      </c>
      <c r="J32" s="119" t="s">
        <v>10</v>
      </c>
      <c r="K32" s="119">
        <v>1022</v>
      </c>
      <c r="L32" s="119">
        <v>3961</v>
      </c>
      <c r="M32" s="119">
        <v>4387</v>
      </c>
      <c r="N32" s="119" t="s">
        <v>10</v>
      </c>
      <c r="O32" s="116"/>
      <c r="P32" s="116"/>
      <c r="Q32" s="116"/>
      <c r="R32" s="116"/>
      <c r="S32" s="116"/>
      <c r="T32" s="116"/>
      <c r="U32" s="116"/>
      <c r="V32" s="116"/>
      <c r="W32" s="116"/>
      <c r="X32" s="116"/>
      <c r="Y32" s="116"/>
      <c r="Z32" s="116"/>
      <c r="AA32" s="116"/>
      <c r="AB32" s="116"/>
      <c r="AC32" s="116"/>
    </row>
    <row r="33" spans="1:29" s="94" customFormat="1" ht="18.95" customHeight="1">
      <c r="A33" s="26">
        <f>IF(B33&lt;&gt;"",COUNTA($B$20:B33),"")</f>
        <v>14</v>
      </c>
      <c r="B33" s="105" t="s">
        <v>154</v>
      </c>
      <c r="C33" s="119">
        <v>82702</v>
      </c>
      <c r="D33" s="119">
        <v>12354</v>
      </c>
      <c r="E33" s="119">
        <v>9067</v>
      </c>
      <c r="F33" s="119">
        <v>7703</v>
      </c>
      <c r="G33" s="119">
        <v>4947</v>
      </c>
      <c r="H33" s="119">
        <v>6697</v>
      </c>
      <c r="I33" s="119">
        <v>142</v>
      </c>
      <c r="J33" s="119">
        <v>6555</v>
      </c>
      <c r="K33" s="119">
        <v>2906</v>
      </c>
      <c r="L33" s="119">
        <v>6824</v>
      </c>
      <c r="M33" s="119">
        <v>11763</v>
      </c>
      <c r="N33" s="119">
        <v>20440</v>
      </c>
      <c r="O33" s="116"/>
      <c r="P33" s="116"/>
      <c r="Q33" s="116"/>
      <c r="R33" s="116"/>
      <c r="S33" s="116"/>
      <c r="T33" s="116"/>
      <c r="U33" s="116"/>
      <c r="V33" s="116"/>
      <c r="W33" s="116"/>
      <c r="X33" s="116"/>
      <c r="Y33" s="116"/>
      <c r="Z33" s="116"/>
      <c r="AA33" s="116"/>
      <c r="AB33" s="116"/>
      <c r="AC33" s="116"/>
    </row>
    <row r="34" spans="1:29" s="94" customFormat="1" ht="11.1" customHeight="1">
      <c r="A34" s="25">
        <f>IF(B34&lt;&gt;"",COUNTA($B$20:B34),"")</f>
        <v>15</v>
      </c>
      <c r="B34" s="103" t="s">
        <v>155</v>
      </c>
      <c r="C34" s="117">
        <v>40028</v>
      </c>
      <c r="D34" s="117" t="s">
        <v>10</v>
      </c>
      <c r="E34" s="117" t="s">
        <v>10</v>
      </c>
      <c r="F34" s="117" t="s">
        <v>10</v>
      </c>
      <c r="G34" s="117" t="s">
        <v>10</v>
      </c>
      <c r="H34" s="117" t="s">
        <v>10</v>
      </c>
      <c r="I34" s="117" t="s">
        <v>10</v>
      </c>
      <c r="J34" s="117" t="s">
        <v>10</v>
      </c>
      <c r="K34" s="117" t="s">
        <v>10</v>
      </c>
      <c r="L34" s="117" t="s">
        <v>10</v>
      </c>
      <c r="M34" s="117" t="s">
        <v>10</v>
      </c>
      <c r="N34" s="117">
        <v>40028</v>
      </c>
      <c r="O34" s="116"/>
      <c r="P34" s="116"/>
      <c r="Q34" s="116"/>
      <c r="R34" s="116"/>
      <c r="S34" s="116"/>
      <c r="T34" s="116"/>
      <c r="U34" s="116"/>
      <c r="V34" s="116"/>
      <c r="W34" s="116"/>
      <c r="X34" s="116"/>
      <c r="Y34" s="116"/>
      <c r="Z34" s="116"/>
      <c r="AA34" s="116"/>
      <c r="AB34" s="116"/>
      <c r="AC34" s="116"/>
    </row>
    <row r="35" spans="1:29" s="94" customFormat="1" ht="11.1" customHeight="1">
      <c r="A35" s="25">
        <f>IF(B35&lt;&gt;"",COUNTA($B$20:B35),"")</f>
        <v>16</v>
      </c>
      <c r="B35" s="103" t="s">
        <v>156</v>
      </c>
      <c r="C35" s="117">
        <v>11700</v>
      </c>
      <c r="D35" s="117" t="s">
        <v>10</v>
      </c>
      <c r="E35" s="117" t="s">
        <v>10</v>
      </c>
      <c r="F35" s="117" t="s">
        <v>10</v>
      </c>
      <c r="G35" s="117" t="s">
        <v>10</v>
      </c>
      <c r="H35" s="117" t="s">
        <v>10</v>
      </c>
      <c r="I35" s="117" t="s">
        <v>10</v>
      </c>
      <c r="J35" s="117" t="s">
        <v>10</v>
      </c>
      <c r="K35" s="117" t="s">
        <v>10</v>
      </c>
      <c r="L35" s="117" t="s">
        <v>10</v>
      </c>
      <c r="M35" s="117" t="s">
        <v>10</v>
      </c>
      <c r="N35" s="117">
        <v>11700</v>
      </c>
      <c r="O35" s="116"/>
      <c r="P35" s="116"/>
      <c r="Q35" s="116"/>
      <c r="R35" s="116"/>
      <c r="S35" s="116"/>
      <c r="T35" s="116"/>
      <c r="U35" s="116"/>
      <c r="V35" s="116"/>
      <c r="W35" s="116"/>
      <c r="X35" s="116"/>
      <c r="Y35" s="116"/>
      <c r="Z35" s="116"/>
      <c r="AA35" s="116"/>
      <c r="AB35" s="116"/>
      <c r="AC35" s="116"/>
    </row>
    <row r="36" spans="1:29" s="94" customFormat="1" ht="11.1" customHeight="1">
      <c r="A36" s="25">
        <f>IF(B36&lt;&gt;"",COUNTA($B$20:B36),"")</f>
        <v>17</v>
      </c>
      <c r="B36" s="103" t="s">
        <v>172</v>
      </c>
      <c r="C36" s="117">
        <v>17082</v>
      </c>
      <c r="D36" s="117" t="s">
        <v>10</v>
      </c>
      <c r="E36" s="117" t="s">
        <v>10</v>
      </c>
      <c r="F36" s="117" t="s">
        <v>10</v>
      </c>
      <c r="G36" s="117" t="s">
        <v>10</v>
      </c>
      <c r="H36" s="117" t="s">
        <v>10</v>
      </c>
      <c r="I36" s="117" t="s">
        <v>10</v>
      </c>
      <c r="J36" s="117" t="s">
        <v>10</v>
      </c>
      <c r="K36" s="117" t="s">
        <v>10</v>
      </c>
      <c r="L36" s="117" t="s">
        <v>10</v>
      </c>
      <c r="M36" s="117" t="s">
        <v>10</v>
      </c>
      <c r="N36" s="117">
        <v>17082</v>
      </c>
      <c r="O36" s="116"/>
      <c r="P36" s="116"/>
      <c r="Q36" s="116"/>
      <c r="R36" s="116"/>
      <c r="S36" s="116"/>
      <c r="T36" s="116"/>
      <c r="U36" s="116"/>
      <c r="V36" s="116"/>
      <c r="W36" s="116"/>
      <c r="X36" s="116"/>
      <c r="Y36" s="116"/>
      <c r="Z36" s="116"/>
      <c r="AA36" s="116"/>
      <c r="AB36" s="116"/>
      <c r="AC36" s="116"/>
    </row>
    <row r="37" spans="1:29" s="94" customFormat="1" ht="11.1" customHeight="1">
      <c r="A37" s="25">
        <f>IF(B37&lt;&gt;"",COUNTA($B$20:B37),"")</f>
        <v>18</v>
      </c>
      <c r="B37" s="103" t="s">
        <v>173</v>
      </c>
      <c r="C37" s="117">
        <v>5996</v>
      </c>
      <c r="D37" s="117" t="s">
        <v>10</v>
      </c>
      <c r="E37" s="117" t="s">
        <v>10</v>
      </c>
      <c r="F37" s="117" t="s">
        <v>10</v>
      </c>
      <c r="G37" s="117" t="s">
        <v>10</v>
      </c>
      <c r="H37" s="117" t="s">
        <v>10</v>
      </c>
      <c r="I37" s="117" t="s">
        <v>10</v>
      </c>
      <c r="J37" s="117" t="s">
        <v>10</v>
      </c>
      <c r="K37" s="117" t="s">
        <v>10</v>
      </c>
      <c r="L37" s="117" t="s">
        <v>10</v>
      </c>
      <c r="M37" s="117" t="s">
        <v>10</v>
      </c>
      <c r="N37" s="117">
        <v>5996</v>
      </c>
      <c r="O37" s="116"/>
      <c r="P37" s="116"/>
      <c r="Q37" s="116"/>
      <c r="R37" s="116"/>
      <c r="S37" s="116"/>
      <c r="T37" s="116"/>
      <c r="U37" s="116"/>
      <c r="V37" s="116"/>
      <c r="W37" s="116"/>
      <c r="X37" s="116"/>
      <c r="Y37" s="116"/>
      <c r="Z37" s="116"/>
      <c r="AA37" s="116"/>
      <c r="AB37" s="116"/>
      <c r="AC37" s="116"/>
    </row>
    <row r="38" spans="1:29" s="94" customFormat="1" ht="11.1" customHeight="1">
      <c r="A38" s="25">
        <f>IF(B38&lt;&gt;"",COUNTA($B$20:B38),"")</f>
        <v>19</v>
      </c>
      <c r="B38" s="103" t="s">
        <v>61</v>
      </c>
      <c r="C38" s="117">
        <v>10479</v>
      </c>
      <c r="D38" s="117" t="s">
        <v>10</v>
      </c>
      <c r="E38" s="117" t="s">
        <v>10</v>
      </c>
      <c r="F38" s="117" t="s">
        <v>10</v>
      </c>
      <c r="G38" s="117" t="s">
        <v>10</v>
      </c>
      <c r="H38" s="117" t="s">
        <v>10</v>
      </c>
      <c r="I38" s="117" t="s">
        <v>10</v>
      </c>
      <c r="J38" s="117" t="s">
        <v>10</v>
      </c>
      <c r="K38" s="117" t="s">
        <v>10</v>
      </c>
      <c r="L38" s="117" t="s">
        <v>10</v>
      </c>
      <c r="M38" s="117" t="s">
        <v>10</v>
      </c>
      <c r="N38" s="117">
        <v>10479</v>
      </c>
      <c r="O38" s="116"/>
      <c r="P38" s="116"/>
      <c r="Q38" s="116"/>
      <c r="R38" s="116"/>
      <c r="S38" s="116"/>
      <c r="T38" s="116"/>
      <c r="U38" s="116"/>
      <c r="V38" s="116"/>
      <c r="W38" s="116"/>
      <c r="X38" s="116"/>
      <c r="Y38" s="116"/>
      <c r="Z38" s="116"/>
      <c r="AA38" s="116"/>
      <c r="AB38" s="116"/>
      <c r="AC38" s="116"/>
    </row>
    <row r="39" spans="1:29" s="94" customFormat="1" ht="21.6" customHeight="1">
      <c r="A39" s="25">
        <f>IF(B39&lt;&gt;"",COUNTA($B$20:B39),"")</f>
        <v>20</v>
      </c>
      <c r="B39" s="104" t="s">
        <v>157</v>
      </c>
      <c r="C39" s="117">
        <v>12925</v>
      </c>
      <c r="D39" s="117" t="s">
        <v>10</v>
      </c>
      <c r="E39" s="117" t="s">
        <v>10</v>
      </c>
      <c r="F39" s="117" t="s">
        <v>10</v>
      </c>
      <c r="G39" s="117" t="s">
        <v>10</v>
      </c>
      <c r="H39" s="117" t="s">
        <v>10</v>
      </c>
      <c r="I39" s="117" t="s">
        <v>10</v>
      </c>
      <c r="J39" s="117" t="s">
        <v>10</v>
      </c>
      <c r="K39" s="117" t="s">
        <v>10</v>
      </c>
      <c r="L39" s="117" t="s">
        <v>10</v>
      </c>
      <c r="M39" s="117" t="s">
        <v>10</v>
      </c>
      <c r="N39" s="117">
        <v>12925</v>
      </c>
      <c r="O39" s="116"/>
      <c r="P39" s="116"/>
      <c r="Q39" s="116"/>
      <c r="R39" s="116"/>
      <c r="S39" s="116"/>
      <c r="T39" s="116"/>
      <c r="U39" s="116"/>
      <c r="V39" s="116"/>
      <c r="W39" s="116"/>
      <c r="X39" s="116"/>
      <c r="Y39" s="116"/>
      <c r="Z39" s="116"/>
      <c r="AA39" s="116"/>
      <c r="AB39" s="116"/>
      <c r="AC39" s="116"/>
    </row>
    <row r="40" spans="1:29" s="94" customFormat="1" ht="21.6" customHeight="1">
      <c r="A40" s="25">
        <f>IF(B40&lt;&gt;"",COUNTA($B$20:B40),"")</f>
        <v>21</v>
      </c>
      <c r="B40" s="104" t="s">
        <v>158</v>
      </c>
      <c r="C40" s="117">
        <v>252</v>
      </c>
      <c r="D40" s="117">
        <v>4</v>
      </c>
      <c r="E40" s="117">
        <v>2</v>
      </c>
      <c r="F40" s="117" t="s">
        <v>10</v>
      </c>
      <c r="G40" s="117">
        <v>132</v>
      </c>
      <c r="H40" s="117">
        <v>71</v>
      </c>
      <c r="I40" s="117" t="s">
        <v>10</v>
      </c>
      <c r="J40" s="117">
        <v>71</v>
      </c>
      <c r="K40" s="117" t="s">
        <v>10</v>
      </c>
      <c r="L40" s="117" t="s">
        <v>10</v>
      </c>
      <c r="M40" s="117">
        <v>44</v>
      </c>
      <c r="N40" s="117" t="s">
        <v>10</v>
      </c>
      <c r="O40" s="116"/>
      <c r="P40" s="116"/>
      <c r="Q40" s="116"/>
      <c r="R40" s="116"/>
      <c r="S40" s="116"/>
      <c r="T40" s="116"/>
      <c r="U40" s="116"/>
      <c r="V40" s="116"/>
      <c r="W40" s="116"/>
      <c r="X40" s="116"/>
      <c r="Y40" s="116"/>
      <c r="Z40" s="116"/>
      <c r="AA40" s="116"/>
      <c r="AB40" s="116"/>
      <c r="AC40" s="116"/>
    </row>
    <row r="41" spans="1:29" s="94" customFormat="1" ht="21.6" customHeight="1">
      <c r="A41" s="25">
        <f>IF(B41&lt;&gt;"",COUNTA($B$20:B41),"")</f>
        <v>22</v>
      </c>
      <c r="B41" s="104" t="s">
        <v>159</v>
      </c>
      <c r="C41" s="117">
        <v>160</v>
      </c>
      <c r="D41" s="117" t="s">
        <v>10</v>
      </c>
      <c r="E41" s="117" t="s">
        <v>10</v>
      </c>
      <c r="F41" s="117" t="s">
        <v>10</v>
      </c>
      <c r="G41" s="117" t="s">
        <v>10</v>
      </c>
      <c r="H41" s="117">
        <v>160</v>
      </c>
      <c r="I41" s="117" t="s">
        <v>10</v>
      </c>
      <c r="J41" s="117">
        <v>160</v>
      </c>
      <c r="K41" s="117" t="s">
        <v>10</v>
      </c>
      <c r="L41" s="117" t="s">
        <v>10</v>
      </c>
      <c r="M41" s="117" t="s">
        <v>10</v>
      </c>
      <c r="N41" s="117" t="s">
        <v>10</v>
      </c>
      <c r="O41" s="116"/>
      <c r="P41" s="116"/>
      <c r="Q41" s="116"/>
      <c r="R41" s="116"/>
      <c r="S41" s="116"/>
      <c r="T41" s="116"/>
      <c r="U41" s="116"/>
      <c r="V41" s="116"/>
      <c r="W41" s="116"/>
      <c r="X41" s="116"/>
      <c r="Y41" s="116"/>
      <c r="Z41" s="116"/>
      <c r="AA41" s="116"/>
      <c r="AB41" s="116"/>
      <c r="AC41" s="116"/>
    </row>
    <row r="42" spans="1:29" s="94" customFormat="1" ht="11.1" customHeight="1">
      <c r="A42" s="25">
        <f>IF(B42&lt;&gt;"",COUNTA($B$20:B42),"")</f>
        <v>23</v>
      </c>
      <c r="B42" s="103" t="s">
        <v>160</v>
      </c>
      <c r="C42" s="117">
        <v>2333</v>
      </c>
      <c r="D42" s="117">
        <v>43</v>
      </c>
      <c r="E42" s="117">
        <v>1048</v>
      </c>
      <c r="F42" s="117">
        <v>49</v>
      </c>
      <c r="G42" s="117">
        <v>43</v>
      </c>
      <c r="H42" s="117" t="s">
        <v>10</v>
      </c>
      <c r="I42" s="117" t="s">
        <v>10</v>
      </c>
      <c r="J42" s="117" t="s">
        <v>10</v>
      </c>
      <c r="K42" s="117">
        <v>1</v>
      </c>
      <c r="L42" s="117">
        <v>467</v>
      </c>
      <c r="M42" s="117">
        <v>683</v>
      </c>
      <c r="N42" s="117" t="s">
        <v>10</v>
      </c>
      <c r="O42" s="116"/>
      <c r="P42" s="116"/>
      <c r="Q42" s="116"/>
      <c r="R42" s="116"/>
      <c r="S42" s="116"/>
      <c r="T42" s="116"/>
      <c r="U42" s="116"/>
      <c r="V42" s="116"/>
      <c r="W42" s="116"/>
      <c r="X42" s="116"/>
      <c r="Y42" s="116"/>
      <c r="Z42" s="116"/>
      <c r="AA42" s="116"/>
      <c r="AB42" s="116"/>
      <c r="AC42" s="116"/>
    </row>
    <row r="43" spans="1:29" s="94" customFormat="1" ht="11.1" customHeight="1">
      <c r="A43" s="25">
        <f>IF(B43&lt;&gt;"",COUNTA($B$20:B43),"")</f>
        <v>24</v>
      </c>
      <c r="B43" s="103" t="s">
        <v>161</v>
      </c>
      <c r="C43" s="117">
        <v>11173</v>
      </c>
      <c r="D43" s="117">
        <v>1906</v>
      </c>
      <c r="E43" s="117">
        <v>959</v>
      </c>
      <c r="F43" s="117">
        <v>203</v>
      </c>
      <c r="G43" s="117">
        <v>484</v>
      </c>
      <c r="H43" s="117">
        <v>62</v>
      </c>
      <c r="I43" s="117" t="s">
        <v>10</v>
      </c>
      <c r="J43" s="117">
        <v>62</v>
      </c>
      <c r="K43" s="117">
        <v>575</v>
      </c>
      <c r="L43" s="117">
        <v>650</v>
      </c>
      <c r="M43" s="117">
        <v>2792</v>
      </c>
      <c r="N43" s="117">
        <v>3541</v>
      </c>
      <c r="O43" s="116"/>
      <c r="P43" s="116"/>
      <c r="Q43" s="116"/>
      <c r="R43" s="116"/>
      <c r="S43" s="116"/>
      <c r="T43" s="116"/>
      <c r="U43" s="116"/>
      <c r="V43" s="116"/>
      <c r="W43" s="116"/>
      <c r="X43" s="116"/>
      <c r="Y43" s="116"/>
      <c r="Z43" s="116"/>
      <c r="AA43" s="116"/>
      <c r="AB43" s="116"/>
      <c r="AC43" s="116"/>
    </row>
    <row r="44" spans="1:29" s="94" customFormat="1" ht="11.1" customHeight="1">
      <c r="A44" s="25">
        <f>IF(B44&lt;&gt;"",COUNTA($B$20:B44),"")</f>
        <v>25</v>
      </c>
      <c r="B44" s="103" t="s">
        <v>147</v>
      </c>
      <c r="C44" s="117">
        <v>252</v>
      </c>
      <c r="D44" s="117">
        <v>47</v>
      </c>
      <c r="E44" s="117">
        <v>8</v>
      </c>
      <c r="F44" s="117">
        <v>79</v>
      </c>
      <c r="G44" s="117">
        <v>5</v>
      </c>
      <c r="H44" s="117" t="s">
        <v>10</v>
      </c>
      <c r="I44" s="117" t="s">
        <v>10</v>
      </c>
      <c r="J44" s="117" t="s">
        <v>10</v>
      </c>
      <c r="K44" s="117">
        <v>88</v>
      </c>
      <c r="L44" s="117">
        <v>19</v>
      </c>
      <c r="M44" s="117">
        <v>7</v>
      </c>
      <c r="N44" s="117" t="s">
        <v>10</v>
      </c>
      <c r="O44" s="116"/>
      <c r="P44" s="116"/>
      <c r="Q44" s="116"/>
      <c r="R44" s="116"/>
      <c r="S44" s="116"/>
      <c r="T44" s="116"/>
      <c r="U44" s="116"/>
      <c r="V44" s="116"/>
      <c r="W44" s="116"/>
      <c r="X44" s="116"/>
      <c r="Y44" s="116"/>
      <c r="Z44" s="116"/>
      <c r="AA44" s="116"/>
      <c r="AB44" s="116"/>
      <c r="AC44" s="116"/>
    </row>
    <row r="45" spans="1:29" s="94" customFormat="1" ht="20.100000000000001" customHeight="1">
      <c r="A45" s="26">
        <f>IF(B45&lt;&gt;"",COUNTA($B$20:B45),"")</f>
        <v>26</v>
      </c>
      <c r="B45" s="105" t="s">
        <v>162</v>
      </c>
      <c r="C45" s="119">
        <v>77099</v>
      </c>
      <c r="D45" s="119">
        <v>1907</v>
      </c>
      <c r="E45" s="119">
        <v>2001</v>
      </c>
      <c r="F45" s="119">
        <v>174</v>
      </c>
      <c r="G45" s="119">
        <v>654</v>
      </c>
      <c r="H45" s="119">
        <v>293</v>
      </c>
      <c r="I45" s="119" t="s">
        <v>10</v>
      </c>
      <c r="J45" s="119">
        <v>292</v>
      </c>
      <c r="K45" s="119">
        <v>488</v>
      </c>
      <c r="L45" s="119">
        <v>1097</v>
      </c>
      <c r="M45" s="119">
        <v>3513</v>
      </c>
      <c r="N45" s="119">
        <v>66973</v>
      </c>
      <c r="O45" s="116"/>
      <c r="P45" s="116"/>
      <c r="Q45" s="116"/>
      <c r="R45" s="116"/>
      <c r="S45" s="116"/>
      <c r="T45" s="116"/>
      <c r="U45" s="116"/>
      <c r="V45" s="116"/>
      <c r="W45" s="116"/>
      <c r="X45" s="116"/>
      <c r="Y45" s="116"/>
      <c r="Z45" s="116"/>
      <c r="AA45" s="116"/>
      <c r="AB45" s="116"/>
      <c r="AC45" s="116"/>
    </row>
    <row r="46" spans="1:29" s="122" customFormat="1" ht="11.1" customHeight="1">
      <c r="A46" s="25">
        <f>IF(B46&lt;&gt;"",COUNTA($B$20:B46),"")</f>
        <v>27</v>
      </c>
      <c r="B46" s="103" t="s">
        <v>163</v>
      </c>
      <c r="C46" s="117">
        <v>12620</v>
      </c>
      <c r="D46" s="117">
        <v>27</v>
      </c>
      <c r="E46" s="117">
        <v>149</v>
      </c>
      <c r="F46" s="117">
        <v>3487</v>
      </c>
      <c r="G46" s="117">
        <v>412</v>
      </c>
      <c r="H46" s="117" t="s">
        <v>10</v>
      </c>
      <c r="I46" s="117" t="s">
        <v>10</v>
      </c>
      <c r="J46" s="117" t="s">
        <v>10</v>
      </c>
      <c r="K46" s="117" t="s">
        <v>10</v>
      </c>
      <c r="L46" s="117" t="s">
        <v>10</v>
      </c>
      <c r="M46" s="117">
        <v>5685</v>
      </c>
      <c r="N46" s="117">
        <v>2860</v>
      </c>
      <c r="O46" s="121"/>
      <c r="P46" s="121"/>
      <c r="Q46" s="121"/>
      <c r="R46" s="121"/>
      <c r="S46" s="121"/>
      <c r="T46" s="121"/>
      <c r="U46" s="121"/>
      <c r="V46" s="121"/>
      <c r="W46" s="121"/>
      <c r="X46" s="121"/>
      <c r="Y46" s="121"/>
      <c r="Z46" s="121"/>
      <c r="AA46" s="121"/>
      <c r="AB46" s="121"/>
      <c r="AC46" s="121"/>
    </row>
    <row r="47" spans="1:29"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c r="Y47" s="121"/>
      <c r="Z47" s="121"/>
      <c r="AA47" s="121"/>
      <c r="AB47" s="121"/>
      <c r="AC47" s="121"/>
    </row>
    <row r="48" spans="1:29" s="122" customFormat="1" ht="11.1" customHeight="1">
      <c r="A48" s="25">
        <f>IF(B48&lt;&gt;"",COUNTA($B$20:B48),"")</f>
        <v>29</v>
      </c>
      <c r="B48" s="103" t="s">
        <v>165</v>
      </c>
      <c r="C48" s="117">
        <v>1424</v>
      </c>
      <c r="D48" s="117">
        <v>398</v>
      </c>
      <c r="E48" s="117" t="s">
        <v>10</v>
      </c>
      <c r="F48" s="117">
        <v>3</v>
      </c>
      <c r="G48" s="117">
        <v>235</v>
      </c>
      <c r="H48" s="117" t="s">
        <v>10</v>
      </c>
      <c r="I48" s="117" t="s">
        <v>10</v>
      </c>
      <c r="J48" s="117" t="s">
        <v>10</v>
      </c>
      <c r="K48" s="117" t="s">
        <v>10</v>
      </c>
      <c r="L48" s="117">
        <v>751</v>
      </c>
      <c r="M48" s="117">
        <v>37</v>
      </c>
      <c r="N48" s="117" t="s">
        <v>10</v>
      </c>
      <c r="O48" s="121"/>
      <c r="P48" s="121"/>
      <c r="Q48" s="121"/>
      <c r="R48" s="121"/>
      <c r="S48" s="121"/>
      <c r="T48" s="121"/>
      <c r="U48" s="121"/>
      <c r="V48" s="121"/>
      <c r="W48" s="121"/>
      <c r="X48" s="121"/>
      <c r="Y48" s="121"/>
      <c r="Z48" s="121"/>
      <c r="AA48" s="121"/>
      <c r="AB48" s="121"/>
      <c r="AC48" s="121"/>
    </row>
    <row r="49" spans="1:29" s="122" customFormat="1" ht="11.1" customHeight="1">
      <c r="A49" s="25">
        <f>IF(B49&lt;&gt;"",COUNTA($B$20:B49),"")</f>
        <v>30</v>
      </c>
      <c r="B49" s="103" t="s">
        <v>147</v>
      </c>
      <c r="C49" s="117">
        <v>300</v>
      </c>
      <c r="D49" s="117" t="s">
        <v>10</v>
      </c>
      <c r="E49" s="117" t="s">
        <v>10</v>
      </c>
      <c r="F49" s="117" t="s">
        <v>10</v>
      </c>
      <c r="G49" s="117" t="s">
        <v>10</v>
      </c>
      <c r="H49" s="117" t="s">
        <v>10</v>
      </c>
      <c r="I49" s="117" t="s">
        <v>10</v>
      </c>
      <c r="J49" s="117" t="s">
        <v>10</v>
      </c>
      <c r="K49" s="117" t="s">
        <v>10</v>
      </c>
      <c r="L49" s="117">
        <v>300</v>
      </c>
      <c r="M49" s="117" t="s">
        <v>10</v>
      </c>
      <c r="N49" s="117" t="s">
        <v>10</v>
      </c>
      <c r="O49" s="121"/>
      <c r="P49" s="121"/>
      <c r="Q49" s="121"/>
      <c r="R49" s="121"/>
      <c r="S49" s="121"/>
      <c r="T49" s="121"/>
      <c r="U49" s="121"/>
      <c r="V49" s="121"/>
      <c r="W49" s="121"/>
      <c r="X49" s="121"/>
      <c r="Y49" s="121"/>
      <c r="Z49" s="121"/>
      <c r="AA49" s="121"/>
      <c r="AB49" s="121"/>
      <c r="AC49" s="121"/>
    </row>
    <row r="50" spans="1:29" s="94" customFormat="1" ht="18.95" customHeight="1">
      <c r="A50" s="26">
        <f>IF(B50&lt;&gt;"",COUNTA($B$20:B50),"")</f>
        <v>31</v>
      </c>
      <c r="B50" s="105" t="s">
        <v>166</v>
      </c>
      <c r="C50" s="119">
        <v>13744</v>
      </c>
      <c r="D50" s="119">
        <v>424</v>
      </c>
      <c r="E50" s="119">
        <v>149</v>
      </c>
      <c r="F50" s="119">
        <v>3490</v>
      </c>
      <c r="G50" s="119">
        <v>647</v>
      </c>
      <c r="H50" s="119" t="s">
        <v>10</v>
      </c>
      <c r="I50" s="119" t="s">
        <v>10</v>
      </c>
      <c r="J50" s="119" t="s">
        <v>10</v>
      </c>
      <c r="K50" s="119" t="s">
        <v>10</v>
      </c>
      <c r="L50" s="119">
        <v>451</v>
      </c>
      <c r="M50" s="119">
        <v>5722</v>
      </c>
      <c r="N50" s="119">
        <v>2860</v>
      </c>
      <c r="O50" s="116"/>
      <c r="P50" s="116"/>
      <c r="Q50" s="116"/>
      <c r="R50" s="116"/>
      <c r="S50" s="116"/>
      <c r="T50" s="116"/>
      <c r="U50" s="116"/>
      <c r="V50" s="116"/>
      <c r="W50" s="116"/>
      <c r="X50" s="116"/>
      <c r="Y50" s="116"/>
      <c r="Z50" s="116"/>
      <c r="AA50" s="116"/>
      <c r="AB50" s="116"/>
      <c r="AC50" s="116"/>
    </row>
    <row r="51" spans="1:29" s="94" customFormat="1" ht="18.95" customHeight="1">
      <c r="A51" s="26">
        <f>IF(B51&lt;&gt;"",COUNTA($B$20:B51),"")</f>
        <v>32</v>
      </c>
      <c r="B51" s="105" t="s">
        <v>167</v>
      </c>
      <c r="C51" s="119">
        <v>90843</v>
      </c>
      <c r="D51" s="119">
        <v>2331</v>
      </c>
      <c r="E51" s="119">
        <v>2150</v>
      </c>
      <c r="F51" s="119">
        <v>3664</v>
      </c>
      <c r="G51" s="119">
        <v>1301</v>
      </c>
      <c r="H51" s="119">
        <v>293</v>
      </c>
      <c r="I51" s="119" t="s">
        <v>10</v>
      </c>
      <c r="J51" s="119">
        <v>292</v>
      </c>
      <c r="K51" s="119">
        <v>488</v>
      </c>
      <c r="L51" s="119">
        <v>1548</v>
      </c>
      <c r="M51" s="119">
        <v>9235</v>
      </c>
      <c r="N51" s="119">
        <v>69833</v>
      </c>
      <c r="O51" s="116"/>
      <c r="P51" s="116"/>
      <c r="Q51" s="116"/>
      <c r="R51" s="116"/>
      <c r="S51" s="116"/>
      <c r="T51" s="116"/>
      <c r="U51" s="116"/>
      <c r="V51" s="116"/>
      <c r="W51" s="116"/>
      <c r="X51" s="116"/>
      <c r="Y51" s="116"/>
      <c r="Z51" s="116"/>
      <c r="AA51" s="116"/>
      <c r="AB51" s="116"/>
      <c r="AC51" s="116"/>
    </row>
    <row r="52" spans="1:29" s="94" customFormat="1" ht="18.95" customHeight="1">
      <c r="A52" s="26">
        <f>IF(B52&lt;&gt;"",COUNTA($B$20:B52),"")</f>
        <v>33</v>
      </c>
      <c r="B52" s="105" t="s">
        <v>168</v>
      </c>
      <c r="C52" s="119">
        <v>8141</v>
      </c>
      <c r="D52" s="119">
        <v>-10023</v>
      </c>
      <c r="E52" s="119">
        <v>-6917</v>
      </c>
      <c r="F52" s="119">
        <v>-4040</v>
      </c>
      <c r="G52" s="119">
        <v>-3647</v>
      </c>
      <c r="H52" s="119">
        <v>-6404</v>
      </c>
      <c r="I52" s="119">
        <v>-141</v>
      </c>
      <c r="J52" s="119">
        <v>-6262</v>
      </c>
      <c r="K52" s="119">
        <v>-2418</v>
      </c>
      <c r="L52" s="119">
        <v>-5276</v>
      </c>
      <c r="M52" s="119">
        <v>-2528</v>
      </c>
      <c r="N52" s="119">
        <v>49394</v>
      </c>
      <c r="O52" s="116"/>
      <c r="P52" s="116"/>
      <c r="Q52" s="116"/>
      <c r="R52" s="116"/>
      <c r="S52" s="116"/>
      <c r="T52" s="116"/>
      <c r="U52" s="116"/>
      <c r="V52" s="116"/>
      <c r="W52" s="116"/>
      <c r="X52" s="116"/>
      <c r="Y52" s="116"/>
      <c r="Z52" s="116"/>
      <c r="AA52" s="116"/>
      <c r="AB52" s="116"/>
      <c r="AC52" s="116"/>
    </row>
    <row r="53" spans="1:29" s="122" customFormat="1" ht="25.15" customHeight="1">
      <c r="A53" s="25">
        <f>IF(B53&lt;&gt;"",COUNTA($B$20:B53),"")</f>
        <v>34</v>
      </c>
      <c r="B53" s="108" t="s">
        <v>169</v>
      </c>
      <c r="C53" s="123">
        <v>9958</v>
      </c>
      <c r="D53" s="123">
        <v>-10099</v>
      </c>
      <c r="E53" s="123">
        <v>-6988</v>
      </c>
      <c r="F53" s="123">
        <v>-2673</v>
      </c>
      <c r="G53" s="123">
        <v>-3385</v>
      </c>
      <c r="H53" s="123">
        <v>-6404</v>
      </c>
      <c r="I53" s="123">
        <v>-141</v>
      </c>
      <c r="J53" s="123">
        <v>-6262</v>
      </c>
      <c r="K53" s="123">
        <v>-1397</v>
      </c>
      <c r="L53" s="123">
        <v>-1766</v>
      </c>
      <c r="M53" s="123">
        <v>-3863</v>
      </c>
      <c r="N53" s="123">
        <v>46533</v>
      </c>
      <c r="O53" s="121"/>
      <c r="P53" s="121"/>
      <c r="Q53" s="121"/>
      <c r="R53" s="121"/>
      <c r="S53" s="121"/>
      <c r="T53" s="121"/>
      <c r="U53" s="121"/>
      <c r="V53" s="121"/>
      <c r="W53" s="121"/>
      <c r="X53" s="121"/>
      <c r="Y53" s="121"/>
      <c r="Z53" s="121"/>
      <c r="AA53" s="121"/>
      <c r="AB53" s="121"/>
      <c r="AC53" s="121"/>
    </row>
    <row r="54" spans="1:29" s="122" customFormat="1" ht="18" customHeight="1">
      <c r="A54" s="25">
        <f>IF(B54&lt;&gt;"",COUNTA($B$20:B54),"")</f>
        <v>35</v>
      </c>
      <c r="B54" s="103" t="s">
        <v>170</v>
      </c>
      <c r="C54" s="117">
        <v>4179</v>
      </c>
      <c r="D54" s="117" t="s">
        <v>10</v>
      </c>
      <c r="E54" s="117" t="s">
        <v>10</v>
      </c>
      <c r="F54" s="117" t="s">
        <v>10</v>
      </c>
      <c r="G54" s="117" t="s">
        <v>10</v>
      </c>
      <c r="H54" s="117" t="s">
        <v>10</v>
      </c>
      <c r="I54" s="117" t="s">
        <v>10</v>
      </c>
      <c r="J54" s="117" t="s">
        <v>10</v>
      </c>
      <c r="K54" s="117" t="s">
        <v>10</v>
      </c>
      <c r="L54" s="117" t="s">
        <v>10</v>
      </c>
      <c r="M54" s="117" t="s">
        <v>10</v>
      </c>
      <c r="N54" s="117">
        <v>4179</v>
      </c>
      <c r="O54" s="121"/>
      <c r="P54" s="121"/>
      <c r="Q54" s="121"/>
      <c r="R54" s="121"/>
      <c r="S54" s="121"/>
      <c r="T54" s="121"/>
      <c r="U54" s="121"/>
      <c r="V54" s="121"/>
      <c r="W54" s="121"/>
      <c r="X54" s="121"/>
      <c r="Y54" s="121"/>
      <c r="Z54" s="121"/>
      <c r="AA54" s="121"/>
      <c r="AB54" s="121"/>
      <c r="AC54" s="121"/>
    </row>
    <row r="55" spans="1:29" ht="11.1" customHeight="1">
      <c r="A55" s="25">
        <f>IF(B55&lt;&gt;"",COUNTA($B$20:B55),"")</f>
        <v>36</v>
      </c>
      <c r="B55" s="103" t="s">
        <v>171</v>
      </c>
      <c r="C55" s="117">
        <v>7380</v>
      </c>
      <c r="D55" s="117" t="s">
        <v>10</v>
      </c>
      <c r="E55" s="117" t="s">
        <v>10</v>
      </c>
      <c r="F55" s="117" t="s">
        <v>10</v>
      </c>
      <c r="G55" s="117" t="s">
        <v>10</v>
      </c>
      <c r="H55" s="117" t="s">
        <v>10</v>
      </c>
      <c r="I55" s="117" t="s">
        <v>10</v>
      </c>
      <c r="J55" s="117" t="s">
        <v>10</v>
      </c>
      <c r="K55" s="117" t="s">
        <v>10</v>
      </c>
      <c r="L55" s="117" t="s">
        <v>10</v>
      </c>
      <c r="M55" s="117" t="s">
        <v>10</v>
      </c>
      <c r="N55" s="117">
        <v>7380</v>
      </c>
    </row>
    <row r="56" spans="1:29"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9" s="94" customFormat="1" ht="11.1" customHeight="1">
      <c r="A57" s="25">
        <f>IF(B57&lt;&gt;"",COUNTA($B$20:B57),"")</f>
        <v>37</v>
      </c>
      <c r="B57" s="103" t="s">
        <v>142</v>
      </c>
      <c r="C57" s="125">
        <v>533.95000000000005</v>
      </c>
      <c r="D57" s="125">
        <v>222.86</v>
      </c>
      <c r="E57" s="125">
        <v>147.32</v>
      </c>
      <c r="F57" s="125">
        <v>13.62</v>
      </c>
      <c r="G57" s="125">
        <v>44.43</v>
      </c>
      <c r="H57" s="125">
        <v>5.5</v>
      </c>
      <c r="I57" s="125">
        <v>3</v>
      </c>
      <c r="J57" s="125">
        <v>2.4900000000000002</v>
      </c>
      <c r="K57" s="125">
        <v>8.4700000000000006</v>
      </c>
      <c r="L57" s="125">
        <v>51.28</v>
      </c>
      <c r="M57" s="125">
        <v>40.479999999999997</v>
      </c>
      <c r="N57" s="125" t="s">
        <v>10</v>
      </c>
      <c r="O57" s="116"/>
      <c r="P57" s="116"/>
      <c r="Q57" s="116"/>
      <c r="R57" s="116"/>
      <c r="S57" s="116"/>
      <c r="T57" s="116"/>
      <c r="U57" s="116"/>
      <c r="V57" s="116"/>
      <c r="W57" s="116"/>
      <c r="X57" s="116"/>
      <c r="Y57" s="116"/>
      <c r="Z57" s="116"/>
      <c r="AA57" s="116"/>
      <c r="AB57" s="116"/>
      <c r="AC57" s="116"/>
    </row>
    <row r="58" spans="1:29" s="94" customFormat="1" ht="11.1" customHeight="1">
      <c r="A58" s="25">
        <f>IF(B58&lt;&gt;"",COUNTA($B$20:B58),"")</f>
        <v>38</v>
      </c>
      <c r="B58" s="103" t="s">
        <v>143</v>
      </c>
      <c r="C58" s="125">
        <v>210.3</v>
      </c>
      <c r="D58" s="125">
        <v>46.79</v>
      </c>
      <c r="E58" s="125">
        <v>50.55</v>
      </c>
      <c r="F58" s="125">
        <v>23.2</v>
      </c>
      <c r="G58" s="125">
        <v>28.93</v>
      </c>
      <c r="H58" s="125">
        <v>0.22</v>
      </c>
      <c r="I58" s="125">
        <v>0.2</v>
      </c>
      <c r="J58" s="125">
        <v>0.02</v>
      </c>
      <c r="K58" s="125">
        <v>12.53</v>
      </c>
      <c r="L58" s="125">
        <v>6.62</v>
      </c>
      <c r="M58" s="125">
        <v>41.47</v>
      </c>
      <c r="N58" s="125" t="s">
        <v>10</v>
      </c>
      <c r="O58" s="116"/>
      <c r="P58" s="116"/>
      <c r="Q58" s="116"/>
      <c r="R58" s="116"/>
      <c r="S58" s="116"/>
      <c r="T58" s="116"/>
      <c r="U58" s="116"/>
      <c r="V58" s="116"/>
      <c r="W58" s="116"/>
      <c r="X58" s="116"/>
      <c r="Y58" s="116"/>
      <c r="Z58" s="116"/>
      <c r="AA58" s="116"/>
      <c r="AB58" s="116"/>
      <c r="AC58" s="116"/>
    </row>
    <row r="59" spans="1:29" s="94" customFormat="1" ht="21.6" customHeight="1">
      <c r="A59" s="25">
        <f>IF(B59&lt;&gt;"",COUNTA($B$20:B59),"")</f>
        <v>39</v>
      </c>
      <c r="B59" s="104" t="s">
        <v>144</v>
      </c>
      <c r="C59" s="125" t="s">
        <v>10</v>
      </c>
      <c r="D59" s="125" t="s">
        <v>10</v>
      </c>
      <c r="E59" s="125" t="s">
        <v>10</v>
      </c>
      <c r="F59" s="125" t="s">
        <v>10</v>
      </c>
      <c r="G59" s="125" t="s">
        <v>10</v>
      </c>
      <c r="H59" s="125" t="s">
        <v>10</v>
      </c>
      <c r="I59" s="125" t="s">
        <v>10</v>
      </c>
      <c r="J59" s="125" t="s">
        <v>10</v>
      </c>
      <c r="K59" s="125" t="s">
        <v>10</v>
      </c>
      <c r="L59" s="125" t="s">
        <v>10</v>
      </c>
      <c r="M59" s="125" t="s">
        <v>10</v>
      </c>
      <c r="N59" s="125" t="s">
        <v>10</v>
      </c>
      <c r="O59" s="116"/>
      <c r="P59" s="116"/>
      <c r="Q59" s="116"/>
      <c r="R59" s="116"/>
      <c r="S59" s="116"/>
      <c r="T59" s="116"/>
      <c r="U59" s="116"/>
      <c r="V59" s="116"/>
      <c r="W59" s="116"/>
      <c r="X59" s="116"/>
      <c r="Y59" s="116"/>
      <c r="Z59" s="116"/>
      <c r="AA59" s="116"/>
      <c r="AB59" s="116"/>
      <c r="AC59" s="116"/>
    </row>
    <row r="60" spans="1:29" s="94" customFormat="1" ht="11.1" customHeight="1">
      <c r="A60" s="25">
        <f>IF(B60&lt;&gt;"",COUNTA($B$20:B60),"")</f>
        <v>40</v>
      </c>
      <c r="B60" s="103" t="s">
        <v>145</v>
      </c>
      <c r="C60" s="125">
        <v>57.82</v>
      </c>
      <c r="D60" s="125" t="s">
        <v>10</v>
      </c>
      <c r="E60" s="125" t="s">
        <v>10</v>
      </c>
      <c r="F60" s="125" t="s">
        <v>10</v>
      </c>
      <c r="G60" s="125" t="s">
        <v>10</v>
      </c>
      <c r="H60" s="125" t="s">
        <v>10</v>
      </c>
      <c r="I60" s="125" t="s">
        <v>10</v>
      </c>
      <c r="J60" s="125" t="s">
        <v>10</v>
      </c>
      <c r="K60" s="125" t="s">
        <v>10</v>
      </c>
      <c r="L60" s="125" t="s">
        <v>10</v>
      </c>
      <c r="M60" s="125" t="s">
        <v>10</v>
      </c>
      <c r="N60" s="125">
        <v>57.82</v>
      </c>
      <c r="O60" s="116"/>
      <c r="P60" s="116"/>
      <c r="Q60" s="116"/>
      <c r="R60" s="116"/>
      <c r="S60" s="116"/>
      <c r="T60" s="116"/>
      <c r="U60" s="116"/>
      <c r="V60" s="116"/>
      <c r="W60" s="116"/>
      <c r="X60" s="116"/>
      <c r="Y60" s="116"/>
      <c r="Z60" s="116"/>
      <c r="AA60" s="116"/>
      <c r="AB60" s="116"/>
      <c r="AC60" s="116"/>
    </row>
    <row r="61" spans="1:29" s="94" customFormat="1" ht="11.1" customHeight="1">
      <c r="A61" s="25">
        <f>IF(B61&lt;&gt;"",COUNTA($B$20:B61),"")</f>
        <v>41</v>
      </c>
      <c r="B61" s="103" t="s">
        <v>146</v>
      </c>
      <c r="C61" s="125">
        <v>777.39</v>
      </c>
      <c r="D61" s="125">
        <v>12.83</v>
      </c>
      <c r="E61" s="125">
        <v>12.98</v>
      </c>
      <c r="F61" s="125">
        <v>31.75</v>
      </c>
      <c r="G61" s="125">
        <v>21.43</v>
      </c>
      <c r="H61" s="125">
        <v>151.22999999999999</v>
      </c>
      <c r="I61" s="125">
        <v>0.13</v>
      </c>
      <c r="J61" s="125">
        <v>151.11000000000001</v>
      </c>
      <c r="K61" s="125">
        <v>25.22</v>
      </c>
      <c r="L61" s="125">
        <v>9.66</v>
      </c>
      <c r="M61" s="125">
        <v>91.08</v>
      </c>
      <c r="N61" s="125">
        <v>421.22</v>
      </c>
      <c r="O61" s="116"/>
      <c r="P61" s="116"/>
      <c r="Q61" s="116"/>
      <c r="R61" s="116"/>
      <c r="S61" s="116"/>
      <c r="T61" s="116"/>
      <c r="U61" s="116"/>
      <c r="V61" s="116"/>
      <c r="W61" s="116"/>
      <c r="X61" s="116"/>
      <c r="Y61" s="116"/>
      <c r="Z61" s="116"/>
      <c r="AA61" s="116"/>
      <c r="AB61" s="116"/>
      <c r="AC61" s="116"/>
    </row>
    <row r="62" spans="1:29" s="94" customFormat="1" ht="11.1" customHeight="1">
      <c r="A62" s="25">
        <f>IF(B62&lt;&gt;"",COUNTA($B$20:B62),"")</f>
        <v>42</v>
      </c>
      <c r="B62" s="103" t="s">
        <v>147</v>
      </c>
      <c r="C62" s="125">
        <v>5.91</v>
      </c>
      <c r="D62" s="125">
        <v>1.0900000000000001</v>
      </c>
      <c r="E62" s="125">
        <v>0.18</v>
      </c>
      <c r="F62" s="125">
        <v>1.85</v>
      </c>
      <c r="G62" s="125">
        <v>0.12</v>
      </c>
      <c r="H62" s="125" t="s">
        <v>10</v>
      </c>
      <c r="I62" s="125" t="s">
        <v>10</v>
      </c>
      <c r="J62" s="125" t="s">
        <v>10</v>
      </c>
      <c r="K62" s="125">
        <v>2.0499999999999998</v>
      </c>
      <c r="L62" s="125">
        <v>0.46</v>
      </c>
      <c r="M62" s="125">
        <v>0.15</v>
      </c>
      <c r="N62" s="125" t="s">
        <v>10</v>
      </c>
      <c r="O62" s="116"/>
      <c r="P62" s="116"/>
      <c r="Q62" s="116"/>
      <c r="R62" s="116"/>
      <c r="S62" s="116"/>
      <c r="T62" s="116"/>
      <c r="U62" s="116"/>
      <c r="V62" s="116"/>
      <c r="W62" s="116"/>
      <c r="X62" s="116"/>
      <c r="Y62" s="116"/>
      <c r="Z62" s="116"/>
      <c r="AA62" s="116"/>
      <c r="AB62" s="116"/>
      <c r="AC62" s="116"/>
    </row>
    <row r="63" spans="1:29" s="94" customFormat="1" ht="20.100000000000001" customHeight="1">
      <c r="A63" s="26">
        <f>IF(B63&lt;&gt;"",COUNTA($B$20:B63),"")</f>
        <v>43</v>
      </c>
      <c r="B63" s="105" t="s">
        <v>148</v>
      </c>
      <c r="C63" s="127">
        <v>1573.56</v>
      </c>
      <c r="D63" s="127">
        <v>281.38</v>
      </c>
      <c r="E63" s="127">
        <v>210.67</v>
      </c>
      <c r="F63" s="127">
        <v>66.709999999999994</v>
      </c>
      <c r="G63" s="127">
        <v>94.66</v>
      </c>
      <c r="H63" s="127">
        <v>156.94999999999999</v>
      </c>
      <c r="I63" s="127">
        <v>3.33</v>
      </c>
      <c r="J63" s="127">
        <v>153.62</v>
      </c>
      <c r="K63" s="127">
        <v>44.17</v>
      </c>
      <c r="L63" s="127">
        <v>67.099999999999994</v>
      </c>
      <c r="M63" s="127">
        <v>172.87</v>
      </c>
      <c r="N63" s="127">
        <v>479.04</v>
      </c>
      <c r="O63" s="116"/>
      <c r="P63" s="116"/>
      <c r="Q63" s="116"/>
      <c r="R63" s="116"/>
      <c r="S63" s="116"/>
      <c r="T63" s="116"/>
      <c r="U63" s="116"/>
      <c r="V63" s="116"/>
      <c r="W63" s="116"/>
      <c r="X63" s="116"/>
      <c r="Y63" s="116"/>
      <c r="Z63" s="116"/>
      <c r="AA63" s="116"/>
      <c r="AB63" s="116"/>
      <c r="AC63" s="116"/>
    </row>
    <row r="64" spans="1:29" s="94" customFormat="1" ht="21.6" customHeight="1">
      <c r="A64" s="25">
        <f>IF(B64&lt;&gt;"",COUNTA($B$20:B64),"")</f>
        <v>44</v>
      </c>
      <c r="B64" s="104" t="s">
        <v>149</v>
      </c>
      <c r="C64" s="125">
        <v>366.64</v>
      </c>
      <c r="D64" s="125">
        <v>8.17</v>
      </c>
      <c r="E64" s="125">
        <v>1.82</v>
      </c>
      <c r="F64" s="125">
        <v>113.83</v>
      </c>
      <c r="G64" s="125">
        <v>21.29</v>
      </c>
      <c r="H64" s="125" t="s">
        <v>10</v>
      </c>
      <c r="I64" s="125" t="s">
        <v>10</v>
      </c>
      <c r="J64" s="125" t="s">
        <v>10</v>
      </c>
      <c r="K64" s="125">
        <v>23.62</v>
      </c>
      <c r="L64" s="125">
        <v>95.09</v>
      </c>
      <c r="M64" s="125">
        <v>102.82</v>
      </c>
      <c r="N64" s="125" t="s">
        <v>10</v>
      </c>
      <c r="O64" s="116"/>
      <c r="P64" s="116"/>
      <c r="Q64" s="116"/>
      <c r="R64" s="116"/>
      <c r="S64" s="116"/>
      <c r="T64" s="116"/>
      <c r="U64" s="116"/>
      <c r="V64" s="116"/>
      <c r="W64" s="116"/>
      <c r="X64" s="116"/>
      <c r="Y64" s="116"/>
      <c r="Z64" s="116"/>
      <c r="AA64" s="116"/>
      <c r="AB64" s="116"/>
      <c r="AC64" s="116"/>
    </row>
    <row r="65" spans="1:29" s="94" customFormat="1" ht="11.1" customHeight="1">
      <c r="A65" s="25">
        <f>IF(B65&lt;&gt;"",COUNTA($B$20:B65),"")</f>
        <v>45</v>
      </c>
      <c r="B65" s="103" t="s">
        <v>150</v>
      </c>
      <c r="C65" s="125">
        <v>212.94</v>
      </c>
      <c r="D65" s="125">
        <v>0.8</v>
      </c>
      <c r="E65" s="125" t="s">
        <v>10</v>
      </c>
      <c r="F65" s="125">
        <v>46.56</v>
      </c>
      <c r="G65" s="125">
        <v>20.49</v>
      </c>
      <c r="H65" s="125" t="s">
        <v>10</v>
      </c>
      <c r="I65" s="125" t="s">
        <v>10</v>
      </c>
      <c r="J65" s="125" t="s">
        <v>10</v>
      </c>
      <c r="K65" s="125">
        <v>23.19</v>
      </c>
      <c r="L65" s="125">
        <v>83.06</v>
      </c>
      <c r="M65" s="125">
        <v>38.840000000000003</v>
      </c>
      <c r="N65" s="125" t="s">
        <v>10</v>
      </c>
      <c r="O65" s="116"/>
      <c r="P65" s="116"/>
      <c r="Q65" s="116"/>
      <c r="R65" s="116"/>
      <c r="S65" s="116"/>
      <c r="T65" s="116"/>
      <c r="U65" s="116"/>
      <c r="V65" s="116"/>
      <c r="W65" s="116"/>
      <c r="X65" s="116"/>
      <c r="Y65" s="116"/>
      <c r="Z65" s="116"/>
      <c r="AA65" s="116"/>
      <c r="AB65" s="116"/>
      <c r="AC65" s="116"/>
    </row>
    <row r="66" spans="1:29"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c r="Y66" s="116"/>
      <c r="Z66" s="116"/>
      <c r="AA66" s="116"/>
      <c r="AB66" s="116"/>
      <c r="AC66" s="116"/>
    </row>
    <row r="67" spans="1:29" s="94" customFormat="1" ht="11.1" customHeight="1">
      <c r="A67" s="25">
        <f>IF(B67&lt;&gt;"",COUNTA($B$20:B67),"")</f>
        <v>47</v>
      </c>
      <c r="B67" s="103" t="s">
        <v>152</v>
      </c>
      <c r="C67" s="125">
        <v>5.0999999999999996</v>
      </c>
      <c r="D67" s="125" t="s">
        <v>10</v>
      </c>
      <c r="E67" s="125" t="s">
        <v>10</v>
      </c>
      <c r="F67" s="125" t="s">
        <v>10</v>
      </c>
      <c r="G67" s="125" t="s">
        <v>10</v>
      </c>
      <c r="H67" s="125" t="s">
        <v>10</v>
      </c>
      <c r="I67" s="125" t="s">
        <v>10</v>
      </c>
      <c r="J67" s="125" t="s">
        <v>10</v>
      </c>
      <c r="K67" s="125">
        <v>0.32</v>
      </c>
      <c r="L67" s="125">
        <v>4.78</v>
      </c>
      <c r="M67" s="125" t="s">
        <v>10</v>
      </c>
      <c r="N67" s="125" t="s">
        <v>10</v>
      </c>
      <c r="O67" s="116"/>
      <c r="P67" s="116"/>
      <c r="Q67" s="116"/>
      <c r="R67" s="116"/>
      <c r="S67" s="116"/>
      <c r="T67" s="116"/>
      <c r="U67" s="116"/>
      <c r="V67" s="116"/>
      <c r="W67" s="116"/>
      <c r="X67" s="116"/>
      <c r="Y67" s="116"/>
      <c r="Z67" s="116"/>
      <c r="AA67" s="116"/>
      <c r="AB67" s="116"/>
      <c r="AC67" s="116"/>
    </row>
    <row r="68" spans="1:29" s="94" customFormat="1" ht="11.1" customHeight="1">
      <c r="A68" s="25">
        <f>IF(B68&lt;&gt;"",COUNTA($B$20:B68),"")</f>
        <v>48</v>
      </c>
      <c r="B68" s="103" t="s">
        <v>147</v>
      </c>
      <c r="C68" s="125">
        <v>7.03</v>
      </c>
      <c r="D68" s="125" t="s">
        <v>10</v>
      </c>
      <c r="E68" s="125" t="s">
        <v>10</v>
      </c>
      <c r="F68" s="125" t="s">
        <v>10</v>
      </c>
      <c r="G68" s="125" t="s">
        <v>10</v>
      </c>
      <c r="H68" s="125" t="s">
        <v>10</v>
      </c>
      <c r="I68" s="125" t="s">
        <v>10</v>
      </c>
      <c r="J68" s="125" t="s">
        <v>10</v>
      </c>
      <c r="K68" s="125" t="s">
        <v>10</v>
      </c>
      <c r="L68" s="125">
        <v>7.03</v>
      </c>
      <c r="M68" s="125" t="s">
        <v>10</v>
      </c>
      <c r="N68" s="125" t="s">
        <v>10</v>
      </c>
      <c r="O68" s="116"/>
      <c r="P68" s="116"/>
      <c r="Q68" s="116"/>
      <c r="R68" s="116"/>
      <c r="S68" s="116"/>
      <c r="T68" s="116"/>
      <c r="U68" s="116"/>
      <c r="V68" s="116"/>
      <c r="W68" s="116"/>
      <c r="X68" s="116"/>
      <c r="Y68" s="116"/>
      <c r="Z68" s="116"/>
      <c r="AA68" s="116"/>
      <c r="AB68" s="116"/>
      <c r="AC68" s="116"/>
    </row>
    <row r="69" spans="1:29" s="94" customFormat="1" ht="18.95" customHeight="1">
      <c r="A69" s="26">
        <f>IF(B69&lt;&gt;"",COUNTA($B$20:B69),"")</f>
        <v>49</v>
      </c>
      <c r="B69" s="105" t="s">
        <v>153</v>
      </c>
      <c r="C69" s="127">
        <v>364.71</v>
      </c>
      <c r="D69" s="127">
        <v>8.17</v>
      </c>
      <c r="E69" s="127">
        <v>1.82</v>
      </c>
      <c r="F69" s="127">
        <v>113.83</v>
      </c>
      <c r="G69" s="127">
        <v>21.29</v>
      </c>
      <c r="H69" s="127" t="s">
        <v>10</v>
      </c>
      <c r="I69" s="127" t="s">
        <v>10</v>
      </c>
      <c r="J69" s="127" t="s">
        <v>10</v>
      </c>
      <c r="K69" s="127">
        <v>23.94</v>
      </c>
      <c r="L69" s="127">
        <v>92.84</v>
      </c>
      <c r="M69" s="127">
        <v>102.82</v>
      </c>
      <c r="N69" s="127" t="s">
        <v>10</v>
      </c>
      <c r="O69" s="116"/>
      <c r="P69" s="116"/>
      <c r="Q69" s="116"/>
      <c r="R69" s="116"/>
      <c r="S69" s="116"/>
      <c r="T69" s="116"/>
      <c r="U69" s="116"/>
      <c r="V69" s="116"/>
      <c r="W69" s="116"/>
      <c r="X69" s="116"/>
      <c r="Y69" s="116"/>
      <c r="Z69" s="116"/>
      <c r="AA69" s="116"/>
      <c r="AB69" s="116"/>
      <c r="AC69" s="116"/>
    </row>
    <row r="70" spans="1:29" s="94" customFormat="1" ht="18.95" customHeight="1">
      <c r="A70" s="26">
        <f>IF(B70&lt;&gt;"",COUNTA($B$20:B70),"")</f>
        <v>50</v>
      </c>
      <c r="B70" s="105" t="s">
        <v>154</v>
      </c>
      <c r="C70" s="127">
        <v>1938.27</v>
      </c>
      <c r="D70" s="127">
        <v>289.55</v>
      </c>
      <c r="E70" s="127">
        <v>212.49</v>
      </c>
      <c r="F70" s="127">
        <v>180.54</v>
      </c>
      <c r="G70" s="127">
        <v>115.95</v>
      </c>
      <c r="H70" s="127">
        <v>156.94999999999999</v>
      </c>
      <c r="I70" s="127">
        <v>3.33</v>
      </c>
      <c r="J70" s="127">
        <v>153.62</v>
      </c>
      <c r="K70" s="127">
        <v>68.11</v>
      </c>
      <c r="L70" s="127">
        <v>159.94</v>
      </c>
      <c r="M70" s="127">
        <v>275.69</v>
      </c>
      <c r="N70" s="127">
        <v>479.04</v>
      </c>
      <c r="O70" s="116"/>
      <c r="P70" s="116"/>
      <c r="Q70" s="116"/>
      <c r="R70" s="116"/>
      <c r="S70" s="116"/>
      <c r="T70" s="116"/>
      <c r="U70" s="116"/>
      <c r="V70" s="116"/>
      <c r="W70" s="116"/>
      <c r="X70" s="116"/>
      <c r="Y70" s="116"/>
      <c r="Z70" s="116"/>
      <c r="AA70" s="116"/>
      <c r="AB70" s="116"/>
      <c r="AC70" s="116"/>
    </row>
    <row r="71" spans="1:29" s="94" customFormat="1" ht="11.1" customHeight="1">
      <c r="A71" s="25">
        <f>IF(B71&lt;&gt;"",COUNTA($B$20:B71),"")</f>
        <v>51</v>
      </c>
      <c r="B71" s="103" t="s">
        <v>155</v>
      </c>
      <c r="C71" s="125">
        <v>938.12</v>
      </c>
      <c r="D71" s="125" t="s">
        <v>10</v>
      </c>
      <c r="E71" s="125" t="s">
        <v>10</v>
      </c>
      <c r="F71" s="125" t="s">
        <v>10</v>
      </c>
      <c r="G71" s="125" t="s">
        <v>10</v>
      </c>
      <c r="H71" s="125" t="s">
        <v>10</v>
      </c>
      <c r="I71" s="125" t="s">
        <v>10</v>
      </c>
      <c r="J71" s="125" t="s">
        <v>10</v>
      </c>
      <c r="K71" s="125" t="s">
        <v>10</v>
      </c>
      <c r="L71" s="125" t="s">
        <v>10</v>
      </c>
      <c r="M71" s="125" t="s">
        <v>10</v>
      </c>
      <c r="N71" s="125">
        <v>938.12</v>
      </c>
      <c r="O71" s="116"/>
      <c r="P71" s="116"/>
      <c r="Q71" s="116"/>
      <c r="R71" s="116"/>
      <c r="S71" s="116"/>
      <c r="T71" s="116"/>
      <c r="U71" s="116"/>
      <c r="V71" s="116"/>
      <c r="W71" s="116"/>
      <c r="X71" s="116"/>
      <c r="Y71" s="116"/>
      <c r="Z71" s="116"/>
      <c r="AA71" s="116"/>
      <c r="AB71" s="116"/>
      <c r="AC71" s="116"/>
    </row>
    <row r="72" spans="1:29" s="94" customFormat="1" ht="11.1" customHeight="1">
      <c r="A72" s="25">
        <f>IF(B72&lt;&gt;"",COUNTA($B$20:B72),"")</f>
        <v>52</v>
      </c>
      <c r="B72" s="103" t="s">
        <v>156</v>
      </c>
      <c r="C72" s="125">
        <v>274.22000000000003</v>
      </c>
      <c r="D72" s="125" t="s">
        <v>10</v>
      </c>
      <c r="E72" s="125" t="s">
        <v>10</v>
      </c>
      <c r="F72" s="125" t="s">
        <v>10</v>
      </c>
      <c r="G72" s="125" t="s">
        <v>10</v>
      </c>
      <c r="H72" s="125" t="s">
        <v>10</v>
      </c>
      <c r="I72" s="125" t="s">
        <v>10</v>
      </c>
      <c r="J72" s="125" t="s">
        <v>10</v>
      </c>
      <c r="K72" s="125" t="s">
        <v>10</v>
      </c>
      <c r="L72" s="125" t="s">
        <v>10</v>
      </c>
      <c r="M72" s="125" t="s">
        <v>10</v>
      </c>
      <c r="N72" s="125">
        <v>274.22000000000003</v>
      </c>
      <c r="O72" s="116"/>
      <c r="P72" s="116"/>
      <c r="Q72" s="116"/>
      <c r="R72" s="116"/>
      <c r="S72" s="116"/>
      <c r="T72" s="116"/>
      <c r="U72" s="116"/>
      <c r="V72" s="116"/>
      <c r="W72" s="116"/>
      <c r="X72" s="116"/>
      <c r="Y72" s="116"/>
      <c r="Z72" s="116"/>
      <c r="AA72" s="116"/>
      <c r="AB72" s="116"/>
      <c r="AC72" s="116"/>
    </row>
    <row r="73" spans="1:29" s="94" customFormat="1" ht="11.1" customHeight="1">
      <c r="A73" s="25">
        <f>IF(B73&lt;&gt;"",COUNTA($B$20:B73),"")</f>
        <v>53</v>
      </c>
      <c r="B73" s="103" t="s">
        <v>172</v>
      </c>
      <c r="C73" s="125">
        <v>400.34</v>
      </c>
      <c r="D73" s="125" t="s">
        <v>10</v>
      </c>
      <c r="E73" s="125" t="s">
        <v>10</v>
      </c>
      <c r="F73" s="125" t="s">
        <v>10</v>
      </c>
      <c r="G73" s="125" t="s">
        <v>10</v>
      </c>
      <c r="H73" s="125" t="s">
        <v>10</v>
      </c>
      <c r="I73" s="125" t="s">
        <v>10</v>
      </c>
      <c r="J73" s="125" t="s">
        <v>10</v>
      </c>
      <c r="K73" s="125" t="s">
        <v>10</v>
      </c>
      <c r="L73" s="125" t="s">
        <v>10</v>
      </c>
      <c r="M73" s="125" t="s">
        <v>10</v>
      </c>
      <c r="N73" s="125">
        <v>400.34</v>
      </c>
      <c r="O73" s="116"/>
      <c r="P73" s="116"/>
      <c r="Q73" s="116"/>
      <c r="R73" s="116"/>
      <c r="S73" s="116"/>
      <c r="T73" s="116"/>
      <c r="U73" s="116"/>
      <c r="V73" s="116"/>
      <c r="W73" s="116"/>
      <c r="X73" s="116"/>
      <c r="Y73" s="116"/>
      <c r="Z73" s="116"/>
      <c r="AA73" s="116"/>
      <c r="AB73" s="116"/>
      <c r="AC73" s="116"/>
    </row>
    <row r="74" spans="1:29" s="94" customFormat="1" ht="11.1" customHeight="1">
      <c r="A74" s="25">
        <f>IF(B74&lt;&gt;"",COUNTA($B$20:B74),"")</f>
        <v>54</v>
      </c>
      <c r="B74" s="103" t="s">
        <v>173</v>
      </c>
      <c r="C74" s="125">
        <v>140.53</v>
      </c>
      <c r="D74" s="125" t="s">
        <v>10</v>
      </c>
      <c r="E74" s="125" t="s">
        <v>10</v>
      </c>
      <c r="F74" s="125" t="s">
        <v>10</v>
      </c>
      <c r="G74" s="125" t="s">
        <v>10</v>
      </c>
      <c r="H74" s="125" t="s">
        <v>10</v>
      </c>
      <c r="I74" s="125" t="s">
        <v>10</v>
      </c>
      <c r="J74" s="125" t="s">
        <v>10</v>
      </c>
      <c r="K74" s="125" t="s">
        <v>10</v>
      </c>
      <c r="L74" s="125" t="s">
        <v>10</v>
      </c>
      <c r="M74" s="125" t="s">
        <v>10</v>
      </c>
      <c r="N74" s="125">
        <v>140.53</v>
      </c>
      <c r="O74" s="116"/>
      <c r="P74" s="116"/>
      <c r="Q74" s="116"/>
      <c r="R74" s="116"/>
      <c r="S74" s="116"/>
      <c r="T74" s="116"/>
      <c r="U74" s="116"/>
      <c r="V74" s="116"/>
      <c r="W74" s="116"/>
      <c r="X74" s="116"/>
      <c r="Y74" s="116"/>
      <c r="Z74" s="116"/>
      <c r="AA74" s="116"/>
      <c r="AB74" s="116"/>
      <c r="AC74" s="116"/>
    </row>
    <row r="75" spans="1:29" s="94" customFormat="1" ht="11.1" customHeight="1">
      <c r="A75" s="25">
        <f>IF(B75&lt;&gt;"",COUNTA($B$20:B75),"")</f>
        <v>55</v>
      </c>
      <c r="B75" s="103" t="s">
        <v>61</v>
      </c>
      <c r="C75" s="125">
        <v>245.59</v>
      </c>
      <c r="D75" s="125" t="s">
        <v>10</v>
      </c>
      <c r="E75" s="125" t="s">
        <v>10</v>
      </c>
      <c r="F75" s="125" t="s">
        <v>10</v>
      </c>
      <c r="G75" s="125" t="s">
        <v>10</v>
      </c>
      <c r="H75" s="125" t="s">
        <v>10</v>
      </c>
      <c r="I75" s="125" t="s">
        <v>10</v>
      </c>
      <c r="J75" s="125" t="s">
        <v>10</v>
      </c>
      <c r="K75" s="125" t="s">
        <v>10</v>
      </c>
      <c r="L75" s="125" t="s">
        <v>10</v>
      </c>
      <c r="M75" s="125" t="s">
        <v>10</v>
      </c>
      <c r="N75" s="125">
        <v>245.59</v>
      </c>
      <c r="O75" s="116"/>
      <c r="P75" s="116"/>
      <c r="Q75" s="116"/>
      <c r="R75" s="116"/>
      <c r="S75" s="116"/>
      <c r="T75" s="116"/>
      <c r="U75" s="116"/>
      <c r="V75" s="116"/>
      <c r="W75" s="116"/>
      <c r="X75" s="116"/>
      <c r="Y75" s="116"/>
      <c r="Z75" s="116"/>
      <c r="AA75" s="116"/>
      <c r="AB75" s="116"/>
      <c r="AC75" s="116"/>
    </row>
    <row r="76" spans="1:29" s="94" customFormat="1" ht="21.6" customHeight="1">
      <c r="A76" s="25">
        <f>IF(B76&lt;&gt;"",COUNTA($B$20:B76),"")</f>
        <v>56</v>
      </c>
      <c r="B76" s="104" t="s">
        <v>157</v>
      </c>
      <c r="C76" s="125">
        <v>302.93</v>
      </c>
      <c r="D76" s="125" t="s">
        <v>10</v>
      </c>
      <c r="E76" s="125" t="s">
        <v>10</v>
      </c>
      <c r="F76" s="125" t="s">
        <v>10</v>
      </c>
      <c r="G76" s="125" t="s">
        <v>10</v>
      </c>
      <c r="H76" s="125" t="s">
        <v>10</v>
      </c>
      <c r="I76" s="125" t="s">
        <v>10</v>
      </c>
      <c r="J76" s="125" t="s">
        <v>10</v>
      </c>
      <c r="K76" s="125" t="s">
        <v>10</v>
      </c>
      <c r="L76" s="125" t="s">
        <v>10</v>
      </c>
      <c r="M76" s="125" t="s">
        <v>10</v>
      </c>
      <c r="N76" s="125">
        <v>302.93</v>
      </c>
      <c r="O76" s="116"/>
      <c r="P76" s="116"/>
      <c r="Q76" s="116"/>
      <c r="R76" s="116"/>
      <c r="S76" s="116"/>
      <c r="T76" s="116"/>
      <c r="U76" s="116"/>
      <c r="V76" s="116"/>
      <c r="W76" s="116"/>
      <c r="X76" s="116"/>
      <c r="Y76" s="116"/>
      <c r="Z76" s="116"/>
      <c r="AA76" s="116"/>
      <c r="AB76" s="116"/>
      <c r="AC76" s="116"/>
    </row>
    <row r="77" spans="1:29" s="94" customFormat="1" ht="21.6" customHeight="1">
      <c r="A77" s="25">
        <f>IF(B77&lt;&gt;"",COUNTA($B$20:B77),"")</f>
        <v>57</v>
      </c>
      <c r="B77" s="104" t="s">
        <v>158</v>
      </c>
      <c r="C77" s="125">
        <v>5.92</v>
      </c>
      <c r="D77" s="125">
        <v>0.08</v>
      </c>
      <c r="E77" s="125">
        <v>0.04</v>
      </c>
      <c r="F77" s="125" t="s">
        <v>10</v>
      </c>
      <c r="G77" s="125">
        <v>3.09</v>
      </c>
      <c r="H77" s="125">
        <v>1.66</v>
      </c>
      <c r="I77" s="125" t="s">
        <v>10</v>
      </c>
      <c r="J77" s="125">
        <v>1.66</v>
      </c>
      <c r="K77" s="125" t="s">
        <v>10</v>
      </c>
      <c r="L77" s="125" t="s">
        <v>10</v>
      </c>
      <c r="M77" s="125">
        <v>1.04</v>
      </c>
      <c r="N77" s="125" t="s">
        <v>10</v>
      </c>
      <c r="O77" s="116"/>
      <c r="P77" s="116"/>
      <c r="Q77" s="116"/>
      <c r="R77" s="116"/>
      <c r="S77" s="116"/>
      <c r="T77" s="116"/>
      <c r="U77" s="116"/>
      <c r="V77" s="116"/>
      <c r="W77" s="116"/>
      <c r="X77" s="116"/>
      <c r="Y77" s="116"/>
      <c r="Z77" s="116"/>
      <c r="AA77" s="116"/>
      <c r="AB77" s="116"/>
      <c r="AC77" s="116"/>
    </row>
    <row r="78" spans="1:29" s="94" customFormat="1" ht="21.6" customHeight="1">
      <c r="A78" s="25">
        <f>IF(B78&lt;&gt;"",COUNTA($B$20:B78),"")</f>
        <v>58</v>
      </c>
      <c r="B78" s="104" t="s">
        <v>159</v>
      </c>
      <c r="C78" s="125">
        <v>3.75</v>
      </c>
      <c r="D78" s="125" t="s">
        <v>10</v>
      </c>
      <c r="E78" s="125" t="s">
        <v>10</v>
      </c>
      <c r="F78" s="125" t="s">
        <v>10</v>
      </c>
      <c r="G78" s="125" t="s">
        <v>10</v>
      </c>
      <c r="H78" s="125">
        <v>3.75</v>
      </c>
      <c r="I78" s="125" t="s">
        <v>10</v>
      </c>
      <c r="J78" s="125">
        <v>3.75</v>
      </c>
      <c r="K78" s="125" t="s">
        <v>10</v>
      </c>
      <c r="L78" s="125" t="s">
        <v>10</v>
      </c>
      <c r="M78" s="125" t="s">
        <v>10</v>
      </c>
      <c r="N78" s="125" t="s">
        <v>10</v>
      </c>
      <c r="O78" s="116"/>
      <c r="P78" s="116"/>
      <c r="Q78" s="116"/>
      <c r="R78" s="116"/>
      <c r="S78" s="116"/>
      <c r="T78" s="116"/>
      <c r="U78" s="116"/>
      <c r="V78" s="116"/>
      <c r="W78" s="116"/>
      <c r="X78" s="116"/>
      <c r="Y78" s="116"/>
      <c r="Z78" s="116"/>
      <c r="AA78" s="116"/>
      <c r="AB78" s="116"/>
      <c r="AC78" s="116"/>
    </row>
    <row r="79" spans="1:29" s="94" customFormat="1" ht="11.1" customHeight="1">
      <c r="A79" s="25">
        <f>IF(B79&lt;&gt;"",COUNTA($B$20:B79),"")</f>
        <v>59</v>
      </c>
      <c r="B79" s="103" t="s">
        <v>160</v>
      </c>
      <c r="C79" s="125">
        <v>54.69</v>
      </c>
      <c r="D79" s="125">
        <v>1.01</v>
      </c>
      <c r="E79" s="125">
        <v>24.56</v>
      </c>
      <c r="F79" s="125">
        <v>1.1599999999999999</v>
      </c>
      <c r="G79" s="125">
        <v>1.01</v>
      </c>
      <c r="H79" s="125" t="s">
        <v>10</v>
      </c>
      <c r="I79" s="125" t="s">
        <v>10</v>
      </c>
      <c r="J79" s="125" t="s">
        <v>10</v>
      </c>
      <c r="K79" s="125">
        <v>0.01</v>
      </c>
      <c r="L79" s="125">
        <v>10.94</v>
      </c>
      <c r="M79" s="125">
        <v>16</v>
      </c>
      <c r="N79" s="125" t="s">
        <v>10</v>
      </c>
      <c r="O79" s="116"/>
      <c r="P79" s="116"/>
      <c r="Q79" s="116"/>
      <c r="R79" s="116"/>
      <c r="S79" s="116"/>
      <c r="T79" s="116"/>
      <c r="U79" s="116"/>
      <c r="V79" s="116"/>
      <c r="W79" s="116"/>
      <c r="X79" s="116"/>
      <c r="Y79" s="116"/>
      <c r="Z79" s="116"/>
      <c r="AA79" s="116"/>
      <c r="AB79" s="116"/>
      <c r="AC79" s="116"/>
    </row>
    <row r="80" spans="1:29" s="94" customFormat="1" ht="11.1" customHeight="1">
      <c r="A80" s="25">
        <f>IF(B80&lt;&gt;"",COUNTA($B$20:B80),"")</f>
        <v>60</v>
      </c>
      <c r="B80" s="103" t="s">
        <v>161</v>
      </c>
      <c r="C80" s="125">
        <v>261.87</v>
      </c>
      <c r="D80" s="125">
        <v>44.68</v>
      </c>
      <c r="E80" s="125">
        <v>22.48</v>
      </c>
      <c r="F80" s="125">
        <v>4.7699999999999996</v>
      </c>
      <c r="G80" s="125">
        <v>11.35</v>
      </c>
      <c r="H80" s="125">
        <v>1.46</v>
      </c>
      <c r="I80" s="125">
        <v>0.01</v>
      </c>
      <c r="J80" s="125">
        <v>1.44</v>
      </c>
      <c r="K80" s="125">
        <v>13.47</v>
      </c>
      <c r="L80" s="125">
        <v>15.22</v>
      </c>
      <c r="M80" s="125">
        <v>65.45</v>
      </c>
      <c r="N80" s="125">
        <v>82.99</v>
      </c>
      <c r="O80" s="116"/>
      <c r="P80" s="116"/>
      <c r="Q80" s="116"/>
      <c r="R80" s="116"/>
      <c r="S80" s="116"/>
      <c r="T80" s="116"/>
      <c r="U80" s="116"/>
      <c r="V80" s="116"/>
      <c r="W80" s="116"/>
      <c r="X80" s="116"/>
      <c r="Y80" s="116"/>
      <c r="Z80" s="116"/>
      <c r="AA80" s="116"/>
      <c r="AB80" s="116"/>
      <c r="AC80" s="116"/>
    </row>
    <row r="81" spans="1:29" s="94" customFormat="1" ht="11.1" customHeight="1">
      <c r="A81" s="25">
        <f>IF(B81&lt;&gt;"",COUNTA($B$20:B81),"")</f>
        <v>61</v>
      </c>
      <c r="B81" s="103" t="s">
        <v>147</v>
      </c>
      <c r="C81" s="125">
        <v>5.91</v>
      </c>
      <c r="D81" s="125">
        <v>1.0900000000000001</v>
      </c>
      <c r="E81" s="125">
        <v>0.18</v>
      </c>
      <c r="F81" s="125">
        <v>1.85</v>
      </c>
      <c r="G81" s="125">
        <v>0.12</v>
      </c>
      <c r="H81" s="125" t="s">
        <v>10</v>
      </c>
      <c r="I81" s="125" t="s">
        <v>10</v>
      </c>
      <c r="J81" s="125" t="s">
        <v>10</v>
      </c>
      <c r="K81" s="125">
        <v>2.0499999999999998</v>
      </c>
      <c r="L81" s="125">
        <v>0.46</v>
      </c>
      <c r="M81" s="125">
        <v>0.15</v>
      </c>
      <c r="N81" s="125" t="s">
        <v>10</v>
      </c>
      <c r="O81" s="116"/>
      <c r="P81" s="116"/>
      <c r="Q81" s="116"/>
      <c r="R81" s="116"/>
      <c r="S81" s="116"/>
      <c r="T81" s="116"/>
      <c r="U81" s="116"/>
      <c r="V81" s="116"/>
      <c r="W81" s="116"/>
      <c r="X81" s="116"/>
      <c r="Y81" s="116"/>
      <c r="Z81" s="116"/>
      <c r="AA81" s="116"/>
      <c r="AB81" s="116"/>
      <c r="AC81" s="116"/>
    </row>
    <row r="82" spans="1:29" s="94" customFormat="1" ht="20.100000000000001" customHeight="1">
      <c r="A82" s="26">
        <f>IF(B82&lt;&gt;"",COUNTA($B$20:B82),"")</f>
        <v>62</v>
      </c>
      <c r="B82" s="105" t="s">
        <v>162</v>
      </c>
      <c r="C82" s="127">
        <v>1806.95</v>
      </c>
      <c r="D82" s="127">
        <v>44.68</v>
      </c>
      <c r="E82" s="127">
        <v>46.9</v>
      </c>
      <c r="F82" s="127">
        <v>4.07</v>
      </c>
      <c r="G82" s="127">
        <v>15.32</v>
      </c>
      <c r="H82" s="127">
        <v>6.86</v>
      </c>
      <c r="I82" s="127">
        <v>0.01</v>
      </c>
      <c r="J82" s="127">
        <v>6.85</v>
      </c>
      <c r="K82" s="127">
        <v>11.44</v>
      </c>
      <c r="L82" s="127">
        <v>25.7</v>
      </c>
      <c r="M82" s="127">
        <v>82.34</v>
      </c>
      <c r="N82" s="127">
        <v>1569.63</v>
      </c>
      <c r="O82" s="116"/>
      <c r="P82" s="116"/>
      <c r="Q82" s="116"/>
      <c r="R82" s="116"/>
      <c r="S82" s="116"/>
      <c r="T82" s="116"/>
      <c r="U82" s="116"/>
      <c r="V82" s="116"/>
      <c r="W82" s="116"/>
      <c r="X82" s="116"/>
      <c r="Y82" s="116"/>
      <c r="Z82" s="116"/>
      <c r="AA82" s="116"/>
      <c r="AB82" s="116"/>
      <c r="AC82" s="116"/>
    </row>
    <row r="83" spans="1:29" s="122" customFormat="1" ht="11.1" customHeight="1">
      <c r="A83" s="25">
        <f>IF(B83&lt;&gt;"",COUNTA($B$20:B83),"")</f>
        <v>63</v>
      </c>
      <c r="B83" s="103" t="s">
        <v>163</v>
      </c>
      <c r="C83" s="125">
        <v>295.76</v>
      </c>
      <c r="D83" s="125">
        <v>0.63</v>
      </c>
      <c r="E83" s="125">
        <v>3.49</v>
      </c>
      <c r="F83" s="125">
        <v>81.73</v>
      </c>
      <c r="G83" s="125">
        <v>9.65</v>
      </c>
      <c r="H83" s="125" t="s">
        <v>10</v>
      </c>
      <c r="I83" s="125" t="s">
        <v>10</v>
      </c>
      <c r="J83" s="125" t="s">
        <v>10</v>
      </c>
      <c r="K83" s="125" t="s">
        <v>10</v>
      </c>
      <c r="L83" s="125" t="s">
        <v>10</v>
      </c>
      <c r="M83" s="125">
        <v>133.24</v>
      </c>
      <c r="N83" s="125">
        <v>67.040000000000006</v>
      </c>
      <c r="O83" s="121"/>
      <c r="P83" s="121"/>
      <c r="Q83" s="121"/>
      <c r="R83" s="121"/>
      <c r="S83" s="121"/>
      <c r="T83" s="121"/>
      <c r="U83" s="121"/>
      <c r="V83" s="121"/>
      <c r="W83" s="121"/>
      <c r="X83" s="121"/>
      <c r="Y83" s="121"/>
      <c r="Z83" s="121"/>
      <c r="AA83" s="121"/>
      <c r="AB83" s="121"/>
      <c r="AC83" s="121"/>
    </row>
    <row r="84" spans="1:29"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c r="Y84" s="121"/>
      <c r="Z84" s="121"/>
      <c r="AA84" s="121"/>
      <c r="AB84" s="121"/>
      <c r="AC84" s="121"/>
    </row>
    <row r="85" spans="1:29" s="122" customFormat="1" ht="11.1" customHeight="1">
      <c r="A85" s="25">
        <f>IF(B85&lt;&gt;"",COUNTA($B$20:B85),"")</f>
        <v>65</v>
      </c>
      <c r="B85" s="103" t="s">
        <v>165</v>
      </c>
      <c r="C85" s="125">
        <v>33.380000000000003</v>
      </c>
      <c r="D85" s="125">
        <v>9.32</v>
      </c>
      <c r="E85" s="125" t="s">
        <v>10</v>
      </c>
      <c r="F85" s="125">
        <v>7.0000000000000007E-2</v>
      </c>
      <c r="G85" s="125">
        <v>5.51</v>
      </c>
      <c r="H85" s="125" t="s">
        <v>10</v>
      </c>
      <c r="I85" s="125" t="s">
        <v>10</v>
      </c>
      <c r="J85" s="125" t="s">
        <v>10</v>
      </c>
      <c r="K85" s="125" t="s">
        <v>10</v>
      </c>
      <c r="L85" s="125">
        <v>17.61</v>
      </c>
      <c r="M85" s="125">
        <v>0.87</v>
      </c>
      <c r="N85" s="125" t="s">
        <v>10</v>
      </c>
      <c r="O85" s="121"/>
      <c r="P85" s="121"/>
      <c r="Q85" s="121"/>
      <c r="R85" s="121"/>
      <c r="S85" s="121"/>
      <c r="T85" s="121"/>
      <c r="U85" s="121"/>
      <c r="V85" s="121"/>
      <c r="W85" s="121"/>
      <c r="X85" s="121"/>
      <c r="Y85" s="121"/>
      <c r="Z85" s="121"/>
      <c r="AA85" s="121"/>
      <c r="AB85" s="121"/>
      <c r="AC85" s="121"/>
    </row>
    <row r="86" spans="1:29" s="122" customFormat="1" ht="11.1" customHeight="1">
      <c r="A86" s="25">
        <f>IF(B86&lt;&gt;"",COUNTA($B$20:B86),"")</f>
        <v>66</v>
      </c>
      <c r="B86" s="103" t="s">
        <v>147</v>
      </c>
      <c r="C86" s="125">
        <v>7.03</v>
      </c>
      <c r="D86" s="125" t="s">
        <v>10</v>
      </c>
      <c r="E86" s="125" t="s">
        <v>10</v>
      </c>
      <c r="F86" s="125" t="s">
        <v>10</v>
      </c>
      <c r="G86" s="125" t="s">
        <v>10</v>
      </c>
      <c r="H86" s="125" t="s">
        <v>10</v>
      </c>
      <c r="I86" s="125" t="s">
        <v>10</v>
      </c>
      <c r="J86" s="125" t="s">
        <v>10</v>
      </c>
      <c r="K86" s="125" t="s">
        <v>10</v>
      </c>
      <c r="L86" s="125">
        <v>7.03</v>
      </c>
      <c r="M86" s="125" t="s">
        <v>10</v>
      </c>
      <c r="N86" s="125" t="s">
        <v>10</v>
      </c>
      <c r="O86" s="121"/>
      <c r="P86" s="121"/>
      <c r="Q86" s="121"/>
      <c r="R86" s="121"/>
      <c r="S86" s="121"/>
      <c r="T86" s="121"/>
      <c r="U86" s="121"/>
      <c r="V86" s="121"/>
      <c r="W86" s="121"/>
      <c r="X86" s="121"/>
      <c r="Y86" s="121"/>
      <c r="Z86" s="121"/>
      <c r="AA86" s="121"/>
      <c r="AB86" s="121"/>
      <c r="AC86" s="121"/>
    </row>
    <row r="87" spans="1:29" s="94" customFormat="1" ht="18.95" customHeight="1">
      <c r="A87" s="26">
        <f>IF(B87&lt;&gt;"",COUNTA($B$20:B87),"")</f>
        <v>67</v>
      </c>
      <c r="B87" s="105" t="s">
        <v>166</v>
      </c>
      <c r="C87" s="127">
        <v>322.11</v>
      </c>
      <c r="D87" s="127">
        <v>9.9499999999999993</v>
      </c>
      <c r="E87" s="127">
        <v>3.49</v>
      </c>
      <c r="F87" s="127">
        <v>81.8</v>
      </c>
      <c r="G87" s="127">
        <v>15.16</v>
      </c>
      <c r="H87" s="127" t="s">
        <v>10</v>
      </c>
      <c r="I87" s="127" t="s">
        <v>10</v>
      </c>
      <c r="J87" s="127" t="s">
        <v>10</v>
      </c>
      <c r="K87" s="127" t="s">
        <v>10</v>
      </c>
      <c r="L87" s="127">
        <v>10.58</v>
      </c>
      <c r="M87" s="127">
        <v>134.1</v>
      </c>
      <c r="N87" s="127">
        <v>67.040000000000006</v>
      </c>
      <c r="O87" s="116"/>
      <c r="P87" s="116"/>
      <c r="Q87" s="116"/>
      <c r="R87" s="116"/>
      <c r="S87" s="116"/>
      <c r="T87" s="116"/>
      <c r="U87" s="116"/>
      <c r="V87" s="116"/>
      <c r="W87" s="116"/>
      <c r="X87" s="116"/>
      <c r="Y87" s="116"/>
      <c r="Z87" s="116"/>
      <c r="AA87" s="116"/>
      <c r="AB87" s="116"/>
      <c r="AC87" s="116"/>
    </row>
    <row r="88" spans="1:29" s="94" customFormat="1" ht="18.95" customHeight="1">
      <c r="A88" s="26">
        <f>IF(B88&lt;&gt;"",COUNTA($B$20:B88),"")</f>
        <v>68</v>
      </c>
      <c r="B88" s="105" t="s">
        <v>167</v>
      </c>
      <c r="C88" s="127">
        <v>2129.06</v>
      </c>
      <c r="D88" s="127">
        <v>54.63</v>
      </c>
      <c r="E88" s="127">
        <v>50.39</v>
      </c>
      <c r="F88" s="127">
        <v>85.86</v>
      </c>
      <c r="G88" s="127">
        <v>30.48</v>
      </c>
      <c r="H88" s="127">
        <v>6.86</v>
      </c>
      <c r="I88" s="127">
        <v>0.01</v>
      </c>
      <c r="J88" s="127">
        <v>6.85</v>
      </c>
      <c r="K88" s="127">
        <v>11.44</v>
      </c>
      <c r="L88" s="127">
        <v>36.28</v>
      </c>
      <c r="M88" s="127">
        <v>216.45</v>
      </c>
      <c r="N88" s="127">
        <v>1636.67</v>
      </c>
      <c r="O88" s="116"/>
      <c r="P88" s="116"/>
      <c r="Q88" s="116"/>
      <c r="R88" s="116"/>
      <c r="S88" s="116"/>
      <c r="T88" s="116"/>
      <c r="U88" s="116"/>
      <c r="V88" s="116"/>
      <c r="W88" s="116"/>
      <c r="X88" s="116"/>
      <c r="Y88" s="116"/>
      <c r="Z88" s="116"/>
      <c r="AA88" s="116"/>
      <c r="AB88" s="116"/>
      <c r="AC88" s="116"/>
    </row>
    <row r="89" spans="1:29" s="94" customFormat="1" ht="18.95" customHeight="1">
      <c r="A89" s="26">
        <f>IF(B89&lt;&gt;"",COUNTA($B$20:B89),"")</f>
        <v>69</v>
      </c>
      <c r="B89" s="105" t="s">
        <v>168</v>
      </c>
      <c r="C89" s="127">
        <v>190.79</v>
      </c>
      <c r="D89" s="127">
        <v>-234.92</v>
      </c>
      <c r="E89" s="127">
        <v>-162.11000000000001</v>
      </c>
      <c r="F89" s="127">
        <v>-94.68</v>
      </c>
      <c r="G89" s="127">
        <v>-85.47</v>
      </c>
      <c r="H89" s="127">
        <v>-150.09</v>
      </c>
      <c r="I89" s="127">
        <v>-3.32</v>
      </c>
      <c r="J89" s="127">
        <v>-146.77000000000001</v>
      </c>
      <c r="K89" s="127">
        <v>-56.67</v>
      </c>
      <c r="L89" s="127">
        <v>-123.65</v>
      </c>
      <c r="M89" s="127">
        <v>-59.25</v>
      </c>
      <c r="N89" s="127">
        <v>1157.6300000000001</v>
      </c>
      <c r="O89" s="116"/>
      <c r="P89" s="116"/>
      <c r="Q89" s="116"/>
      <c r="R89" s="116"/>
      <c r="S89" s="116"/>
      <c r="T89" s="116"/>
      <c r="U89" s="116"/>
      <c r="V89" s="116"/>
      <c r="W89" s="116"/>
      <c r="X89" s="116"/>
      <c r="Y89" s="116"/>
      <c r="Z89" s="116"/>
      <c r="AA89" s="116"/>
      <c r="AB89" s="116"/>
      <c r="AC89" s="116"/>
    </row>
    <row r="90" spans="1:29" s="122" customFormat="1" ht="25.15" customHeight="1">
      <c r="A90" s="25">
        <f>IF(B90&lt;&gt;"",COUNTA($B$20:B90),"")</f>
        <v>70</v>
      </c>
      <c r="B90" s="108" t="s">
        <v>169</v>
      </c>
      <c r="C90" s="129">
        <v>233.39</v>
      </c>
      <c r="D90" s="129">
        <v>-236.7</v>
      </c>
      <c r="E90" s="129">
        <v>-163.77000000000001</v>
      </c>
      <c r="F90" s="129">
        <v>-62.65</v>
      </c>
      <c r="G90" s="129">
        <v>-79.34</v>
      </c>
      <c r="H90" s="129">
        <v>-150.09</v>
      </c>
      <c r="I90" s="129">
        <v>-3.32</v>
      </c>
      <c r="J90" s="129">
        <v>-146.77000000000001</v>
      </c>
      <c r="K90" s="129">
        <v>-32.729999999999997</v>
      </c>
      <c r="L90" s="129">
        <v>-41.39</v>
      </c>
      <c r="M90" s="129">
        <v>-90.53</v>
      </c>
      <c r="N90" s="129">
        <v>1090.5899999999999</v>
      </c>
      <c r="O90" s="121"/>
      <c r="P90" s="121"/>
      <c r="Q90" s="121"/>
      <c r="R90" s="121"/>
      <c r="S90" s="121"/>
      <c r="T90" s="121"/>
      <c r="U90" s="121"/>
      <c r="V90" s="121"/>
      <c r="W90" s="121"/>
      <c r="X90" s="121"/>
      <c r="Y90" s="121"/>
      <c r="Z90" s="121"/>
      <c r="AA90" s="121"/>
      <c r="AB90" s="121"/>
      <c r="AC90" s="121"/>
    </row>
    <row r="91" spans="1:29" s="122" customFormat="1" ht="18" customHeight="1">
      <c r="A91" s="25">
        <f>IF(B91&lt;&gt;"",COUNTA($B$20:B91),"")</f>
        <v>71</v>
      </c>
      <c r="B91" s="103" t="s">
        <v>170</v>
      </c>
      <c r="C91" s="125">
        <v>97.93</v>
      </c>
      <c r="D91" s="125" t="s">
        <v>10</v>
      </c>
      <c r="E91" s="125" t="s">
        <v>10</v>
      </c>
      <c r="F91" s="125" t="s">
        <v>10</v>
      </c>
      <c r="G91" s="125" t="s">
        <v>10</v>
      </c>
      <c r="H91" s="125" t="s">
        <v>10</v>
      </c>
      <c r="I91" s="125" t="s">
        <v>10</v>
      </c>
      <c r="J91" s="125" t="s">
        <v>10</v>
      </c>
      <c r="K91" s="125" t="s">
        <v>10</v>
      </c>
      <c r="L91" s="125" t="s">
        <v>10</v>
      </c>
      <c r="M91" s="125" t="s">
        <v>10</v>
      </c>
      <c r="N91" s="125">
        <v>97.93</v>
      </c>
      <c r="O91" s="121"/>
      <c r="P91" s="121"/>
      <c r="Q91" s="121"/>
      <c r="R91" s="121"/>
      <c r="S91" s="121"/>
      <c r="T91" s="121"/>
      <c r="U91" s="121"/>
      <c r="V91" s="121"/>
      <c r="W91" s="121"/>
      <c r="X91" s="121"/>
      <c r="Y91" s="121"/>
      <c r="Z91" s="121"/>
      <c r="AA91" s="121"/>
      <c r="AB91" s="121"/>
      <c r="AC91" s="121"/>
    </row>
    <row r="92" spans="1:29" ht="11.1" customHeight="1">
      <c r="A92" s="25">
        <f>IF(B92&lt;&gt;"",COUNTA($B$20:B92),"")</f>
        <v>72</v>
      </c>
      <c r="B92" s="103" t="s">
        <v>171</v>
      </c>
      <c r="C92" s="125">
        <v>172.95</v>
      </c>
      <c r="D92" s="125" t="s">
        <v>10</v>
      </c>
      <c r="E92" s="125" t="s">
        <v>10</v>
      </c>
      <c r="F92" s="125" t="s">
        <v>10</v>
      </c>
      <c r="G92" s="125" t="s">
        <v>10</v>
      </c>
      <c r="H92" s="125" t="s">
        <v>10</v>
      </c>
      <c r="I92" s="125" t="s">
        <v>10</v>
      </c>
      <c r="J92" s="125" t="s">
        <v>10</v>
      </c>
      <c r="K92" s="125" t="s">
        <v>10</v>
      </c>
      <c r="L92" s="125" t="s">
        <v>10</v>
      </c>
      <c r="M92" s="125" t="s">
        <v>10</v>
      </c>
      <c r="N92" s="125">
        <v>172.95</v>
      </c>
    </row>
    <row r="93" spans="1:29">
      <c r="A93" s="24"/>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AC92"/>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7109375" style="102"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930</v>
      </c>
      <c r="B1" s="242"/>
      <c r="C1" s="221" t="str">
        <f>"Auszahlungen und Einzahlungen der kreisfreien und großen
kreisangehörigen Städte "&amp;Deckblatt!A7&amp;" nach Produktbereichen"</f>
        <v>Auszahlungen und Einzahlungen der kreisfreien und großen
kreisangehörigen Städte 2019 nach Produktbereichen</v>
      </c>
      <c r="D1" s="221"/>
      <c r="E1" s="221"/>
      <c r="F1" s="221"/>
      <c r="G1" s="222"/>
      <c r="H1" s="223" t="str">
        <f>"Auszahlungen und Einzahlungen der kreisfreien und großen
kreisangehörigen Städte "&amp;Deckblatt!A7&amp;" nach Produktbereichen"</f>
        <v>Auszahlungen und Einzahlungen der kreisfreien und großen
kreisangehörigen Städte 2019 nach Produktbereichen</v>
      </c>
      <c r="I1" s="221"/>
      <c r="J1" s="221"/>
      <c r="K1" s="221"/>
      <c r="L1" s="221"/>
      <c r="M1" s="221"/>
      <c r="N1" s="222"/>
    </row>
    <row r="2" spans="1:14" s="97" customFormat="1" ht="12" customHeight="1">
      <c r="A2" s="228" t="s">
        <v>936</v>
      </c>
      <c r="B2" s="229"/>
      <c r="C2" s="246" t="s">
        <v>121</v>
      </c>
      <c r="D2" s="247"/>
      <c r="E2" s="247"/>
      <c r="F2" s="247"/>
      <c r="G2" s="247"/>
      <c r="H2" s="247" t="s">
        <v>121</v>
      </c>
      <c r="I2" s="247"/>
      <c r="J2" s="247"/>
      <c r="K2" s="247"/>
      <c r="L2" s="247"/>
      <c r="M2" s="247"/>
      <c r="N2" s="247"/>
    </row>
    <row r="3" spans="1:14" s="97" customFormat="1" ht="12" customHeight="1">
      <c r="A3" s="232"/>
      <c r="B3" s="233"/>
      <c r="C3" s="248"/>
      <c r="D3" s="249"/>
      <c r="E3" s="249"/>
      <c r="F3" s="249"/>
      <c r="G3" s="249"/>
      <c r="H3" s="249"/>
      <c r="I3" s="249"/>
      <c r="J3" s="249"/>
      <c r="K3" s="249"/>
      <c r="L3" s="249"/>
      <c r="M3" s="249"/>
      <c r="N3" s="249"/>
    </row>
    <row r="4" spans="1:14" ht="11.8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9"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9"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9"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c r="Y19" s="116"/>
      <c r="Z19" s="116"/>
      <c r="AA19" s="116"/>
      <c r="AB19" s="116"/>
      <c r="AC19" s="116"/>
    </row>
    <row r="20" spans="1:29" s="94" customFormat="1" ht="11.1" customHeight="1">
      <c r="A20" s="25">
        <f>IF(B20&lt;&gt;"",COUNTA($B$20:B20),"")</f>
        <v>1</v>
      </c>
      <c r="B20" s="103" t="s">
        <v>142</v>
      </c>
      <c r="C20" s="117">
        <v>32758</v>
      </c>
      <c r="D20" s="117">
        <v>16378</v>
      </c>
      <c r="E20" s="117">
        <v>7342</v>
      </c>
      <c r="F20" s="117">
        <v>478</v>
      </c>
      <c r="G20" s="117">
        <v>2579</v>
      </c>
      <c r="H20" s="117">
        <v>398</v>
      </c>
      <c r="I20" s="117">
        <v>371</v>
      </c>
      <c r="J20" s="117">
        <v>27</v>
      </c>
      <c r="K20" s="117">
        <v>96</v>
      </c>
      <c r="L20" s="117">
        <v>2960</v>
      </c>
      <c r="M20" s="117">
        <v>2527</v>
      </c>
      <c r="N20" s="117" t="s">
        <v>10</v>
      </c>
      <c r="O20" s="116"/>
      <c r="P20" s="116"/>
      <c r="Q20" s="116"/>
      <c r="R20" s="116"/>
      <c r="S20" s="116"/>
      <c r="T20" s="116"/>
      <c r="U20" s="116"/>
      <c r="V20" s="116"/>
      <c r="W20" s="116"/>
      <c r="X20" s="116"/>
      <c r="Y20" s="116"/>
      <c r="Z20" s="116"/>
      <c r="AA20" s="116"/>
      <c r="AB20" s="116"/>
      <c r="AC20" s="116"/>
    </row>
    <row r="21" spans="1:29" s="94" customFormat="1" ht="11.1" customHeight="1">
      <c r="A21" s="25">
        <f>IF(B21&lt;&gt;"",COUNTA($B$20:B21),"")</f>
        <v>2</v>
      </c>
      <c r="B21" s="103" t="s">
        <v>143</v>
      </c>
      <c r="C21" s="117">
        <v>12174</v>
      </c>
      <c r="D21" s="117">
        <v>2233</v>
      </c>
      <c r="E21" s="117">
        <v>830</v>
      </c>
      <c r="F21" s="117">
        <v>3410</v>
      </c>
      <c r="G21" s="117">
        <v>523</v>
      </c>
      <c r="H21" s="117">
        <v>177</v>
      </c>
      <c r="I21" s="117">
        <v>49</v>
      </c>
      <c r="J21" s="117">
        <v>128</v>
      </c>
      <c r="K21" s="117">
        <v>931</v>
      </c>
      <c r="L21" s="117">
        <v>3217</v>
      </c>
      <c r="M21" s="117">
        <v>854</v>
      </c>
      <c r="N21" s="117" t="s">
        <v>10</v>
      </c>
      <c r="O21" s="116"/>
      <c r="P21" s="116"/>
      <c r="Q21" s="116"/>
      <c r="R21" s="116"/>
      <c r="S21" s="116"/>
      <c r="T21" s="116"/>
      <c r="U21" s="116"/>
      <c r="V21" s="116"/>
      <c r="W21" s="116"/>
      <c r="X21" s="116"/>
      <c r="Y21" s="116"/>
      <c r="Z21" s="116"/>
      <c r="AA21" s="116"/>
      <c r="AB21" s="116"/>
      <c r="AC21" s="116"/>
    </row>
    <row r="22" spans="1:29" s="94" customFormat="1" ht="21.6" customHeight="1">
      <c r="A22" s="25">
        <f>IF(B22&lt;&gt;"",COUNTA($B$20:B22),"")</f>
        <v>3</v>
      </c>
      <c r="B22" s="104" t="s">
        <v>144</v>
      </c>
      <c r="C22" s="117" t="s">
        <v>10</v>
      </c>
      <c r="D22" s="117" t="s">
        <v>10</v>
      </c>
      <c r="E22" s="117" t="s">
        <v>10</v>
      </c>
      <c r="F22" s="117" t="s">
        <v>10</v>
      </c>
      <c r="G22" s="117" t="s">
        <v>10</v>
      </c>
      <c r="H22" s="117" t="s">
        <v>10</v>
      </c>
      <c r="I22" s="117" t="s">
        <v>10</v>
      </c>
      <c r="J22" s="117" t="s">
        <v>10</v>
      </c>
      <c r="K22" s="117" t="s">
        <v>10</v>
      </c>
      <c r="L22" s="117" t="s">
        <v>10</v>
      </c>
      <c r="M22" s="117" t="s">
        <v>10</v>
      </c>
      <c r="N22" s="117" t="s">
        <v>10</v>
      </c>
      <c r="O22" s="116"/>
      <c r="P22" s="116"/>
      <c r="Q22" s="116"/>
      <c r="R22" s="116"/>
      <c r="S22" s="116"/>
      <c r="T22" s="116"/>
      <c r="U22" s="116"/>
      <c r="V22" s="116"/>
      <c r="W22" s="116"/>
      <c r="X22" s="116"/>
      <c r="Y22" s="116"/>
      <c r="Z22" s="116"/>
      <c r="AA22" s="116"/>
      <c r="AB22" s="116"/>
      <c r="AC22" s="116"/>
    </row>
    <row r="23" spans="1:29" s="94" customFormat="1" ht="11.1" customHeight="1">
      <c r="A23" s="25">
        <f>IF(B23&lt;&gt;"",COUNTA($B$20:B23),"")</f>
        <v>4</v>
      </c>
      <c r="B23" s="103" t="s">
        <v>145</v>
      </c>
      <c r="C23" s="117">
        <v>150</v>
      </c>
      <c r="D23" s="117" t="s">
        <v>10</v>
      </c>
      <c r="E23" s="117" t="s">
        <v>10</v>
      </c>
      <c r="F23" s="117">
        <v>4</v>
      </c>
      <c r="G23" s="117" t="s">
        <v>10</v>
      </c>
      <c r="H23" s="117" t="s">
        <v>10</v>
      </c>
      <c r="I23" s="117" t="s">
        <v>10</v>
      </c>
      <c r="J23" s="117" t="s">
        <v>10</v>
      </c>
      <c r="K23" s="117" t="s">
        <v>10</v>
      </c>
      <c r="L23" s="117">
        <v>6</v>
      </c>
      <c r="M23" s="117" t="s">
        <v>10</v>
      </c>
      <c r="N23" s="117">
        <v>141</v>
      </c>
      <c r="O23" s="116"/>
      <c r="P23" s="116"/>
      <c r="Q23" s="116"/>
      <c r="R23" s="116"/>
      <c r="S23" s="116"/>
      <c r="T23" s="116"/>
      <c r="U23" s="116"/>
      <c r="V23" s="116"/>
      <c r="W23" s="116"/>
      <c r="X23" s="116"/>
      <c r="Y23" s="116"/>
      <c r="Z23" s="116"/>
      <c r="AA23" s="116"/>
      <c r="AB23" s="116"/>
      <c r="AC23" s="116"/>
    </row>
    <row r="24" spans="1:29" s="94" customFormat="1" ht="11.1" customHeight="1">
      <c r="A24" s="25">
        <f>IF(B24&lt;&gt;"",COUNTA($B$20:B24),"")</f>
        <v>5</v>
      </c>
      <c r="B24" s="103" t="s">
        <v>146</v>
      </c>
      <c r="C24" s="117">
        <v>48374</v>
      </c>
      <c r="D24" s="117">
        <v>1152</v>
      </c>
      <c r="E24" s="117">
        <v>727</v>
      </c>
      <c r="F24" s="117">
        <v>1048</v>
      </c>
      <c r="G24" s="117">
        <v>5890</v>
      </c>
      <c r="H24" s="117">
        <v>9121</v>
      </c>
      <c r="I24" s="117">
        <v>144</v>
      </c>
      <c r="J24" s="117">
        <v>8977</v>
      </c>
      <c r="K24" s="117">
        <v>588</v>
      </c>
      <c r="L24" s="117">
        <v>1896</v>
      </c>
      <c r="M24" s="117">
        <v>1297</v>
      </c>
      <c r="N24" s="117">
        <v>26654</v>
      </c>
      <c r="O24" s="116"/>
      <c r="P24" s="116"/>
      <c r="Q24" s="116"/>
      <c r="R24" s="116"/>
      <c r="S24" s="116"/>
      <c r="T24" s="116"/>
      <c r="U24" s="116"/>
      <c r="V24" s="116"/>
      <c r="W24" s="116"/>
      <c r="X24" s="116"/>
      <c r="Y24" s="116"/>
      <c r="Z24" s="116"/>
      <c r="AA24" s="116"/>
      <c r="AB24" s="116"/>
      <c r="AC24" s="116"/>
    </row>
    <row r="25" spans="1:29" s="94" customFormat="1" ht="11.1" customHeight="1">
      <c r="A25" s="25">
        <f>IF(B25&lt;&gt;"",COUNTA($B$20:B25),"")</f>
        <v>6</v>
      </c>
      <c r="B25" s="103" t="s">
        <v>147</v>
      </c>
      <c r="C25" s="117">
        <v>2798</v>
      </c>
      <c r="D25" s="117" t="s">
        <v>10</v>
      </c>
      <c r="E25" s="117">
        <v>16</v>
      </c>
      <c r="F25" s="117">
        <v>1922</v>
      </c>
      <c r="G25" s="117" t="s">
        <v>10</v>
      </c>
      <c r="H25" s="117" t="s">
        <v>10</v>
      </c>
      <c r="I25" s="117" t="s">
        <v>10</v>
      </c>
      <c r="J25" s="117" t="s">
        <v>10</v>
      </c>
      <c r="K25" s="117" t="s">
        <v>10</v>
      </c>
      <c r="L25" s="117">
        <v>860</v>
      </c>
      <c r="M25" s="117" t="s">
        <v>10</v>
      </c>
      <c r="N25" s="117" t="s">
        <v>10</v>
      </c>
      <c r="O25" s="116"/>
      <c r="P25" s="116"/>
      <c r="Q25" s="116"/>
      <c r="R25" s="116"/>
      <c r="S25" s="116"/>
      <c r="T25" s="116"/>
      <c r="U25" s="116"/>
      <c r="V25" s="116"/>
      <c r="W25" s="116"/>
      <c r="X25" s="116"/>
      <c r="Y25" s="116"/>
      <c r="Z25" s="116"/>
      <c r="AA25" s="116"/>
      <c r="AB25" s="116"/>
      <c r="AC25" s="116"/>
    </row>
    <row r="26" spans="1:29" s="94" customFormat="1" ht="20.100000000000001" customHeight="1">
      <c r="A26" s="26">
        <f>IF(B26&lt;&gt;"",COUNTA($B$20:B26),"")</f>
        <v>7</v>
      </c>
      <c r="B26" s="105" t="s">
        <v>148</v>
      </c>
      <c r="C26" s="119">
        <v>90659</v>
      </c>
      <c r="D26" s="119">
        <v>19762</v>
      </c>
      <c r="E26" s="119">
        <v>8883</v>
      </c>
      <c r="F26" s="119">
        <v>3018</v>
      </c>
      <c r="G26" s="119">
        <v>8992</v>
      </c>
      <c r="H26" s="119">
        <v>9696</v>
      </c>
      <c r="I26" s="119">
        <v>564</v>
      </c>
      <c r="J26" s="119">
        <v>9132</v>
      </c>
      <c r="K26" s="119">
        <v>1614</v>
      </c>
      <c r="L26" s="119">
        <v>7219</v>
      </c>
      <c r="M26" s="119">
        <v>4679</v>
      </c>
      <c r="N26" s="119">
        <v>26795</v>
      </c>
      <c r="O26" s="116"/>
      <c r="P26" s="116"/>
      <c r="Q26" s="116"/>
      <c r="R26" s="116"/>
      <c r="S26" s="116"/>
      <c r="T26" s="116"/>
      <c r="U26" s="116"/>
      <c r="V26" s="116"/>
      <c r="W26" s="116"/>
      <c r="X26" s="116"/>
      <c r="Y26" s="116"/>
      <c r="Z26" s="116"/>
      <c r="AA26" s="116"/>
      <c r="AB26" s="116"/>
      <c r="AC26" s="116"/>
    </row>
    <row r="27" spans="1:29" s="94" customFormat="1" ht="21.6" customHeight="1">
      <c r="A27" s="25">
        <f>IF(B27&lt;&gt;"",COUNTA($B$20:B27),"")</f>
        <v>8</v>
      </c>
      <c r="B27" s="104" t="s">
        <v>149</v>
      </c>
      <c r="C27" s="117">
        <v>20378</v>
      </c>
      <c r="D27" s="117">
        <v>297</v>
      </c>
      <c r="E27" s="117">
        <v>289</v>
      </c>
      <c r="F27" s="117">
        <v>8140</v>
      </c>
      <c r="G27" s="117">
        <v>92</v>
      </c>
      <c r="H27" s="117" t="s">
        <v>10</v>
      </c>
      <c r="I27" s="117" t="s">
        <v>10</v>
      </c>
      <c r="J27" s="117" t="s">
        <v>10</v>
      </c>
      <c r="K27" s="117">
        <v>611</v>
      </c>
      <c r="L27" s="117">
        <v>6459</v>
      </c>
      <c r="M27" s="117">
        <v>4490</v>
      </c>
      <c r="N27" s="117" t="s">
        <v>10</v>
      </c>
      <c r="O27" s="116"/>
      <c r="P27" s="116"/>
      <c r="Q27" s="116"/>
      <c r="R27" s="116"/>
      <c r="S27" s="116"/>
      <c r="T27" s="116"/>
      <c r="U27" s="116"/>
      <c r="V27" s="116"/>
      <c r="W27" s="116"/>
      <c r="X27" s="116"/>
      <c r="Y27" s="116"/>
      <c r="Z27" s="116"/>
      <c r="AA27" s="116"/>
      <c r="AB27" s="116"/>
      <c r="AC27" s="116"/>
    </row>
    <row r="28" spans="1:29" s="94" customFormat="1" ht="11.1" customHeight="1">
      <c r="A28" s="25">
        <f>IF(B28&lt;&gt;"",COUNTA($B$20:B28),"")</f>
        <v>9</v>
      </c>
      <c r="B28" s="103" t="s">
        <v>150</v>
      </c>
      <c r="C28" s="117">
        <v>11304</v>
      </c>
      <c r="D28" s="117">
        <v>26</v>
      </c>
      <c r="E28" s="117" t="s">
        <v>10</v>
      </c>
      <c r="F28" s="117">
        <v>7998</v>
      </c>
      <c r="G28" s="117">
        <v>54</v>
      </c>
      <c r="H28" s="117" t="s">
        <v>10</v>
      </c>
      <c r="I28" s="117" t="s">
        <v>10</v>
      </c>
      <c r="J28" s="117" t="s">
        <v>10</v>
      </c>
      <c r="K28" s="117">
        <v>589</v>
      </c>
      <c r="L28" s="117">
        <v>910</v>
      </c>
      <c r="M28" s="117">
        <v>1726</v>
      </c>
      <c r="N28" s="117" t="s">
        <v>10</v>
      </c>
      <c r="O28" s="116"/>
      <c r="P28" s="116"/>
      <c r="Q28" s="116"/>
      <c r="R28" s="116"/>
      <c r="S28" s="116"/>
      <c r="T28" s="116"/>
      <c r="U28" s="116"/>
      <c r="V28" s="116"/>
      <c r="W28" s="116"/>
      <c r="X28" s="116"/>
      <c r="Y28" s="116"/>
      <c r="Z28" s="116"/>
      <c r="AA28" s="116"/>
      <c r="AB28" s="116"/>
      <c r="AC28" s="116"/>
    </row>
    <row r="29" spans="1:29"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c r="Y29" s="116"/>
      <c r="Z29" s="116"/>
      <c r="AA29" s="116"/>
      <c r="AB29" s="116"/>
      <c r="AC29" s="116"/>
    </row>
    <row r="30" spans="1:29" s="94" customFormat="1" ht="11.1" customHeight="1">
      <c r="A30" s="25">
        <f>IF(B30&lt;&gt;"",COUNTA($B$20:B30),"")</f>
        <v>11</v>
      </c>
      <c r="B30" s="103" t="s">
        <v>152</v>
      </c>
      <c r="C30" s="117">
        <v>524</v>
      </c>
      <c r="D30" s="117" t="s">
        <v>10</v>
      </c>
      <c r="E30" s="117" t="s">
        <v>10</v>
      </c>
      <c r="F30" s="117" t="s">
        <v>10</v>
      </c>
      <c r="G30" s="117" t="s">
        <v>10</v>
      </c>
      <c r="H30" s="117" t="s">
        <v>10</v>
      </c>
      <c r="I30" s="117" t="s">
        <v>10</v>
      </c>
      <c r="J30" s="117" t="s">
        <v>10</v>
      </c>
      <c r="K30" s="117">
        <v>39</v>
      </c>
      <c r="L30" s="117">
        <v>474</v>
      </c>
      <c r="M30" s="117">
        <v>11</v>
      </c>
      <c r="N30" s="117" t="s">
        <v>10</v>
      </c>
      <c r="O30" s="116"/>
      <c r="P30" s="116"/>
      <c r="Q30" s="116"/>
      <c r="R30" s="116"/>
      <c r="S30" s="116"/>
      <c r="T30" s="116"/>
      <c r="U30" s="116"/>
      <c r="V30" s="116"/>
      <c r="W30" s="116"/>
      <c r="X30" s="116"/>
      <c r="Y30" s="116"/>
      <c r="Z30" s="116"/>
      <c r="AA30" s="116"/>
      <c r="AB30" s="116"/>
      <c r="AC30" s="116"/>
    </row>
    <row r="31" spans="1:29" s="94" customFormat="1" ht="11.1" customHeight="1">
      <c r="A31" s="25">
        <f>IF(B31&lt;&gt;"",COUNTA($B$20:B31),"")</f>
        <v>12</v>
      </c>
      <c r="B31" s="103" t="s">
        <v>147</v>
      </c>
      <c r="C31" s="117" t="s">
        <v>10</v>
      </c>
      <c r="D31" s="117" t="s">
        <v>10</v>
      </c>
      <c r="E31" s="117" t="s">
        <v>10</v>
      </c>
      <c r="F31" s="117" t="s">
        <v>10</v>
      </c>
      <c r="G31" s="117" t="s">
        <v>10</v>
      </c>
      <c r="H31" s="117" t="s">
        <v>10</v>
      </c>
      <c r="I31" s="117" t="s">
        <v>10</v>
      </c>
      <c r="J31" s="117" t="s">
        <v>10</v>
      </c>
      <c r="K31" s="117" t="s">
        <v>10</v>
      </c>
      <c r="L31" s="117" t="s">
        <v>10</v>
      </c>
      <c r="M31" s="117" t="s">
        <v>10</v>
      </c>
      <c r="N31" s="117" t="s">
        <v>10</v>
      </c>
      <c r="O31" s="116"/>
      <c r="P31" s="116"/>
      <c r="Q31" s="116"/>
      <c r="R31" s="116"/>
      <c r="S31" s="116"/>
      <c r="T31" s="116"/>
      <c r="U31" s="116"/>
      <c r="V31" s="116"/>
      <c r="W31" s="116"/>
      <c r="X31" s="116"/>
      <c r="Y31" s="116"/>
      <c r="Z31" s="116"/>
      <c r="AA31" s="116"/>
      <c r="AB31" s="116"/>
      <c r="AC31" s="116"/>
    </row>
    <row r="32" spans="1:29" s="94" customFormat="1" ht="18.95" customHeight="1">
      <c r="A32" s="26">
        <f>IF(B32&lt;&gt;"",COUNTA($B$20:B32),"")</f>
        <v>13</v>
      </c>
      <c r="B32" s="105" t="s">
        <v>153</v>
      </c>
      <c r="C32" s="119">
        <v>20902</v>
      </c>
      <c r="D32" s="119">
        <v>297</v>
      </c>
      <c r="E32" s="119">
        <v>289</v>
      </c>
      <c r="F32" s="119">
        <v>8140</v>
      </c>
      <c r="G32" s="119">
        <v>92</v>
      </c>
      <c r="H32" s="119" t="s">
        <v>10</v>
      </c>
      <c r="I32" s="119" t="s">
        <v>10</v>
      </c>
      <c r="J32" s="119" t="s">
        <v>10</v>
      </c>
      <c r="K32" s="119">
        <v>650</v>
      </c>
      <c r="L32" s="119">
        <v>6933</v>
      </c>
      <c r="M32" s="119">
        <v>4501</v>
      </c>
      <c r="N32" s="119" t="s">
        <v>10</v>
      </c>
      <c r="O32" s="116"/>
      <c r="P32" s="116"/>
      <c r="Q32" s="116"/>
      <c r="R32" s="116"/>
      <c r="S32" s="116"/>
      <c r="T32" s="116"/>
      <c r="U32" s="116"/>
      <c r="V32" s="116"/>
      <c r="W32" s="116"/>
      <c r="X32" s="116"/>
      <c r="Y32" s="116"/>
      <c r="Z32" s="116"/>
      <c r="AA32" s="116"/>
      <c r="AB32" s="116"/>
      <c r="AC32" s="116"/>
    </row>
    <row r="33" spans="1:29" s="94" customFormat="1" ht="18.95" customHeight="1">
      <c r="A33" s="26">
        <f>IF(B33&lt;&gt;"",COUNTA($B$20:B33),"")</f>
        <v>14</v>
      </c>
      <c r="B33" s="105" t="s">
        <v>154</v>
      </c>
      <c r="C33" s="119">
        <v>111561</v>
      </c>
      <c r="D33" s="119">
        <v>20059</v>
      </c>
      <c r="E33" s="119">
        <v>9172</v>
      </c>
      <c r="F33" s="119">
        <v>11158</v>
      </c>
      <c r="G33" s="119">
        <v>9084</v>
      </c>
      <c r="H33" s="119">
        <v>9696</v>
      </c>
      <c r="I33" s="119">
        <v>564</v>
      </c>
      <c r="J33" s="119">
        <v>9132</v>
      </c>
      <c r="K33" s="119">
        <v>2264</v>
      </c>
      <c r="L33" s="119">
        <v>14152</v>
      </c>
      <c r="M33" s="119">
        <v>9180</v>
      </c>
      <c r="N33" s="119">
        <v>26795</v>
      </c>
      <c r="O33" s="116"/>
      <c r="P33" s="116"/>
      <c r="Q33" s="116"/>
      <c r="R33" s="116"/>
      <c r="S33" s="116"/>
      <c r="T33" s="116"/>
      <c r="U33" s="116"/>
      <c r="V33" s="116"/>
      <c r="W33" s="116"/>
      <c r="X33" s="116"/>
      <c r="Y33" s="116"/>
      <c r="Z33" s="116"/>
      <c r="AA33" s="116"/>
      <c r="AB33" s="116"/>
      <c r="AC33" s="116"/>
    </row>
    <row r="34" spans="1:29" s="94" customFormat="1" ht="11.1" customHeight="1">
      <c r="A34" s="25">
        <f>IF(B34&lt;&gt;"",COUNTA($B$20:B34),"")</f>
        <v>15</v>
      </c>
      <c r="B34" s="103" t="s">
        <v>155</v>
      </c>
      <c r="C34" s="117">
        <v>54816</v>
      </c>
      <c r="D34" s="117" t="s">
        <v>10</v>
      </c>
      <c r="E34" s="117" t="s">
        <v>10</v>
      </c>
      <c r="F34" s="117" t="s">
        <v>10</v>
      </c>
      <c r="G34" s="117" t="s">
        <v>10</v>
      </c>
      <c r="H34" s="117" t="s">
        <v>10</v>
      </c>
      <c r="I34" s="117" t="s">
        <v>10</v>
      </c>
      <c r="J34" s="117" t="s">
        <v>10</v>
      </c>
      <c r="K34" s="117" t="s">
        <v>10</v>
      </c>
      <c r="L34" s="117" t="s">
        <v>10</v>
      </c>
      <c r="M34" s="117" t="s">
        <v>10</v>
      </c>
      <c r="N34" s="117">
        <v>54816</v>
      </c>
      <c r="O34" s="116"/>
      <c r="P34" s="116"/>
      <c r="Q34" s="116"/>
      <c r="R34" s="116"/>
      <c r="S34" s="116"/>
      <c r="T34" s="116"/>
      <c r="U34" s="116"/>
      <c r="V34" s="116"/>
      <c r="W34" s="116"/>
      <c r="X34" s="116"/>
      <c r="Y34" s="116"/>
      <c r="Z34" s="116"/>
      <c r="AA34" s="116"/>
      <c r="AB34" s="116"/>
      <c r="AC34" s="116"/>
    </row>
    <row r="35" spans="1:29" s="94" customFormat="1" ht="11.1" customHeight="1">
      <c r="A35" s="25">
        <f>IF(B35&lt;&gt;"",COUNTA($B$20:B35),"")</f>
        <v>16</v>
      </c>
      <c r="B35" s="103" t="s">
        <v>156</v>
      </c>
      <c r="C35" s="117">
        <v>18501</v>
      </c>
      <c r="D35" s="117" t="s">
        <v>10</v>
      </c>
      <c r="E35" s="117" t="s">
        <v>10</v>
      </c>
      <c r="F35" s="117" t="s">
        <v>10</v>
      </c>
      <c r="G35" s="117" t="s">
        <v>10</v>
      </c>
      <c r="H35" s="117" t="s">
        <v>10</v>
      </c>
      <c r="I35" s="117" t="s">
        <v>10</v>
      </c>
      <c r="J35" s="117" t="s">
        <v>10</v>
      </c>
      <c r="K35" s="117" t="s">
        <v>10</v>
      </c>
      <c r="L35" s="117" t="s">
        <v>10</v>
      </c>
      <c r="M35" s="117" t="s">
        <v>10</v>
      </c>
      <c r="N35" s="117">
        <v>18501</v>
      </c>
      <c r="O35" s="116"/>
      <c r="P35" s="116"/>
      <c r="Q35" s="116"/>
      <c r="R35" s="116"/>
      <c r="S35" s="116"/>
      <c r="T35" s="116"/>
      <c r="U35" s="116"/>
      <c r="V35" s="116"/>
      <c r="W35" s="116"/>
      <c r="X35" s="116"/>
      <c r="Y35" s="116"/>
      <c r="Z35" s="116"/>
      <c r="AA35" s="116"/>
      <c r="AB35" s="116"/>
      <c r="AC35" s="116"/>
    </row>
    <row r="36" spans="1:29" s="94" customFormat="1" ht="11.1" customHeight="1">
      <c r="A36" s="25">
        <f>IF(B36&lt;&gt;"",COUNTA($B$20:B36),"")</f>
        <v>17</v>
      </c>
      <c r="B36" s="103" t="s">
        <v>172</v>
      </c>
      <c r="C36" s="117">
        <v>24873</v>
      </c>
      <c r="D36" s="117" t="s">
        <v>10</v>
      </c>
      <c r="E36" s="117" t="s">
        <v>10</v>
      </c>
      <c r="F36" s="117" t="s">
        <v>10</v>
      </c>
      <c r="G36" s="117" t="s">
        <v>10</v>
      </c>
      <c r="H36" s="117" t="s">
        <v>10</v>
      </c>
      <c r="I36" s="117" t="s">
        <v>10</v>
      </c>
      <c r="J36" s="117" t="s">
        <v>10</v>
      </c>
      <c r="K36" s="117" t="s">
        <v>10</v>
      </c>
      <c r="L36" s="117" t="s">
        <v>10</v>
      </c>
      <c r="M36" s="117" t="s">
        <v>10</v>
      </c>
      <c r="N36" s="117">
        <v>24873</v>
      </c>
      <c r="O36" s="116"/>
      <c r="P36" s="116"/>
      <c r="Q36" s="116"/>
      <c r="R36" s="116"/>
      <c r="S36" s="116"/>
      <c r="T36" s="116"/>
      <c r="U36" s="116"/>
      <c r="V36" s="116"/>
      <c r="W36" s="116"/>
      <c r="X36" s="116"/>
      <c r="Y36" s="116"/>
      <c r="Z36" s="116"/>
      <c r="AA36" s="116"/>
      <c r="AB36" s="116"/>
      <c r="AC36" s="116"/>
    </row>
    <row r="37" spans="1:29" s="94" customFormat="1" ht="11.1" customHeight="1">
      <c r="A37" s="25">
        <f>IF(B37&lt;&gt;"",COUNTA($B$20:B37),"")</f>
        <v>18</v>
      </c>
      <c r="B37" s="103" t="s">
        <v>173</v>
      </c>
      <c r="C37" s="117">
        <v>5203</v>
      </c>
      <c r="D37" s="117" t="s">
        <v>10</v>
      </c>
      <c r="E37" s="117" t="s">
        <v>10</v>
      </c>
      <c r="F37" s="117" t="s">
        <v>10</v>
      </c>
      <c r="G37" s="117" t="s">
        <v>10</v>
      </c>
      <c r="H37" s="117" t="s">
        <v>10</v>
      </c>
      <c r="I37" s="117" t="s">
        <v>10</v>
      </c>
      <c r="J37" s="117" t="s">
        <v>10</v>
      </c>
      <c r="K37" s="117" t="s">
        <v>10</v>
      </c>
      <c r="L37" s="117" t="s">
        <v>10</v>
      </c>
      <c r="M37" s="117" t="s">
        <v>10</v>
      </c>
      <c r="N37" s="117">
        <v>5203</v>
      </c>
      <c r="O37" s="116"/>
      <c r="P37" s="116"/>
      <c r="Q37" s="116"/>
      <c r="R37" s="116"/>
      <c r="S37" s="116"/>
      <c r="T37" s="116"/>
      <c r="U37" s="116"/>
      <c r="V37" s="116"/>
      <c r="W37" s="116"/>
      <c r="X37" s="116"/>
      <c r="Y37" s="116"/>
      <c r="Z37" s="116"/>
      <c r="AA37" s="116"/>
      <c r="AB37" s="116"/>
      <c r="AC37" s="116"/>
    </row>
    <row r="38" spans="1:29" s="94" customFormat="1" ht="11.1" customHeight="1">
      <c r="A38" s="25">
        <f>IF(B38&lt;&gt;"",COUNTA($B$20:B38),"")</f>
        <v>19</v>
      </c>
      <c r="B38" s="103" t="s">
        <v>61</v>
      </c>
      <c r="C38" s="117">
        <v>17302</v>
      </c>
      <c r="D38" s="117" t="s">
        <v>10</v>
      </c>
      <c r="E38" s="117" t="s">
        <v>10</v>
      </c>
      <c r="F38" s="117" t="s">
        <v>10</v>
      </c>
      <c r="G38" s="117" t="s">
        <v>10</v>
      </c>
      <c r="H38" s="117" t="s">
        <v>10</v>
      </c>
      <c r="I38" s="117" t="s">
        <v>10</v>
      </c>
      <c r="J38" s="117" t="s">
        <v>10</v>
      </c>
      <c r="K38" s="117" t="s">
        <v>10</v>
      </c>
      <c r="L38" s="117" t="s">
        <v>10</v>
      </c>
      <c r="M38" s="117" t="s">
        <v>10</v>
      </c>
      <c r="N38" s="117">
        <v>17302</v>
      </c>
      <c r="O38" s="116"/>
      <c r="P38" s="116"/>
      <c r="Q38" s="116"/>
      <c r="R38" s="116"/>
      <c r="S38" s="116"/>
      <c r="T38" s="116"/>
      <c r="U38" s="116"/>
      <c r="V38" s="116"/>
      <c r="W38" s="116"/>
      <c r="X38" s="116"/>
      <c r="Y38" s="116"/>
      <c r="Z38" s="116"/>
      <c r="AA38" s="116"/>
      <c r="AB38" s="116"/>
      <c r="AC38" s="116"/>
    </row>
    <row r="39" spans="1:29" s="94" customFormat="1" ht="21.6" customHeight="1">
      <c r="A39" s="25">
        <f>IF(B39&lt;&gt;"",COUNTA($B$20:B39),"")</f>
        <v>20</v>
      </c>
      <c r="B39" s="104" t="s">
        <v>157</v>
      </c>
      <c r="C39" s="117">
        <v>11369</v>
      </c>
      <c r="D39" s="117" t="s">
        <v>10</v>
      </c>
      <c r="E39" s="117" t="s">
        <v>10</v>
      </c>
      <c r="F39" s="117" t="s">
        <v>10</v>
      </c>
      <c r="G39" s="117" t="s">
        <v>10</v>
      </c>
      <c r="H39" s="117" t="s">
        <v>10</v>
      </c>
      <c r="I39" s="117" t="s">
        <v>10</v>
      </c>
      <c r="J39" s="117" t="s">
        <v>10</v>
      </c>
      <c r="K39" s="117" t="s">
        <v>10</v>
      </c>
      <c r="L39" s="117" t="s">
        <v>10</v>
      </c>
      <c r="M39" s="117" t="s">
        <v>10</v>
      </c>
      <c r="N39" s="117">
        <v>11369</v>
      </c>
      <c r="O39" s="116"/>
      <c r="P39" s="116"/>
      <c r="Q39" s="116"/>
      <c r="R39" s="116"/>
      <c r="S39" s="116"/>
      <c r="T39" s="116"/>
      <c r="U39" s="116"/>
      <c r="V39" s="116"/>
      <c r="W39" s="116"/>
      <c r="X39" s="116"/>
      <c r="Y39" s="116"/>
      <c r="Z39" s="116"/>
      <c r="AA39" s="116"/>
      <c r="AB39" s="116"/>
      <c r="AC39" s="116"/>
    </row>
    <row r="40" spans="1:29" s="94" customFormat="1" ht="21.6" customHeight="1">
      <c r="A40" s="25">
        <f>IF(B40&lt;&gt;"",COUNTA($B$20:B40),"")</f>
        <v>21</v>
      </c>
      <c r="B40" s="104" t="s">
        <v>158</v>
      </c>
      <c r="C40" s="117">
        <v>399</v>
      </c>
      <c r="D40" s="117">
        <v>117</v>
      </c>
      <c r="E40" s="117" t="s">
        <v>10</v>
      </c>
      <c r="F40" s="117" t="s">
        <v>10</v>
      </c>
      <c r="G40" s="117">
        <v>263</v>
      </c>
      <c r="H40" s="117" t="s">
        <v>10</v>
      </c>
      <c r="I40" s="117" t="s">
        <v>10</v>
      </c>
      <c r="J40" s="117" t="s">
        <v>10</v>
      </c>
      <c r="K40" s="117" t="s">
        <v>10</v>
      </c>
      <c r="L40" s="117" t="s">
        <v>10</v>
      </c>
      <c r="M40" s="117">
        <v>19</v>
      </c>
      <c r="N40" s="117" t="s">
        <v>10</v>
      </c>
      <c r="O40" s="116"/>
      <c r="P40" s="116"/>
      <c r="Q40" s="116"/>
      <c r="R40" s="116"/>
      <c r="S40" s="116"/>
      <c r="T40" s="116"/>
      <c r="U40" s="116"/>
      <c r="V40" s="116"/>
      <c r="W40" s="116"/>
      <c r="X40" s="116"/>
      <c r="Y40" s="116"/>
      <c r="Z40" s="116"/>
      <c r="AA40" s="116"/>
      <c r="AB40" s="116"/>
      <c r="AC40" s="116"/>
    </row>
    <row r="41" spans="1:29" s="94" customFormat="1" ht="21.6" customHeight="1">
      <c r="A41" s="25">
        <f>IF(B41&lt;&gt;"",COUNTA($B$20:B41),"")</f>
        <v>22</v>
      </c>
      <c r="B41" s="104" t="s">
        <v>159</v>
      </c>
      <c r="C41" s="117">
        <v>81</v>
      </c>
      <c r="D41" s="117">
        <v>9</v>
      </c>
      <c r="E41" s="117" t="s">
        <v>10</v>
      </c>
      <c r="F41" s="117" t="s">
        <v>10</v>
      </c>
      <c r="G41" s="117" t="s">
        <v>10</v>
      </c>
      <c r="H41" s="117" t="s">
        <v>10</v>
      </c>
      <c r="I41" s="117" t="s">
        <v>10</v>
      </c>
      <c r="J41" s="117" t="s">
        <v>10</v>
      </c>
      <c r="K41" s="117" t="s">
        <v>10</v>
      </c>
      <c r="L41" s="117" t="s">
        <v>10</v>
      </c>
      <c r="M41" s="117">
        <v>72</v>
      </c>
      <c r="N41" s="117" t="s">
        <v>10</v>
      </c>
      <c r="O41" s="116"/>
      <c r="P41" s="116"/>
      <c r="Q41" s="116"/>
      <c r="R41" s="116"/>
      <c r="S41" s="116"/>
      <c r="T41" s="116"/>
      <c r="U41" s="116"/>
      <c r="V41" s="116"/>
      <c r="W41" s="116"/>
      <c r="X41" s="116"/>
      <c r="Y41" s="116"/>
      <c r="Z41" s="116"/>
      <c r="AA41" s="116"/>
      <c r="AB41" s="116"/>
      <c r="AC41" s="116"/>
    </row>
    <row r="42" spans="1:29" s="94" customFormat="1" ht="11.1" customHeight="1">
      <c r="A42" s="25">
        <f>IF(B42&lt;&gt;"",COUNTA($B$20:B42),"")</f>
        <v>23</v>
      </c>
      <c r="B42" s="103" t="s">
        <v>160</v>
      </c>
      <c r="C42" s="117">
        <v>5172</v>
      </c>
      <c r="D42" s="117">
        <v>25</v>
      </c>
      <c r="E42" s="117">
        <v>1201</v>
      </c>
      <c r="F42" s="117">
        <v>3</v>
      </c>
      <c r="G42" s="117">
        <v>407</v>
      </c>
      <c r="H42" s="117">
        <v>8</v>
      </c>
      <c r="I42" s="117">
        <v>1</v>
      </c>
      <c r="J42" s="117">
        <v>7</v>
      </c>
      <c r="K42" s="117">
        <v>135</v>
      </c>
      <c r="L42" s="117">
        <v>1891</v>
      </c>
      <c r="M42" s="117">
        <v>1502</v>
      </c>
      <c r="N42" s="117" t="s">
        <v>10</v>
      </c>
      <c r="O42" s="116"/>
      <c r="P42" s="116"/>
      <c r="Q42" s="116"/>
      <c r="R42" s="116"/>
      <c r="S42" s="116"/>
      <c r="T42" s="116"/>
      <c r="U42" s="116"/>
      <c r="V42" s="116"/>
      <c r="W42" s="116"/>
      <c r="X42" s="116"/>
      <c r="Y42" s="116"/>
      <c r="Z42" s="116"/>
      <c r="AA42" s="116"/>
      <c r="AB42" s="116"/>
      <c r="AC42" s="116"/>
    </row>
    <row r="43" spans="1:29" s="94" customFormat="1" ht="11.1" customHeight="1">
      <c r="A43" s="25">
        <f>IF(B43&lt;&gt;"",COUNTA($B$20:B43),"")</f>
        <v>24</v>
      </c>
      <c r="B43" s="103" t="s">
        <v>161</v>
      </c>
      <c r="C43" s="117">
        <v>17529</v>
      </c>
      <c r="D43" s="117">
        <v>3788</v>
      </c>
      <c r="E43" s="117">
        <v>896</v>
      </c>
      <c r="F43" s="117">
        <v>2486</v>
      </c>
      <c r="G43" s="117">
        <v>273</v>
      </c>
      <c r="H43" s="117">
        <v>91</v>
      </c>
      <c r="I43" s="117">
        <v>2</v>
      </c>
      <c r="J43" s="117">
        <v>89</v>
      </c>
      <c r="K43" s="117">
        <v>170</v>
      </c>
      <c r="L43" s="117">
        <v>1098</v>
      </c>
      <c r="M43" s="117">
        <v>4055</v>
      </c>
      <c r="N43" s="117">
        <v>4673</v>
      </c>
      <c r="O43" s="116"/>
      <c r="P43" s="116"/>
      <c r="Q43" s="116"/>
      <c r="R43" s="116"/>
      <c r="S43" s="116"/>
      <c r="T43" s="116"/>
      <c r="U43" s="116"/>
      <c r="V43" s="116"/>
      <c r="W43" s="116"/>
      <c r="X43" s="116"/>
      <c r="Y43" s="116"/>
      <c r="Z43" s="116"/>
      <c r="AA43" s="116"/>
      <c r="AB43" s="116"/>
      <c r="AC43" s="116"/>
    </row>
    <row r="44" spans="1:29" s="94" customFormat="1" ht="11.1" customHeight="1">
      <c r="A44" s="25">
        <f>IF(B44&lt;&gt;"",COUNTA($B$20:B44),"")</f>
        <v>25</v>
      </c>
      <c r="B44" s="103" t="s">
        <v>147</v>
      </c>
      <c r="C44" s="117">
        <v>2798</v>
      </c>
      <c r="D44" s="117" t="s">
        <v>10</v>
      </c>
      <c r="E44" s="117">
        <v>16</v>
      </c>
      <c r="F44" s="117">
        <v>1922</v>
      </c>
      <c r="G44" s="117" t="s">
        <v>10</v>
      </c>
      <c r="H44" s="117" t="s">
        <v>10</v>
      </c>
      <c r="I44" s="117" t="s">
        <v>10</v>
      </c>
      <c r="J44" s="117" t="s">
        <v>10</v>
      </c>
      <c r="K44" s="117" t="s">
        <v>10</v>
      </c>
      <c r="L44" s="117">
        <v>860</v>
      </c>
      <c r="M44" s="117" t="s">
        <v>10</v>
      </c>
      <c r="N44" s="117" t="s">
        <v>10</v>
      </c>
      <c r="O44" s="116"/>
      <c r="P44" s="116"/>
      <c r="Q44" s="116"/>
      <c r="R44" s="116"/>
      <c r="S44" s="116"/>
      <c r="T44" s="116"/>
      <c r="U44" s="116"/>
      <c r="V44" s="116"/>
      <c r="W44" s="116"/>
      <c r="X44" s="116"/>
      <c r="Y44" s="116"/>
      <c r="Z44" s="116"/>
      <c r="AA44" s="116"/>
      <c r="AB44" s="116"/>
      <c r="AC44" s="116"/>
    </row>
    <row r="45" spans="1:29" s="94" customFormat="1" ht="20.100000000000001" customHeight="1">
      <c r="A45" s="26">
        <f>IF(B45&lt;&gt;"",COUNTA($B$20:B45),"")</f>
        <v>26</v>
      </c>
      <c r="B45" s="105" t="s">
        <v>162</v>
      </c>
      <c r="C45" s="119">
        <v>103870</v>
      </c>
      <c r="D45" s="119">
        <v>3938</v>
      </c>
      <c r="E45" s="119">
        <v>2081</v>
      </c>
      <c r="F45" s="119">
        <v>566</v>
      </c>
      <c r="G45" s="119">
        <v>943</v>
      </c>
      <c r="H45" s="119">
        <v>99</v>
      </c>
      <c r="I45" s="119">
        <v>2</v>
      </c>
      <c r="J45" s="119">
        <v>96</v>
      </c>
      <c r="K45" s="119">
        <v>305</v>
      </c>
      <c r="L45" s="119">
        <v>2129</v>
      </c>
      <c r="M45" s="119">
        <v>5648</v>
      </c>
      <c r="N45" s="119">
        <v>88160</v>
      </c>
      <c r="O45" s="116"/>
      <c r="P45" s="116"/>
      <c r="Q45" s="116"/>
      <c r="R45" s="116"/>
      <c r="S45" s="116"/>
      <c r="T45" s="116"/>
      <c r="U45" s="116"/>
      <c r="V45" s="116"/>
      <c r="W45" s="116"/>
      <c r="X45" s="116"/>
      <c r="Y45" s="116"/>
      <c r="Z45" s="116"/>
      <c r="AA45" s="116"/>
      <c r="AB45" s="116"/>
      <c r="AC45" s="116"/>
    </row>
    <row r="46" spans="1:29" s="122" customFormat="1" ht="11.1" customHeight="1">
      <c r="A46" s="25">
        <f>IF(B46&lt;&gt;"",COUNTA($B$20:B46),"")</f>
        <v>27</v>
      </c>
      <c r="B46" s="103" t="s">
        <v>163</v>
      </c>
      <c r="C46" s="117">
        <v>7768</v>
      </c>
      <c r="D46" s="117">
        <v>10</v>
      </c>
      <c r="E46" s="117">
        <v>229</v>
      </c>
      <c r="F46" s="117" t="s">
        <v>10</v>
      </c>
      <c r="G46" s="117">
        <v>23</v>
      </c>
      <c r="H46" s="117" t="s">
        <v>10</v>
      </c>
      <c r="I46" s="117" t="s">
        <v>10</v>
      </c>
      <c r="J46" s="117" t="s">
        <v>10</v>
      </c>
      <c r="K46" s="117" t="s">
        <v>10</v>
      </c>
      <c r="L46" s="117" t="s">
        <v>10</v>
      </c>
      <c r="M46" s="117">
        <v>1823</v>
      </c>
      <c r="N46" s="117">
        <v>5684</v>
      </c>
      <c r="O46" s="121"/>
      <c r="P46" s="121"/>
      <c r="Q46" s="121"/>
      <c r="R46" s="121"/>
      <c r="S46" s="121"/>
      <c r="T46" s="121"/>
      <c r="U46" s="121"/>
      <c r="V46" s="121"/>
      <c r="W46" s="121"/>
      <c r="X46" s="121"/>
      <c r="Y46" s="121"/>
      <c r="Z46" s="121"/>
      <c r="AA46" s="121"/>
      <c r="AB46" s="121"/>
      <c r="AC46" s="121"/>
    </row>
    <row r="47" spans="1:29"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c r="Y47" s="121"/>
      <c r="Z47" s="121"/>
      <c r="AA47" s="121"/>
      <c r="AB47" s="121"/>
      <c r="AC47" s="121"/>
    </row>
    <row r="48" spans="1:29" s="122" customFormat="1" ht="11.1" customHeight="1">
      <c r="A48" s="25">
        <f>IF(B48&lt;&gt;"",COUNTA($B$20:B48),"")</f>
        <v>29</v>
      </c>
      <c r="B48" s="103" t="s">
        <v>165</v>
      </c>
      <c r="C48" s="117">
        <v>5765</v>
      </c>
      <c r="D48" s="117">
        <v>44</v>
      </c>
      <c r="E48" s="117">
        <v>7</v>
      </c>
      <c r="F48" s="117">
        <v>4861</v>
      </c>
      <c r="G48" s="117">
        <v>3</v>
      </c>
      <c r="H48" s="117" t="s">
        <v>10</v>
      </c>
      <c r="I48" s="117" t="s">
        <v>10</v>
      </c>
      <c r="J48" s="117" t="s">
        <v>10</v>
      </c>
      <c r="K48" s="117">
        <v>73</v>
      </c>
      <c r="L48" s="117">
        <v>722</v>
      </c>
      <c r="M48" s="117">
        <v>55</v>
      </c>
      <c r="N48" s="117" t="s">
        <v>10</v>
      </c>
      <c r="O48" s="121"/>
      <c r="P48" s="121"/>
      <c r="Q48" s="121"/>
      <c r="R48" s="121"/>
      <c r="S48" s="121"/>
      <c r="T48" s="121"/>
      <c r="U48" s="121"/>
      <c r="V48" s="121"/>
      <c r="W48" s="121"/>
      <c r="X48" s="121"/>
      <c r="Y48" s="121"/>
      <c r="Z48" s="121"/>
      <c r="AA48" s="121"/>
      <c r="AB48" s="121"/>
      <c r="AC48" s="121"/>
    </row>
    <row r="49" spans="1:29" s="122" customFormat="1" ht="11.1" customHeight="1">
      <c r="A49" s="25">
        <f>IF(B49&lt;&gt;"",COUNTA($B$20:B49),"")</f>
        <v>30</v>
      </c>
      <c r="B49" s="103" t="s">
        <v>147</v>
      </c>
      <c r="C49" s="117" t="s">
        <v>10</v>
      </c>
      <c r="D49" s="117" t="s">
        <v>10</v>
      </c>
      <c r="E49" s="117" t="s">
        <v>10</v>
      </c>
      <c r="F49" s="117" t="s">
        <v>10</v>
      </c>
      <c r="G49" s="117" t="s">
        <v>10</v>
      </c>
      <c r="H49" s="117" t="s">
        <v>10</v>
      </c>
      <c r="I49" s="117" t="s">
        <v>10</v>
      </c>
      <c r="J49" s="117" t="s">
        <v>10</v>
      </c>
      <c r="K49" s="117" t="s">
        <v>10</v>
      </c>
      <c r="L49" s="117" t="s">
        <v>10</v>
      </c>
      <c r="M49" s="117" t="s">
        <v>10</v>
      </c>
      <c r="N49" s="117" t="s">
        <v>10</v>
      </c>
      <c r="O49" s="121"/>
      <c r="P49" s="121"/>
      <c r="Q49" s="121"/>
      <c r="R49" s="121"/>
      <c r="S49" s="121"/>
      <c r="T49" s="121"/>
      <c r="U49" s="121"/>
      <c r="V49" s="121"/>
      <c r="W49" s="121"/>
      <c r="X49" s="121"/>
      <c r="Y49" s="121"/>
      <c r="Z49" s="121"/>
      <c r="AA49" s="121"/>
      <c r="AB49" s="121"/>
      <c r="AC49" s="121"/>
    </row>
    <row r="50" spans="1:29" s="94" customFormat="1" ht="18.95" customHeight="1">
      <c r="A50" s="26">
        <f>IF(B50&lt;&gt;"",COUNTA($B$20:B50),"")</f>
        <v>31</v>
      </c>
      <c r="B50" s="105" t="s">
        <v>166</v>
      </c>
      <c r="C50" s="119">
        <v>13534</v>
      </c>
      <c r="D50" s="119">
        <v>54</v>
      </c>
      <c r="E50" s="119">
        <v>236</v>
      </c>
      <c r="F50" s="119">
        <v>4861</v>
      </c>
      <c r="G50" s="119">
        <v>26</v>
      </c>
      <c r="H50" s="119" t="s">
        <v>10</v>
      </c>
      <c r="I50" s="119" t="s">
        <v>10</v>
      </c>
      <c r="J50" s="119" t="s">
        <v>10</v>
      </c>
      <c r="K50" s="119">
        <v>73</v>
      </c>
      <c r="L50" s="119">
        <v>722</v>
      </c>
      <c r="M50" s="119">
        <v>1878</v>
      </c>
      <c r="N50" s="119">
        <v>5684</v>
      </c>
      <c r="O50" s="116"/>
      <c r="P50" s="116"/>
      <c r="Q50" s="116"/>
      <c r="R50" s="116"/>
      <c r="S50" s="116"/>
      <c r="T50" s="116"/>
      <c r="U50" s="116"/>
      <c r="V50" s="116"/>
      <c r="W50" s="116"/>
      <c r="X50" s="116"/>
      <c r="Y50" s="116"/>
      <c r="Z50" s="116"/>
      <c r="AA50" s="116"/>
      <c r="AB50" s="116"/>
      <c r="AC50" s="116"/>
    </row>
    <row r="51" spans="1:29" s="94" customFormat="1" ht="18.95" customHeight="1">
      <c r="A51" s="26">
        <f>IF(B51&lt;&gt;"",COUNTA($B$20:B51),"")</f>
        <v>32</v>
      </c>
      <c r="B51" s="105" t="s">
        <v>167</v>
      </c>
      <c r="C51" s="119">
        <v>117404</v>
      </c>
      <c r="D51" s="119">
        <v>3992</v>
      </c>
      <c r="E51" s="119">
        <v>2317</v>
      </c>
      <c r="F51" s="119">
        <v>5427</v>
      </c>
      <c r="G51" s="119">
        <v>970</v>
      </c>
      <c r="H51" s="119">
        <v>99</v>
      </c>
      <c r="I51" s="119">
        <v>2</v>
      </c>
      <c r="J51" s="119">
        <v>96</v>
      </c>
      <c r="K51" s="119">
        <v>379</v>
      </c>
      <c r="L51" s="119">
        <v>2851</v>
      </c>
      <c r="M51" s="119">
        <v>7525</v>
      </c>
      <c r="N51" s="119">
        <v>93844</v>
      </c>
      <c r="O51" s="116"/>
      <c r="P51" s="116"/>
      <c r="Q51" s="116"/>
      <c r="R51" s="116"/>
      <c r="S51" s="116"/>
      <c r="T51" s="116"/>
      <c r="U51" s="116"/>
      <c r="V51" s="116"/>
      <c r="W51" s="116"/>
      <c r="X51" s="116"/>
      <c r="Y51" s="116"/>
      <c r="Z51" s="116"/>
      <c r="AA51" s="116"/>
      <c r="AB51" s="116"/>
      <c r="AC51" s="116"/>
    </row>
    <row r="52" spans="1:29" s="94" customFormat="1" ht="18.95" customHeight="1">
      <c r="A52" s="26">
        <f>IF(B52&lt;&gt;"",COUNTA($B$20:B52),"")</f>
        <v>33</v>
      </c>
      <c r="B52" s="105" t="s">
        <v>168</v>
      </c>
      <c r="C52" s="119">
        <v>5843</v>
      </c>
      <c r="D52" s="119">
        <v>-16067</v>
      </c>
      <c r="E52" s="119">
        <v>-6855</v>
      </c>
      <c r="F52" s="119">
        <v>-5731</v>
      </c>
      <c r="G52" s="119">
        <v>-8115</v>
      </c>
      <c r="H52" s="119">
        <v>-9598</v>
      </c>
      <c r="I52" s="119">
        <v>-562</v>
      </c>
      <c r="J52" s="119">
        <v>-9036</v>
      </c>
      <c r="K52" s="119">
        <v>-1886</v>
      </c>
      <c r="L52" s="119">
        <v>-11300</v>
      </c>
      <c r="M52" s="119">
        <v>-1655</v>
      </c>
      <c r="N52" s="119">
        <v>67049</v>
      </c>
      <c r="O52" s="116"/>
      <c r="P52" s="116"/>
      <c r="Q52" s="116"/>
      <c r="R52" s="116"/>
      <c r="S52" s="116"/>
      <c r="T52" s="116"/>
      <c r="U52" s="116"/>
      <c r="V52" s="116"/>
      <c r="W52" s="116"/>
      <c r="X52" s="116"/>
      <c r="Y52" s="116"/>
      <c r="Z52" s="116"/>
      <c r="AA52" s="116"/>
      <c r="AB52" s="116"/>
      <c r="AC52" s="116"/>
    </row>
    <row r="53" spans="1:29" s="122" customFormat="1" ht="25.15" customHeight="1">
      <c r="A53" s="25">
        <f>IF(B53&lt;&gt;"",COUNTA($B$20:B53),"")</f>
        <v>34</v>
      </c>
      <c r="B53" s="108" t="s">
        <v>169</v>
      </c>
      <c r="C53" s="123">
        <v>13212</v>
      </c>
      <c r="D53" s="123">
        <v>-15824</v>
      </c>
      <c r="E53" s="123">
        <v>-6802</v>
      </c>
      <c r="F53" s="123">
        <v>-2452</v>
      </c>
      <c r="G53" s="123">
        <v>-8049</v>
      </c>
      <c r="H53" s="123">
        <v>-9598</v>
      </c>
      <c r="I53" s="123">
        <v>-562</v>
      </c>
      <c r="J53" s="123">
        <v>-9036</v>
      </c>
      <c r="K53" s="123">
        <v>-1309</v>
      </c>
      <c r="L53" s="123">
        <v>-5090</v>
      </c>
      <c r="M53" s="123">
        <v>968</v>
      </c>
      <c r="N53" s="123">
        <v>61365</v>
      </c>
      <c r="O53" s="121"/>
      <c r="P53" s="121"/>
      <c r="Q53" s="121"/>
      <c r="R53" s="121"/>
      <c r="S53" s="121"/>
      <c r="T53" s="121"/>
      <c r="U53" s="121"/>
      <c r="V53" s="121"/>
      <c r="W53" s="121"/>
      <c r="X53" s="121"/>
      <c r="Y53" s="121"/>
      <c r="Z53" s="121"/>
      <c r="AA53" s="121"/>
      <c r="AB53" s="121"/>
      <c r="AC53" s="121"/>
    </row>
    <row r="54" spans="1:29" s="122" customFormat="1" ht="18" customHeight="1">
      <c r="A54" s="25">
        <f>IF(B54&lt;&gt;"",COUNTA($B$20:B54),"")</f>
        <v>35</v>
      </c>
      <c r="B54" s="103" t="s">
        <v>170</v>
      </c>
      <c r="C54" s="117" t="s">
        <v>10</v>
      </c>
      <c r="D54" s="117" t="s">
        <v>10</v>
      </c>
      <c r="E54" s="117" t="s">
        <v>10</v>
      </c>
      <c r="F54" s="117" t="s">
        <v>10</v>
      </c>
      <c r="G54" s="117" t="s">
        <v>10</v>
      </c>
      <c r="H54" s="117" t="s">
        <v>10</v>
      </c>
      <c r="I54" s="117" t="s">
        <v>10</v>
      </c>
      <c r="J54" s="117" t="s">
        <v>10</v>
      </c>
      <c r="K54" s="117" t="s">
        <v>10</v>
      </c>
      <c r="L54" s="117" t="s">
        <v>10</v>
      </c>
      <c r="M54" s="117" t="s">
        <v>10</v>
      </c>
      <c r="N54" s="117" t="s">
        <v>10</v>
      </c>
      <c r="O54" s="121"/>
      <c r="P54" s="121"/>
      <c r="Q54" s="121"/>
      <c r="R54" s="121"/>
      <c r="S54" s="121"/>
      <c r="T54" s="121"/>
      <c r="U54" s="121"/>
      <c r="V54" s="121"/>
      <c r="W54" s="121"/>
      <c r="X54" s="121"/>
      <c r="Y54" s="121"/>
      <c r="Z54" s="121"/>
      <c r="AA54" s="121"/>
      <c r="AB54" s="121"/>
      <c r="AC54" s="121"/>
    </row>
    <row r="55" spans="1:29" ht="11.1" customHeight="1">
      <c r="A55" s="25">
        <f>IF(B55&lt;&gt;"",COUNTA($B$20:B55),"")</f>
        <v>36</v>
      </c>
      <c r="B55" s="103" t="s">
        <v>171</v>
      </c>
      <c r="C55" s="117">
        <v>2496</v>
      </c>
      <c r="D55" s="117" t="s">
        <v>10</v>
      </c>
      <c r="E55" s="117" t="s">
        <v>10</v>
      </c>
      <c r="F55" s="117">
        <v>127</v>
      </c>
      <c r="G55" s="117">
        <v>4</v>
      </c>
      <c r="H55" s="117" t="s">
        <v>10</v>
      </c>
      <c r="I55" s="117" t="s">
        <v>10</v>
      </c>
      <c r="J55" s="117" t="s">
        <v>10</v>
      </c>
      <c r="K55" s="117" t="s">
        <v>10</v>
      </c>
      <c r="L55" s="117">
        <v>187</v>
      </c>
      <c r="M55" s="117" t="s">
        <v>10</v>
      </c>
      <c r="N55" s="117">
        <v>2177</v>
      </c>
    </row>
    <row r="56" spans="1:29"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9" s="94" customFormat="1" ht="11.1" customHeight="1">
      <c r="A57" s="25">
        <f>IF(B57&lt;&gt;"",COUNTA($B$20:B57),"")</f>
        <v>37</v>
      </c>
      <c r="B57" s="103" t="s">
        <v>142</v>
      </c>
      <c r="C57" s="125">
        <v>555.37</v>
      </c>
      <c r="D57" s="125">
        <v>277.67</v>
      </c>
      <c r="E57" s="125">
        <v>124.47</v>
      </c>
      <c r="F57" s="125">
        <v>8.1</v>
      </c>
      <c r="G57" s="125">
        <v>43.72</v>
      </c>
      <c r="H57" s="125">
        <v>6.75</v>
      </c>
      <c r="I57" s="125">
        <v>6.29</v>
      </c>
      <c r="J57" s="125">
        <v>0.46</v>
      </c>
      <c r="K57" s="125">
        <v>1.62</v>
      </c>
      <c r="L57" s="125">
        <v>50.19</v>
      </c>
      <c r="M57" s="125">
        <v>42.85</v>
      </c>
      <c r="N57" s="125" t="s">
        <v>10</v>
      </c>
      <c r="O57" s="116"/>
      <c r="P57" s="116"/>
      <c r="Q57" s="116"/>
      <c r="R57" s="116"/>
      <c r="S57" s="116"/>
      <c r="T57" s="116"/>
      <c r="U57" s="116"/>
      <c r="V57" s="116"/>
      <c r="W57" s="116"/>
      <c r="X57" s="116"/>
      <c r="Y57" s="116"/>
      <c r="Z57" s="116"/>
      <c r="AA57" s="116"/>
      <c r="AB57" s="116"/>
      <c r="AC57" s="116"/>
    </row>
    <row r="58" spans="1:29" s="94" customFormat="1" ht="11.1" customHeight="1">
      <c r="A58" s="25">
        <f>IF(B58&lt;&gt;"",COUNTA($B$20:B58),"")</f>
        <v>38</v>
      </c>
      <c r="B58" s="103" t="s">
        <v>143</v>
      </c>
      <c r="C58" s="125">
        <v>206.4</v>
      </c>
      <c r="D58" s="125">
        <v>37.86</v>
      </c>
      <c r="E58" s="125">
        <v>14.06</v>
      </c>
      <c r="F58" s="125">
        <v>57.82</v>
      </c>
      <c r="G58" s="125">
        <v>8.8699999999999992</v>
      </c>
      <c r="H58" s="125">
        <v>3</v>
      </c>
      <c r="I58" s="125">
        <v>0.84</v>
      </c>
      <c r="J58" s="125">
        <v>2.16</v>
      </c>
      <c r="K58" s="125">
        <v>15.78</v>
      </c>
      <c r="L58" s="125">
        <v>54.53</v>
      </c>
      <c r="M58" s="125">
        <v>14.49</v>
      </c>
      <c r="N58" s="125" t="s">
        <v>10</v>
      </c>
      <c r="O58" s="116"/>
      <c r="P58" s="116"/>
      <c r="Q58" s="116"/>
      <c r="R58" s="116"/>
      <c r="S58" s="116"/>
      <c r="T58" s="116"/>
      <c r="U58" s="116"/>
      <c r="V58" s="116"/>
      <c r="W58" s="116"/>
      <c r="X58" s="116"/>
      <c r="Y58" s="116"/>
      <c r="Z58" s="116"/>
      <c r="AA58" s="116"/>
      <c r="AB58" s="116"/>
      <c r="AC58" s="116"/>
    </row>
    <row r="59" spans="1:29" s="94" customFormat="1" ht="21.6" customHeight="1">
      <c r="A59" s="25">
        <f>IF(B59&lt;&gt;"",COUNTA($B$20:B59),"")</f>
        <v>39</v>
      </c>
      <c r="B59" s="104" t="s">
        <v>144</v>
      </c>
      <c r="C59" s="125" t="s">
        <v>10</v>
      </c>
      <c r="D59" s="125" t="s">
        <v>10</v>
      </c>
      <c r="E59" s="125" t="s">
        <v>10</v>
      </c>
      <c r="F59" s="125" t="s">
        <v>10</v>
      </c>
      <c r="G59" s="125" t="s">
        <v>10</v>
      </c>
      <c r="H59" s="125" t="s">
        <v>10</v>
      </c>
      <c r="I59" s="125" t="s">
        <v>10</v>
      </c>
      <c r="J59" s="125" t="s">
        <v>10</v>
      </c>
      <c r="K59" s="125" t="s">
        <v>10</v>
      </c>
      <c r="L59" s="125" t="s">
        <v>10</v>
      </c>
      <c r="M59" s="125" t="s">
        <v>10</v>
      </c>
      <c r="N59" s="125" t="s">
        <v>10</v>
      </c>
      <c r="O59" s="116"/>
      <c r="P59" s="116"/>
      <c r="Q59" s="116"/>
      <c r="R59" s="116"/>
      <c r="S59" s="116"/>
      <c r="T59" s="116"/>
      <c r="U59" s="116"/>
      <c r="V59" s="116"/>
      <c r="W59" s="116"/>
      <c r="X59" s="116"/>
      <c r="Y59" s="116"/>
      <c r="Z59" s="116"/>
      <c r="AA59" s="116"/>
      <c r="AB59" s="116"/>
      <c r="AC59" s="116"/>
    </row>
    <row r="60" spans="1:29" s="94" customFormat="1" ht="11.1" customHeight="1">
      <c r="A60" s="25">
        <f>IF(B60&lt;&gt;"",COUNTA($B$20:B60),"")</f>
        <v>40</v>
      </c>
      <c r="B60" s="103" t="s">
        <v>145</v>
      </c>
      <c r="C60" s="125">
        <v>2.54</v>
      </c>
      <c r="D60" s="125" t="s">
        <v>10</v>
      </c>
      <c r="E60" s="125" t="s">
        <v>10</v>
      </c>
      <c r="F60" s="125">
        <v>0.06</v>
      </c>
      <c r="G60" s="125" t="s">
        <v>10</v>
      </c>
      <c r="H60" s="125" t="s">
        <v>10</v>
      </c>
      <c r="I60" s="125" t="s">
        <v>10</v>
      </c>
      <c r="J60" s="125" t="s">
        <v>10</v>
      </c>
      <c r="K60" s="125" t="s">
        <v>10</v>
      </c>
      <c r="L60" s="125">
        <v>0.1</v>
      </c>
      <c r="M60" s="125" t="s">
        <v>10</v>
      </c>
      <c r="N60" s="125">
        <v>2.38</v>
      </c>
      <c r="O60" s="116"/>
      <c r="P60" s="116"/>
      <c r="Q60" s="116"/>
      <c r="R60" s="116"/>
      <c r="S60" s="116"/>
      <c r="T60" s="116"/>
      <c r="U60" s="116"/>
      <c r="V60" s="116"/>
      <c r="W60" s="116"/>
      <c r="X60" s="116"/>
      <c r="Y60" s="116"/>
      <c r="Z60" s="116"/>
      <c r="AA60" s="116"/>
      <c r="AB60" s="116"/>
      <c r="AC60" s="116"/>
    </row>
    <row r="61" spans="1:29" s="94" customFormat="1" ht="11.1" customHeight="1">
      <c r="A61" s="25">
        <f>IF(B61&lt;&gt;"",COUNTA($B$20:B61),"")</f>
        <v>41</v>
      </c>
      <c r="B61" s="103" t="s">
        <v>146</v>
      </c>
      <c r="C61" s="125">
        <v>820.12</v>
      </c>
      <c r="D61" s="125">
        <v>19.52</v>
      </c>
      <c r="E61" s="125">
        <v>12.33</v>
      </c>
      <c r="F61" s="125">
        <v>17.77</v>
      </c>
      <c r="G61" s="125">
        <v>99.86</v>
      </c>
      <c r="H61" s="125">
        <v>154.63999999999999</v>
      </c>
      <c r="I61" s="125">
        <v>2.44</v>
      </c>
      <c r="J61" s="125">
        <v>152.19999999999999</v>
      </c>
      <c r="K61" s="125">
        <v>9.9700000000000006</v>
      </c>
      <c r="L61" s="125">
        <v>32.14</v>
      </c>
      <c r="M61" s="125">
        <v>21.99</v>
      </c>
      <c r="N61" s="125">
        <v>451.89</v>
      </c>
      <c r="O61" s="116"/>
      <c r="P61" s="116"/>
      <c r="Q61" s="116"/>
      <c r="R61" s="116"/>
      <c r="S61" s="116"/>
      <c r="T61" s="116"/>
      <c r="U61" s="116"/>
      <c r="V61" s="116"/>
      <c r="W61" s="116"/>
      <c r="X61" s="116"/>
      <c r="Y61" s="116"/>
      <c r="Z61" s="116"/>
      <c r="AA61" s="116"/>
      <c r="AB61" s="116"/>
      <c r="AC61" s="116"/>
    </row>
    <row r="62" spans="1:29" s="94" customFormat="1" ht="11.1" customHeight="1">
      <c r="A62" s="25">
        <f>IF(B62&lt;&gt;"",COUNTA($B$20:B62),"")</f>
        <v>42</v>
      </c>
      <c r="B62" s="103" t="s">
        <v>147</v>
      </c>
      <c r="C62" s="125">
        <v>47.43</v>
      </c>
      <c r="D62" s="125" t="s">
        <v>10</v>
      </c>
      <c r="E62" s="125">
        <v>0.26</v>
      </c>
      <c r="F62" s="125">
        <v>32.590000000000003</v>
      </c>
      <c r="G62" s="125" t="s">
        <v>10</v>
      </c>
      <c r="H62" s="125" t="s">
        <v>10</v>
      </c>
      <c r="I62" s="125" t="s">
        <v>10</v>
      </c>
      <c r="J62" s="125" t="s">
        <v>10</v>
      </c>
      <c r="K62" s="125" t="s">
        <v>10</v>
      </c>
      <c r="L62" s="125">
        <v>14.57</v>
      </c>
      <c r="M62" s="125" t="s">
        <v>10</v>
      </c>
      <c r="N62" s="125" t="s">
        <v>10</v>
      </c>
      <c r="O62" s="116"/>
      <c r="P62" s="116"/>
      <c r="Q62" s="116"/>
      <c r="R62" s="116"/>
      <c r="S62" s="116"/>
      <c r="T62" s="116"/>
      <c r="U62" s="116"/>
      <c r="V62" s="116"/>
      <c r="W62" s="116"/>
      <c r="X62" s="116"/>
      <c r="Y62" s="116"/>
      <c r="Z62" s="116"/>
      <c r="AA62" s="116"/>
      <c r="AB62" s="116"/>
      <c r="AC62" s="116"/>
    </row>
    <row r="63" spans="1:29" s="94" customFormat="1" ht="20.100000000000001" customHeight="1">
      <c r="A63" s="26">
        <f>IF(B63&lt;&gt;"",COUNTA($B$20:B63),"")</f>
        <v>43</v>
      </c>
      <c r="B63" s="105" t="s">
        <v>148</v>
      </c>
      <c r="C63" s="127">
        <v>1537</v>
      </c>
      <c r="D63" s="127">
        <v>335.05</v>
      </c>
      <c r="E63" s="127">
        <v>150.6</v>
      </c>
      <c r="F63" s="127">
        <v>51.16</v>
      </c>
      <c r="G63" s="127">
        <v>152.44999999999999</v>
      </c>
      <c r="H63" s="127">
        <v>164.39</v>
      </c>
      <c r="I63" s="127">
        <v>9.57</v>
      </c>
      <c r="J63" s="127">
        <v>154.82</v>
      </c>
      <c r="K63" s="127">
        <v>27.37</v>
      </c>
      <c r="L63" s="127">
        <v>122.39</v>
      </c>
      <c r="M63" s="127">
        <v>79.33</v>
      </c>
      <c r="N63" s="127">
        <v>454.28</v>
      </c>
      <c r="O63" s="116"/>
      <c r="P63" s="116"/>
      <c r="Q63" s="116"/>
      <c r="R63" s="116"/>
      <c r="S63" s="116"/>
      <c r="T63" s="116"/>
      <c r="U63" s="116"/>
      <c r="V63" s="116"/>
      <c r="W63" s="116"/>
      <c r="X63" s="116"/>
      <c r="Y63" s="116"/>
      <c r="Z63" s="116"/>
      <c r="AA63" s="116"/>
      <c r="AB63" s="116"/>
      <c r="AC63" s="116"/>
    </row>
    <row r="64" spans="1:29" s="94" customFormat="1" ht="21.6" customHeight="1">
      <c r="A64" s="25">
        <f>IF(B64&lt;&gt;"",COUNTA($B$20:B64),"")</f>
        <v>44</v>
      </c>
      <c r="B64" s="104" t="s">
        <v>149</v>
      </c>
      <c r="C64" s="125">
        <v>345.48</v>
      </c>
      <c r="D64" s="125">
        <v>5.04</v>
      </c>
      <c r="E64" s="125">
        <v>4.9000000000000004</v>
      </c>
      <c r="F64" s="125">
        <v>138</v>
      </c>
      <c r="G64" s="125">
        <v>1.56</v>
      </c>
      <c r="H64" s="125" t="s">
        <v>10</v>
      </c>
      <c r="I64" s="125" t="s">
        <v>10</v>
      </c>
      <c r="J64" s="125" t="s">
        <v>10</v>
      </c>
      <c r="K64" s="125">
        <v>10.35</v>
      </c>
      <c r="L64" s="125">
        <v>109.5</v>
      </c>
      <c r="M64" s="125">
        <v>76.12</v>
      </c>
      <c r="N64" s="125" t="s">
        <v>10</v>
      </c>
      <c r="O64" s="116"/>
      <c r="P64" s="116"/>
      <c r="Q64" s="116"/>
      <c r="R64" s="116"/>
      <c r="S64" s="116"/>
      <c r="T64" s="116"/>
      <c r="U64" s="116"/>
      <c r="V64" s="116"/>
      <c r="W64" s="116"/>
      <c r="X64" s="116"/>
      <c r="Y64" s="116"/>
      <c r="Z64" s="116"/>
      <c r="AA64" s="116"/>
      <c r="AB64" s="116"/>
      <c r="AC64" s="116"/>
    </row>
    <row r="65" spans="1:29" s="94" customFormat="1" ht="11.1" customHeight="1">
      <c r="A65" s="25">
        <f>IF(B65&lt;&gt;"",COUNTA($B$20:B65),"")</f>
        <v>45</v>
      </c>
      <c r="B65" s="103" t="s">
        <v>150</v>
      </c>
      <c r="C65" s="125">
        <v>191.65</v>
      </c>
      <c r="D65" s="125">
        <v>0.44</v>
      </c>
      <c r="E65" s="125" t="s">
        <v>10</v>
      </c>
      <c r="F65" s="125">
        <v>135.6</v>
      </c>
      <c r="G65" s="125">
        <v>0.92</v>
      </c>
      <c r="H65" s="125" t="s">
        <v>10</v>
      </c>
      <c r="I65" s="125" t="s">
        <v>10</v>
      </c>
      <c r="J65" s="125" t="s">
        <v>10</v>
      </c>
      <c r="K65" s="125">
        <v>9.99</v>
      </c>
      <c r="L65" s="125">
        <v>15.43</v>
      </c>
      <c r="M65" s="125">
        <v>29.27</v>
      </c>
      <c r="N65" s="125" t="s">
        <v>10</v>
      </c>
      <c r="O65" s="116"/>
      <c r="P65" s="116"/>
      <c r="Q65" s="116"/>
      <c r="R65" s="116"/>
      <c r="S65" s="116"/>
      <c r="T65" s="116"/>
      <c r="U65" s="116"/>
      <c r="V65" s="116"/>
      <c r="W65" s="116"/>
      <c r="X65" s="116"/>
      <c r="Y65" s="116"/>
      <c r="Z65" s="116"/>
      <c r="AA65" s="116"/>
      <c r="AB65" s="116"/>
      <c r="AC65" s="116"/>
    </row>
    <row r="66" spans="1:29"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c r="Y66" s="116"/>
      <c r="Z66" s="116"/>
      <c r="AA66" s="116"/>
      <c r="AB66" s="116"/>
      <c r="AC66" s="116"/>
    </row>
    <row r="67" spans="1:29" s="94" customFormat="1" ht="11.1" customHeight="1">
      <c r="A67" s="25">
        <f>IF(B67&lt;&gt;"",COUNTA($B$20:B67),"")</f>
        <v>47</v>
      </c>
      <c r="B67" s="103" t="s">
        <v>152</v>
      </c>
      <c r="C67" s="125">
        <v>8.89</v>
      </c>
      <c r="D67" s="125" t="s">
        <v>10</v>
      </c>
      <c r="E67" s="125" t="s">
        <v>10</v>
      </c>
      <c r="F67" s="125" t="s">
        <v>10</v>
      </c>
      <c r="G67" s="125" t="s">
        <v>10</v>
      </c>
      <c r="H67" s="125" t="s">
        <v>10</v>
      </c>
      <c r="I67" s="125" t="s">
        <v>10</v>
      </c>
      <c r="J67" s="125" t="s">
        <v>10</v>
      </c>
      <c r="K67" s="125">
        <v>0.67</v>
      </c>
      <c r="L67" s="125">
        <v>8.0299999999999994</v>
      </c>
      <c r="M67" s="125">
        <v>0.19</v>
      </c>
      <c r="N67" s="125" t="s">
        <v>10</v>
      </c>
      <c r="O67" s="116"/>
      <c r="P67" s="116"/>
      <c r="Q67" s="116"/>
      <c r="R67" s="116"/>
      <c r="S67" s="116"/>
      <c r="T67" s="116"/>
      <c r="U67" s="116"/>
      <c r="V67" s="116"/>
      <c r="W67" s="116"/>
      <c r="X67" s="116"/>
      <c r="Y67" s="116"/>
      <c r="Z67" s="116"/>
      <c r="AA67" s="116"/>
      <c r="AB67" s="116"/>
      <c r="AC67" s="116"/>
    </row>
    <row r="68" spans="1:29" s="94" customFormat="1" ht="11.1" customHeight="1">
      <c r="A68" s="25">
        <f>IF(B68&lt;&gt;"",COUNTA($B$20:B68),"")</f>
        <v>48</v>
      </c>
      <c r="B68" s="103" t="s">
        <v>147</v>
      </c>
      <c r="C68" s="125" t="s">
        <v>10</v>
      </c>
      <c r="D68" s="125" t="s">
        <v>10</v>
      </c>
      <c r="E68" s="125" t="s">
        <v>10</v>
      </c>
      <c r="F68" s="125" t="s">
        <v>10</v>
      </c>
      <c r="G68" s="125" t="s">
        <v>10</v>
      </c>
      <c r="H68" s="125" t="s">
        <v>10</v>
      </c>
      <c r="I68" s="125" t="s">
        <v>10</v>
      </c>
      <c r="J68" s="125" t="s">
        <v>10</v>
      </c>
      <c r="K68" s="125" t="s">
        <v>10</v>
      </c>
      <c r="L68" s="125" t="s">
        <v>10</v>
      </c>
      <c r="M68" s="125" t="s">
        <v>10</v>
      </c>
      <c r="N68" s="125" t="s">
        <v>10</v>
      </c>
      <c r="O68" s="116"/>
      <c r="P68" s="116"/>
      <c r="Q68" s="116"/>
      <c r="R68" s="116"/>
      <c r="S68" s="116"/>
      <c r="T68" s="116"/>
      <c r="U68" s="116"/>
      <c r="V68" s="116"/>
      <c r="W68" s="116"/>
      <c r="X68" s="116"/>
      <c r="Y68" s="116"/>
      <c r="Z68" s="116"/>
      <c r="AA68" s="116"/>
      <c r="AB68" s="116"/>
      <c r="AC68" s="116"/>
    </row>
    <row r="69" spans="1:29" s="94" customFormat="1" ht="18.95" customHeight="1">
      <c r="A69" s="26">
        <f>IF(B69&lt;&gt;"",COUNTA($B$20:B69),"")</f>
        <v>49</v>
      </c>
      <c r="B69" s="105" t="s">
        <v>153</v>
      </c>
      <c r="C69" s="127">
        <v>354.37</v>
      </c>
      <c r="D69" s="127">
        <v>5.04</v>
      </c>
      <c r="E69" s="127">
        <v>4.9000000000000004</v>
      </c>
      <c r="F69" s="127">
        <v>138</v>
      </c>
      <c r="G69" s="127">
        <v>1.56</v>
      </c>
      <c r="H69" s="127" t="s">
        <v>10</v>
      </c>
      <c r="I69" s="127" t="s">
        <v>10</v>
      </c>
      <c r="J69" s="127" t="s">
        <v>10</v>
      </c>
      <c r="K69" s="127">
        <v>11.02</v>
      </c>
      <c r="L69" s="127">
        <v>117.54</v>
      </c>
      <c r="M69" s="127">
        <v>76.31</v>
      </c>
      <c r="N69" s="127" t="s">
        <v>10</v>
      </c>
      <c r="O69" s="116"/>
      <c r="P69" s="116"/>
      <c r="Q69" s="116"/>
      <c r="R69" s="116"/>
      <c r="S69" s="116"/>
      <c r="T69" s="116"/>
      <c r="U69" s="116"/>
      <c r="V69" s="116"/>
      <c r="W69" s="116"/>
      <c r="X69" s="116"/>
      <c r="Y69" s="116"/>
      <c r="Z69" s="116"/>
      <c r="AA69" s="116"/>
      <c r="AB69" s="116"/>
      <c r="AC69" s="116"/>
    </row>
    <row r="70" spans="1:29" s="94" customFormat="1" ht="18.95" customHeight="1">
      <c r="A70" s="26">
        <f>IF(B70&lt;&gt;"",COUNTA($B$20:B70),"")</f>
        <v>50</v>
      </c>
      <c r="B70" s="105" t="s">
        <v>154</v>
      </c>
      <c r="C70" s="127">
        <v>1891.38</v>
      </c>
      <c r="D70" s="127">
        <v>340.08</v>
      </c>
      <c r="E70" s="127">
        <v>155.5</v>
      </c>
      <c r="F70" s="127">
        <v>189.16</v>
      </c>
      <c r="G70" s="127">
        <v>154.01</v>
      </c>
      <c r="H70" s="127">
        <v>164.39</v>
      </c>
      <c r="I70" s="127">
        <v>9.57</v>
      </c>
      <c r="J70" s="127">
        <v>154.82</v>
      </c>
      <c r="K70" s="127">
        <v>38.39</v>
      </c>
      <c r="L70" s="127">
        <v>239.92</v>
      </c>
      <c r="M70" s="127">
        <v>155.63999999999999</v>
      </c>
      <c r="N70" s="127">
        <v>454.28</v>
      </c>
      <c r="O70" s="116"/>
      <c r="P70" s="116"/>
      <c r="Q70" s="116"/>
      <c r="R70" s="116"/>
      <c r="S70" s="116"/>
      <c r="T70" s="116"/>
      <c r="U70" s="116"/>
      <c r="V70" s="116"/>
      <c r="W70" s="116"/>
      <c r="X70" s="116"/>
      <c r="Y70" s="116"/>
      <c r="Z70" s="116"/>
      <c r="AA70" s="116"/>
      <c r="AB70" s="116"/>
      <c r="AC70" s="116"/>
    </row>
    <row r="71" spans="1:29" s="94" customFormat="1" ht="11.1" customHeight="1">
      <c r="A71" s="25">
        <f>IF(B71&lt;&gt;"",COUNTA($B$20:B71),"")</f>
        <v>51</v>
      </c>
      <c r="B71" s="103" t="s">
        <v>155</v>
      </c>
      <c r="C71" s="125">
        <v>929.34</v>
      </c>
      <c r="D71" s="125" t="s">
        <v>10</v>
      </c>
      <c r="E71" s="125" t="s">
        <v>10</v>
      </c>
      <c r="F71" s="125" t="s">
        <v>10</v>
      </c>
      <c r="G71" s="125" t="s">
        <v>10</v>
      </c>
      <c r="H71" s="125" t="s">
        <v>10</v>
      </c>
      <c r="I71" s="125" t="s">
        <v>10</v>
      </c>
      <c r="J71" s="125" t="s">
        <v>10</v>
      </c>
      <c r="K71" s="125" t="s">
        <v>10</v>
      </c>
      <c r="L71" s="125" t="s">
        <v>10</v>
      </c>
      <c r="M71" s="125" t="s">
        <v>10</v>
      </c>
      <c r="N71" s="125">
        <v>929.34</v>
      </c>
      <c r="O71" s="116"/>
      <c r="P71" s="116"/>
      <c r="Q71" s="116"/>
      <c r="R71" s="116"/>
      <c r="S71" s="116"/>
      <c r="T71" s="116"/>
      <c r="U71" s="116"/>
      <c r="V71" s="116"/>
      <c r="W71" s="116"/>
      <c r="X71" s="116"/>
      <c r="Y71" s="116"/>
      <c r="Z71" s="116"/>
      <c r="AA71" s="116"/>
      <c r="AB71" s="116"/>
      <c r="AC71" s="116"/>
    </row>
    <row r="72" spans="1:29" s="94" customFormat="1" ht="11.1" customHeight="1">
      <c r="A72" s="25">
        <f>IF(B72&lt;&gt;"",COUNTA($B$20:B72),"")</f>
        <v>52</v>
      </c>
      <c r="B72" s="103" t="s">
        <v>156</v>
      </c>
      <c r="C72" s="125">
        <v>313.66000000000003</v>
      </c>
      <c r="D72" s="125" t="s">
        <v>10</v>
      </c>
      <c r="E72" s="125" t="s">
        <v>10</v>
      </c>
      <c r="F72" s="125" t="s">
        <v>10</v>
      </c>
      <c r="G72" s="125" t="s">
        <v>10</v>
      </c>
      <c r="H72" s="125" t="s">
        <v>10</v>
      </c>
      <c r="I72" s="125" t="s">
        <v>10</v>
      </c>
      <c r="J72" s="125" t="s">
        <v>10</v>
      </c>
      <c r="K72" s="125" t="s">
        <v>10</v>
      </c>
      <c r="L72" s="125" t="s">
        <v>10</v>
      </c>
      <c r="M72" s="125" t="s">
        <v>10</v>
      </c>
      <c r="N72" s="125">
        <v>313.66000000000003</v>
      </c>
      <c r="O72" s="116"/>
      <c r="P72" s="116"/>
      <c r="Q72" s="116"/>
      <c r="R72" s="116"/>
      <c r="S72" s="116"/>
      <c r="T72" s="116"/>
      <c r="U72" s="116"/>
      <c r="V72" s="116"/>
      <c r="W72" s="116"/>
      <c r="X72" s="116"/>
      <c r="Y72" s="116"/>
      <c r="Z72" s="116"/>
      <c r="AA72" s="116"/>
      <c r="AB72" s="116"/>
      <c r="AC72" s="116"/>
    </row>
    <row r="73" spans="1:29" s="94" customFormat="1" ht="11.1" customHeight="1">
      <c r="A73" s="25">
        <f>IF(B73&lt;&gt;"",COUNTA($B$20:B73),"")</f>
        <v>53</v>
      </c>
      <c r="B73" s="103" t="s">
        <v>172</v>
      </c>
      <c r="C73" s="125">
        <v>421.69</v>
      </c>
      <c r="D73" s="125" t="s">
        <v>10</v>
      </c>
      <c r="E73" s="125" t="s">
        <v>10</v>
      </c>
      <c r="F73" s="125" t="s">
        <v>10</v>
      </c>
      <c r="G73" s="125" t="s">
        <v>10</v>
      </c>
      <c r="H73" s="125" t="s">
        <v>10</v>
      </c>
      <c r="I73" s="125" t="s">
        <v>10</v>
      </c>
      <c r="J73" s="125" t="s">
        <v>10</v>
      </c>
      <c r="K73" s="125" t="s">
        <v>10</v>
      </c>
      <c r="L73" s="125" t="s">
        <v>10</v>
      </c>
      <c r="M73" s="125" t="s">
        <v>10</v>
      </c>
      <c r="N73" s="125">
        <v>421.69</v>
      </c>
      <c r="O73" s="116"/>
      <c r="P73" s="116"/>
      <c r="Q73" s="116"/>
      <c r="R73" s="116"/>
      <c r="S73" s="116"/>
      <c r="T73" s="116"/>
      <c r="U73" s="116"/>
      <c r="V73" s="116"/>
      <c r="W73" s="116"/>
      <c r="X73" s="116"/>
      <c r="Y73" s="116"/>
      <c r="Z73" s="116"/>
      <c r="AA73" s="116"/>
      <c r="AB73" s="116"/>
      <c r="AC73" s="116"/>
    </row>
    <row r="74" spans="1:29" s="94" customFormat="1" ht="11.1" customHeight="1">
      <c r="A74" s="25">
        <f>IF(B74&lt;&gt;"",COUNTA($B$20:B74),"")</f>
        <v>54</v>
      </c>
      <c r="B74" s="103" t="s">
        <v>173</v>
      </c>
      <c r="C74" s="125">
        <v>88.21</v>
      </c>
      <c r="D74" s="125" t="s">
        <v>10</v>
      </c>
      <c r="E74" s="125" t="s">
        <v>10</v>
      </c>
      <c r="F74" s="125" t="s">
        <v>10</v>
      </c>
      <c r="G74" s="125" t="s">
        <v>10</v>
      </c>
      <c r="H74" s="125" t="s">
        <v>10</v>
      </c>
      <c r="I74" s="125" t="s">
        <v>10</v>
      </c>
      <c r="J74" s="125" t="s">
        <v>10</v>
      </c>
      <c r="K74" s="125" t="s">
        <v>10</v>
      </c>
      <c r="L74" s="125" t="s">
        <v>10</v>
      </c>
      <c r="M74" s="125" t="s">
        <v>10</v>
      </c>
      <c r="N74" s="125">
        <v>88.21</v>
      </c>
      <c r="O74" s="116"/>
      <c r="P74" s="116"/>
      <c r="Q74" s="116"/>
      <c r="R74" s="116"/>
      <c r="S74" s="116"/>
      <c r="T74" s="116"/>
      <c r="U74" s="116"/>
      <c r="V74" s="116"/>
      <c r="W74" s="116"/>
      <c r="X74" s="116"/>
      <c r="Y74" s="116"/>
      <c r="Z74" s="116"/>
      <c r="AA74" s="116"/>
      <c r="AB74" s="116"/>
      <c r="AC74" s="116"/>
    </row>
    <row r="75" spans="1:29" s="94" customFormat="1" ht="11.1" customHeight="1">
      <c r="A75" s="25">
        <f>IF(B75&lt;&gt;"",COUNTA($B$20:B75),"")</f>
        <v>55</v>
      </c>
      <c r="B75" s="103" t="s">
        <v>61</v>
      </c>
      <c r="C75" s="125">
        <v>293.33</v>
      </c>
      <c r="D75" s="125" t="s">
        <v>10</v>
      </c>
      <c r="E75" s="125" t="s">
        <v>10</v>
      </c>
      <c r="F75" s="125" t="s">
        <v>10</v>
      </c>
      <c r="G75" s="125" t="s">
        <v>10</v>
      </c>
      <c r="H75" s="125" t="s">
        <v>10</v>
      </c>
      <c r="I75" s="125" t="s">
        <v>10</v>
      </c>
      <c r="J75" s="125" t="s">
        <v>10</v>
      </c>
      <c r="K75" s="125" t="s">
        <v>10</v>
      </c>
      <c r="L75" s="125" t="s">
        <v>10</v>
      </c>
      <c r="M75" s="125" t="s">
        <v>10</v>
      </c>
      <c r="N75" s="125">
        <v>293.33</v>
      </c>
      <c r="O75" s="116"/>
      <c r="P75" s="116"/>
      <c r="Q75" s="116"/>
      <c r="R75" s="116"/>
      <c r="S75" s="116"/>
      <c r="T75" s="116"/>
      <c r="U75" s="116"/>
      <c r="V75" s="116"/>
      <c r="W75" s="116"/>
      <c r="X75" s="116"/>
      <c r="Y75" s="116"/>
      <c r="Z75" s="116"/>
      <c r="AA75" s="116"/>
      <c r="AB75" s="116"/>
      <c r="AC75" s="116"/>
    </row>
    <row r="76" spans="1:29" s="94" customFormat="1" ht="21.6" customHeight="1">
      <c r="A76" s="25">
        <f>IF(B76&lt;&gt;"",COUNTA($B$20:B76),"")</f>
        <v>56</v>
      </c>
      <c r="B76" s="104" t="s">
        <v>157</v>
      </c>
      <c r="C76" s="125">
        <v>192.75</v>
      </c>
      <c r="D76" s="125" t="s">
        <v>10</v>
      </c>
      <c r="E76" s="125" t="s">
        <v>10</v>
      </c>
      <c r="F76" s="125" t="s">
        <v>10</v>
      </c>
      <c r="G76" s="125" t="s">
        <v>10</v>
      </c>
      <c r="H76" s="125" t="s">
        <v>10</v>
      </c>
      <c r="I76" s="125" t="s">
        <v>10</v>
      </c>
      <c r="J76" s="125" t="s">
        <v>10</v>
      </c>
      <c r="K76" s="125" t="s">
        <v>10</v>
      </c>
      <c r="L76" s="125" t="s">
        <v>10</v>
      </c>
      <c r="M76" s="125" t="s">
        <v>10</v>
      </c>
      <c r="N76" s="125">
        <v>192.75</v>
      </c>
      <c r="O76" s="116"/>
      <c r="P76" s="116"/>
      <c r="Q76" s="116"/>
      <c r="R76" s="116"/>
      <c r="S76" s="116"/>
      <c r="T76" s="116"/>
      <c r="U76" s="116"/>
      <c r="V76" s="116"/>
      <c r="W76" s="116"/>
      <c r="X76" s="116"/>
      <c r="Y76" s="116"/>
      <c r="Z76" s="116"/>
      <c r="AA76" s="116"/>
      <c r="AB76" s="116"/>
      <c r="AC76" s="116"/>
    </row>
    <row r="77" spans="1:29" s="94" customFormat="1" ht="21.6" customHeight="1">
      <c r="A77" s="25">
        <f>IF(B77&lt;&gt;"",COUNTA($B$20:B77),"")</f>
        <v>57</v>
      </c>
      <c r="B77" s="104" t="s">
        <v>158</v>
      </c>
      <c r="C77" s="125">
        <v>6.77</v>
      </c>
      <c r="D77" s="125">
        <v>1.98</v>
      </c>
      <c r="E77" s="125" t="s">
        <v>10</v>
      </c>
      <c r="F77" s="125" t="s">
        <v>10</v>
      </c>
      <c r="G77" s="125">
        <v>4.46</v>
      </c>
      <c r="H77" s="125" t="s">
        <v>10</v>
      </c>
      <c r="I77" s="125" t="s">
        <v>10</v>
      </c>
      <c r="J77" s="125" t="s">
        <v>10</v>
      </c>
      <c r="K77" s="125" t="s">
        <v>10</v>
      </c>
      <c r="L77" s="125" t="s">
        <v>10</v>
      </c>
      <c r="M77" s="125">
        <v>0.32</v>
      </c>
      <c r="N77" s="125" t="s">
        <v>10</v>
      </c>
      <c r="O77" s="116"/>
      <c r="P77" s="116"/>
      <c r="Q77" s="116"/>
      <c r="R77" s="116"/>
      <c r="S77" s="116"/>
      <c r="T77" s="116"/>
      <c r="U77" s="116"/>
      <c r="V77" s="116"/>
      <c r="W77" s="116"/>
      <c r="X77" s="116"/>
      <c r="Y77" s="116"/>
      <c r="Z77" s="116"/>
      <c r="AA77" s="116"/>
      <c r="AB77" s="116"/>
      <c r="AC77" s="116"/>
    </row>
    <row r="78" spans="1:29" s="94" customFormat="1" ht="21.6" customHeight="1">
      <c r="A78" s="25">
        <f>IF(B78&lt;&gt;"",COUNTA($B$20:B78),"")</f>
        <v>58</v>
      </c>
      <c r="B78" s="104" t="s">
        <v>159</v>
      </c>
      <c r="C78" s="125">
        <v>1.37</v>
      </c>
      <c r="D78" s="125">
        <v>0.15</v>
      </c>
      <c r="E78" s="125" t="s">
        <v>10</v>
      </c>
      <c r="F78" s="125" t="s">
        <v>10</v>
      </c>
      <c r="G78" s="125" t="s">
        <v>10</v>
      </c>
      <c r="H78" s="125" t="s">
        <v>10</v>
      </c>
      <c r="I78" s="125" t="s">
        <v>10</v>
      </c>
      <c r="J78" s="125" t="s">
        <v>10</v>
      </c>
      <c r="K78" s="125" t="s">
        <v>10</v>
      </c>
      <c r="L78" s="125" t="s">
        <v>10</v>
      </c>
      <c r="M78" s="125">
        <v>1.22</v>
      </c>
      <c r="N78" s="125" t="s">
        <v>10</v>
      </c>
      <c r="O78" s="116"/>
      <c r="P78" s="116"/>
      <c r="Q78" s="116"/>
      <c r="R78" s="116"/>
      <c r="S78" s="116"/>
      <c r="T78" s="116"/>
      <c r="U78" s="116"/>
      <c r="V78" s="116"/>
      <c r="W78" s="116"/>
      <c r="X78" s="116"/>
      <c r="Y78" s="116"/>
      <c r="Z78" s="116"/>
      <c r="AA78" s="116"/>
      <c r="AB78" s="116"/>
      <c r="AC78" s="116"/>
    </row>
    <row r="79" spans="1:29" s="94" customFormat="1" ht="11.1" customHeight="1">
      <c r="A79" s="25">
        <f>IF(B79&lt;&gt;"",COUNTA($B$20:B79),"")</f>
        <v>59</v>
      </c>
      <c r="B79" s="103" t="s">
        <v>160</v>
      </c>
      <c r="C79" s="125">
        <v>87.68</v>
      </c>
      <c r="D79" s="125">
        <v>0.42</v>
      </c>
      <c r="E79" s="125">
        <v>20.37</v>
      </c>
      <c r="F79" s="125">
        <v>0.04</v>
      </c>
      <c r="G79" s="125">
        <v>6.91</v>
      </c>
      <c r="H79" s="125">
        <v>0.13</v>
      </c>
      <c r="I79" s="125">
        <v>0.01</v>
      </c>
      <c r="J79" s="125">
        <v>0.12</v>
      </c>
      <c r="K79" s="125">
        <v>2.29</v>
      </c>
      <c r="L79" s="125">
        <v>32.049999999999997</v>
      </c>
      <c r="M79" s="125">
        <v>25.46</v>
      </c>
      <c r="N79" s="125" t="s">
        <v>10</v>
      </c>
      <c r="O79" s="116"/>
      <c r="P79" s="116"/>
      <c r="Q79" s="116"/>
      <c r="R79" s="116"/>
      <c r="S79" s="116"/>
      <c r="T79" s="116"/>
      <c r="U79" s="116"/>
      <c r="V79" s="116"/>
      <c r="W79" s="116"/>
      <c r="X79" s="116"/>
      <c r="Y79" s="116"/>
      <c r="Z79" s="116"/>
      <c r="AA79" s="116"/>
      <c r="AB79" s="116"/>
      <c r="AC79" s="116"/>
    </row>
    <row r="80" spans="1:29" s="94" customFormat="1" ht="11.1" customHeight="1">
      <c r="A80" s="25">
        <f>IF(B80&lt;&gt;"",COUNTA($B$20:B80),"")</f>
        <v>60</v>
      </c>
      <c r="B80" s="103" t="s">
        <v>161</v>
      </c>
      <c r="C80" s="125">
        <v>297.19</v>
      </c>
      <c r="D80" s="125">
        <v>64.22</v>
      </c>
      <c r="E80" s="125">
        <v>15.18</v>
      </c>
      <c r="F80" s="125">
        <v>42.14</v>
      </c>
      <c r="G80" s="125">
        <v>4.63</v>
      </c>
      <c r="H80" s="125">
        <v>1.54</v>
      </c>
      <c r="I80" s="125">
        <v>0.03</v>
      </c>
      <c r="J80" s="125">
        <v>1.51</v>
      </c>
      <c r="K80" s="125">
        <v>2.89</v>
      </c>
      <c r="L80" s="125">
        <v>18.62</v>
      </c>
      <c r="M80" s="125">
        <v>68.739999999999995</v>
      </c>
      <c r="N80" s="125">
        <v>79.23</v>
      </c>
      <c r="O80" s="116"/>
      <c r="P80" s="116"/>
      <c r="Q80" s="116"/>
      <c r="R80" s="116"/>
      <c r="S80" s="116"/>
      <c r="T80" s="116"/>
      <c r="U80" s="116"/>
      <c r="V80" s="116"/>
      <c r="W80" s="116"/>
      <c r="X80" s="116"/>
      <c r="Y80" s="116"/>
      <c r="Z80" s="116"/>
      <c r="AA80" s="116"/>
      <c r="AB80" s="116"/>
      <c r="AC80" s="116"/>
    </row>
    <row r="81" spans="1:29" s="94" customFormat="1" ht="11.1" customHeight="1">
      <c r="A81" s="25">
        <f>IF(B81&lt;&gt;"",COUNTA($B$20:B81),"")</f>
        <v>61</v>
      </c>
      <c r="B81" s="103" t="s">
        <v>147</v>
      </c>
      <c r="C81" s="125">
        <v>47.43</v>
      </c>
      <c r="D81" s="125" t="s">
        <v>10</v>
      </c>
      <c r="E81" s="125">
        <v>0.26</v>
      </c>
      <c r="F81" s="125">
        <v>32.590000000000003</v>
      </c>
      <c r="G81" s="125" t="s">
        <v>10</v>
      </c>
      <c r="H81" s="125" t="s">
        <v>10</v>
      </c>
      <c r="I81" s="125" t="s">
        <v>10</v>
      </c>
      <c r="J81" s="125" t="s">
        <v>10</v>
      </c>
      <c r="K81" s="125" t="s">
        <v>10</v>
      </c>
      <c r="L81" s="125">
        <v>14.57</v>
      </c>
      <c r="M81" s="125" t="s">
        <v>10</v>
      </c>
      <c r="N81" s="125" t="s">
        <v>10</v>
      </c>
      <c r="O81" s="116"/>
      <c r="P81" s="116"/>
      <c r="Q81" s="116"/>
      <c r="R81" s="116"/>
      <c r="S81" s="116"/>
      <c r="T81" s="116"/>
      <c r="U81" s="116"/>
      <c r="V81" s="116"/>
      <c r="W81" s="116"/>
      <c r="X81" s="116"/>
      <c r="Y81" s="116"/>
      <c r="Z81" s="116"/>
      <c r="AA81" s="116"/>
      <c r="AB81" s="116"/>
      <c r="AC81" s="116"/>
    </row>
    <row r="82" spans="1:29" s="94" customFormat="1" ht="20.100000000000001" customHeight="1">
      <c r="A82" s="26">
        <f>IF(B82&lt;&gt;"",COUNTA($B$20:B82),"")</f>
        <v>62</v>
      </c>
      <c r="B82" s="105" t="s">
        <v>162</v>
      </c>
      <c r="C82" s="127">
        <v>1760.99</v>
      </c>
      <c r="D82" s="127">
        <v>66.77</v>
      </c>
      <c r="E82" s="127">
        <v>35.29</v>
      </c>
      <c r="F82" s="127">
        <v>9.59</v>
      </c>
      <c r="G82" s="127">
        <v>16</v>
      </c>
      <c r="H82" s="127">
        <v>1.67</v>
      </c>
      <c r="I82" s="127">
        <v>0.04</v>
      </c>
      <c r="J82" s="127">
        <v>1.63</v>
      </c>
      <c r="K82" s="127">
        <v>5.18</v>
      </c>
      <c r="L82" s="127">
        <v>36.1</v>
      </c>
      <c r="M82" s="127">
        <v>95.75</v>
      </c>
      <c r="N82" s="127">
        <v>1494.65</v>
      </c>
      <c r="O82" s="116"/>
      <c r="P82" s="116"/>
      <c r="Q82" s="116"/>
      <c r="R82" s="116"/>
      <c r="S82" s="116"/>
      <c r="T82" s="116"/>
      <c r="U82" s="116"/>
      <c r="V82" s="116"/>
      <c r="W82" s="116"/>
      <c r="X82" s="116"/>
      <c r="Y82" s="116"/>
      <c r="Z82" s="116"/>
      <c r="AA82" s="116"/>
      <c r="AB82" s="116"/>
      <c r="AC82" s="116"/>
    </row>
    <row r="83" spans="1:29" s="122" customFormat="1" ht="11.1" customHeight="1">
      <c r="A83" s="25">
        <f>IF(B83&lt;&gt;"",COUNTA($B$20:B83),"")</f>
        <v>63</v>
      </c>
      <c r="B83" s="103" t="s">
        <v>163</v>
      </c>
      <c r="C83" s="125">
        <v>131.69999999999999</v>
      </c>
      <c r="D83" s="125">
        <v>0.16</v>
      </c>
      <c r="E83" s="125">
        <v>3.88</v>
      </c>
      <c r="F83" s="125" t="s">
        <v>10</v>
      </c>
      <c r="G83" s="125">
        <v>0.39</v>
      </c>
      <c r="H83" s="125" t="s">
        <v>10</v>
      </c>
      <c r="I83" s="125" t="s">
        <v>10</v>
      </c>
      <c r="J83" s="125" t="s">
        <v>10</v>
      </c>
      <c r="K83" s="125" t="s">
        <v>10</v>
      </c>
      <c r="L83" s="125" t="s">
        <v>10</v>
      </c>
      <c r="M83" s="125">
        <v>30.9</v>
      </c>
      <c r="N83" s="125">
        <v>96.36</v>
      </c>
      <c r="O83" s="121"/>
      <c r="P83" s="121"/>
      <c r="Q83" s="121"/>
      <c r="R83" s="121"/>
      <c r="S83" s="121"/>
      <c r="T83" s="121"/>
      <c r="U83" s="121"/>
      <c r="V83" s="121"/>
      <c r="W83" s="121"/>
      <c r="X83" s="121"/>
      <c r="Y83" s="121"/>
      <c r="Z83" s="121"/>
      <c r="AA83" s="121"/>
      <c r="AB83" s="121"/>
      <c r="AC83" s="121"/>
    </row>
    <row r="84" spans="1:29"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c r="Y84" s="121"/>
      <c r="Z84" s="121"/>
      <c r="AA84" s="121"/>
      <c r="AB84" s="121"/>
      <c r="AC84" s="121"/>
    </row>
    <row r="85" spans="1:29" s="122" customFormat="1" ht="11.1" customHeight="1">
      <c r="A85" s="25">
        <f>IF(B85&lt;&gt;"",COUNTA($B$20:B85),"")</f>
        <v>65</v>
      </c>
      <c r="B85" s="103" t="s">
        <v>165</v>
      </c>
      <c r="C85" s="125">
        <v>97.74</v>
      </c>
      <c r="D85" s="125">
        <v>0.75</v>
      </c>
      <c r="E85" s="125">
        <v>0.12</v>
      </c>
      <c r="F85" s="125">
        <v>82.41</v>
      </c>
      <c r="G85" s="125">
        <v>0.05</v>
      </c>
      <c r="H85" s="125" t="s">
        <v>10</v>
      </c>
      <c r="I85" s="125" t="s">
        <v>10</v>
      </c>
      <c r="J85" s="125" t="s">
        <v>10</v>
      </c>
      <c r="K85" s="125">
        <v>1.24</v>
      </c>
      <c r="L85" s="125">
        <v>12.24</v>
      </c>
      <c r="M85" s="125">
        <v>0.93</v>
      </c>
      <c r="N85" s="125" t="s">
        <v>10</v>
      </c>
      <c r="O85" s="121"/>
      <c r="P85" s="121"/>
      <c r="Q85" s="121"/>
      <c r="R85" s="121"/>
      <c r="S85" s="121"/>
      <c r="T85" s="121"/>
      <c r="U85" s="121"/>
      <c r="V85" s="121"/>
      <c r="W85" s="121"/>
      <c r="X85" s="121"/>
      <c r="Y85" s="121"/>
      <c r="Z85" s="121"/>
      <c r="AA85" s="121"/>
      <c r="AB85" s="121"/>
      <c r="AC85" s="121"/>
    </row>
    <row r="86" spans="1:29" s="122" customFormat="1" ht="11.1" customHeight="1">
      <c r="A86" s="25">
        <f>IF(B86&lt;&gt;"",COUNTA($B$20:B86),"")</f>
        <v>66</v>
      </c>
      <c r="B86" s="103" t="s">
        <v>147</v>
      </c>
      <c r="C86" s="125" t="s">
        <v>10</v>
      </c>
      <c r="D86" s="125" t="s">
        <v>10</v>
      </c>
      <c r="E86" s="125" t="s">
        <v>10</v>
      </c>
      <c r="F86" s="125" t="s">
        <v>10</v>
      </c>
      <c r="G86" s="125" t="s">
        <v>10</v>
      </c>
      <c r="H86" s="125" t="s">
        <v>10</v>
      </c>
      <c r="I86" s="125" t="s">
        <v>10</v>
      </c>
      <c r="J86" s="125" t="s">
        <v>10</v>
      </c>
      <c r="K86" s="125" t="s">
        <v>10</v>
      </c>
      <c r="L86" s="125" t="s">
        <v>10</v>
      </c>
      <c r="M86" s="125" t="s">
        <v>10</v>
      </c>
      <c r="N86" s="125" t="s">
        <v>10</v>
      </c>
      <c r="O86" s="121"/>
      <c r="P86" s="121"/>
      <c r="Q86" s="121"/>
      <c r="R86" s="121"/>
      <c r="S86" s="121"/>
      <c r="T86" s="121"/>
      <c r="U86" s="121"/>
      <c r="V86" s="121"/>
      <c r="W86" s="121"/>
      <c r="X86" s="121"/>
      <c r="Y86" s="121"/>
      <c r="Z86" s="121"/>
      <c r="AA86" s="121"/>
      <c r="AB86" s="121"/>
      <c r="AC86" s="121"/>
    </row>
    <row r="87" spans="1:29" s="94" customFormat="1" ht="18.95" customHeight="1">
      <c r="A87" s="26">
        <f>IF(B87&lt;&gt;"",COUNTA($B$20:B87),"")</f>
        <v>67</v>
      </c>
      <c r="B87" s="105" t="s">
        <v>166</v>
      </c>
      <c r="C87" s="127">
        <v>229.45</v>
      </c>
      <c r="D87" s="127">
        <v>0.92</v>
      </c>
      <c r="E87" s="127">
        <v>4</v>
      </c>
      <c r="F87" s="127">
        <v>82.41</v>
      </c>
      <c r="G87" s="127">
        <v>0.45</v>
      </c>
      <c r="H87" s="127" t="s">
        <v>10</v>
      </c>
      <c r="I87" s="127" t="s">
        <v>10</v>
      </c>
      <c r="J87" s="127" t="s">
        <v>10</v>
      </c>
      <c r="K87" s="127">
        <v>1.24</v>
      </c>
      <c r="L87" s="127">
        <v>12.24</v>
      </c>
      <c r="M87" s="127">
        <v>31.83</v>
      </c>
      <c r="N87" s="127">
        <v>96.36</v>
      </c>
      <c r="O87" s="116"/>
      <c r="P87" s="116"/>
      <c r="Q87" s="116"/>
      <c r="R87" s="116"/>
      <c r="S87" s="116"/>
      <c r="T87" s="116"/>
      <c r="U87" s="116"/>
      <c r="V87" s="116"/>
      <c r="W87" s="116"/>
      <c r="X87" s="116"/>
      <c r="Y87" s="116"/>
      <c r="Z87" s="116"/>
      <c r="AA87" s="116"/>
      <c r="AB87" s="116"/>
      <c r="AC87" s="116"/>
    </row>
    <row r="88" spans="1:29" s="94" customFormat="1" ht="18.95" customHeight="1">
      <c r="A88" s="26">
        <f>IF(B88&lt;&gt;"",COUNTA($B$20:B88),"")</f>
        <v>68</v>
      </c>
      <c r="B88" s="105" t="s">
        <v>167</v>
      </c>
      <c r="C88" s="127">
        <v>1990.44</v>
      </c>
      <c r="D88" s="127">
        <v>67.680000000000007</v>
      </c>
      <c r="E88" s="127">
        <v>39.28</v>
      </c>
      <c r="F88" s="127">
        <v>92</v>
      </c>
      <c r="G88" s="127">
        <v>16.440000000000001</v>
      </c>
      <c r="H88" s="127">
        <v>1.67</v>
      </c>
      <c r="I88" s="127">
        <v>0.04</v>
      </c>
      <c r="J88" s="127">
        <v>1.63</v>
      </c>
      <c r="K88" s="127">
        <v>6.42</v>
      </c>
      <c r="L88" s="127">
        <v>48.34</v>
      </c>
      <c r="M88" s="127">
        <v>127.58</v>
      </c>
      <c r="N88" s="127">
        <v>1591.01</v>
      </c>
      <c r="O88" s="116"/>
      <c r="P88" s="116"/>
      <c r="Q88" s="116"/>
      <c r="R88" s="116"/>
      <c r="S88" s="116"/>
      <c r="T88" s="116"/>
      <c r="U88" s="116"/>
      <c r="V88" s="116"/>
      <c r="W88" s="116"/>
      <c r="X88" s="116"/>
      <c r="Y88" s="116"/>
      <c r="Z88" s="116"/>
      <c r="AA88" s="116"/>
      <c r="AB88" s="116"/>
      <c r="AC88" s="116"/>
    </row>
    <row r="89" spans="1:29" s="94" customFormat="1" ht="18.95" customHeight="1">
      <c r="A89" s="26">
        <f>IF(B89&lt;&gt;"",COUNTA($B$20:B89),"")</f>
        <v>69</v>
      </c>
      <c r="B89" s="105" t="s">
        <v>168</v>
      </c>
      <c r="C89" s="127">
        <v>99.06</v>
      </c>
      <c r="D89" s="127">
        <v>-272.39999999999998</v>
      </c>
      <c r="E89" s="127">
        <v>-116.22</v>
      </c>
      <c r="F89" s="127">
        <v>-97.16</v>
      </c>
      <c r="G89" s="127">
        <v>-137.57</v>
      </c>
      <c r="H89" s="127">
        <v>-162.72</v>
      </c>
      <c r="I89" s="127">
        <v>-9.5299999999999994</v>
      </c>
      <c r="J89" s="127">
        <v>-153.19</v>
      </c>
      <c r="K89" s="127">
        <v>-31.97</v>
      </c>
      <c r="L89" s="127">
        <v>-191.58</v>
      </c>
      <c r="M89" s="127">
        <v>-28.06</v>
      </c>
      <c r="N89" s="127">
        <v>1136.74</v>
      </c>
      <c r="O89" s="116"/>
      <c r="P89" s="116"/>
      <c r="Q89" s="116"/>
      <c r="R89" s="116"/>
      <c r="S89" s="116"/>
      <c r="T89" s="116"/>
      <c r="U89" s="116"/>
      <c r="V89" s="116"/>
      <c r="W89" s="116"/>
      <c r="X89" s="116"/>
      <c r="Y89" s="116"/>
      <c r="Z89" s="116"/>
      <c r="AA89" s="116"/>
      <c r="AB89" s="116"/>
      <c r="AC89" s="116"/>
    </row>
    <row r="90" spans="1:29" s="122" customFormat="1" ht="25.15" customHeight="1">
      <c r="A90" s="25">
        <f>IF(B90&lt;&gt;"",COUNTA($B$20:B90),"")</f>
        <v>70</v>
      </c>
      <c r="B90" s="108" t="s">
        <v>169</v>
      </c>
      <c r="C90" s="129">
        <v>223.99</v>
      </c>
      <c r="D90" s="129">
        <v>-268.27999999999997</v>
      </c>
      <c r="E90" s="129">
        <v>-115.31</v>
      </c>
      <c r="F90" s="129">
        <v>-41.57</v>
      </c>
      <c r="G90" s="129">
        <v>-136.44999999999999</v>
      </c>
      <c r="H90" s="129">
        <v>-162.72</v>
      </c>
      <c r="I90" s="129">
        <v>-9.5299999999999994</v>
      </c>
      <c r="J90" s="129">
        <v>-153.19</v>
      </c>
      <c r="K90" s="129">
        <v>-22.19</v>
      </c>
      <c r="L90" s="129">
        <v>-86.29</v>
      </c>
      <c r="M90" s="129">
        <v>16.420000000000002</v>
      </c>
      <c r="N90" s="129">
        <v>1040.3699999999999</v>
      </c>
      <c r="O90" s="121"/>
      <c r="P90" s="121"/>
      <c r="Q90" s="121"/>
      <c r="R90" s="121"/>
      <c r="S90" s="121"/>
      <c r="T90" s="121"/>
      <c r="U90" s="121"/>
      <c r="V90" s="121"/>
      <c r="W90" s="121"/>
      <c r="X90" s="121"/>
      <c r="Y90" s="121"/>
      <c r="Z90" s="121"/>
      <c r="AA90" s="121"/>
      <c r="AB90" s="121"/>
      <c r="AC90" s="121"/>
    </row>
    <row r="91" spans="1:29" s="122" customFormat="1" ht="18" customHeight="1">
      <c r="A91" s="25">
        <f>IF(B91&lt;&gt;"",COUNTA($B$20:B91),"")</f>
        <v>71</v>
      </c>
      <c r="B91" s="103" t="s">
        <v>170</v>
      </c>
      <c r="C91" s="125" t="s">
        <v>10</v>
      </c>
      <c r="D91" s="125" t="s">
        <v>10</v>
      </c>
      <c r="E91" s="125" t="s">
        <v>10</v>
      </c>
      <c r="F91" s="125" t="s">
        <v>10</v>
      </c>
      <c r="G91" s="125" t="s">
        <v>10</v>
      </c>
      <c r="H91" s="125" t="s">
        <v>10</v>
      </c>
      <c r="I91" s="125" t="s">
        <v>10</v>
      </c>
      <c r="J91" s="125" t="s">
        <v>10</v>
      </c>
      <c r="K91" s="125" t="s">
        <v>10</v>
      </c>
      <c r="L91" s="125" t="s">
        <v>10</v>
      </c>
      <c r="M91" s="125" t="s">
        <v>10</v>
      </c>
      <c r="N91" s="125" t="s">
        <v>10</v>
      </c>
      <c r="O91" s="121"/>
      <c r="P91" s="121"/>
      <c r="Q91" s="121"/>
      <c r="R91" s="121"/>
      <c r="S91" s="121"/>
      <c r="T91" s="121"/>
      <c r="U91" s="121"/>
      <c r="V91" s="121"/>
      <c r="W91" s="121"/>
      <c r="X91" s="121"/>
      <c r="Y91" s="121"/>
      <c r="Z91" s="121"/>
      <c r="AA91" s="121"/>
      <c r="AB91" s="121"/>
      <c r="AC91" s="121"/>
    </row>
    <row r="92" spans="1:29" ht="11.1" customHeight="1">
      <c r="A92" s="25">
        <f>IF(B92&lt;&gt;"",COUNTA($B$20:B92),"")</f>
        <v>72</v>
      </c>
      <c r="B92" s="103" t="s">
        <v>171</v>
      </c>
      <c r="C92" s="125">
        <v>42.31</v>
      </c>
      <c r="D92" s="125" t="s">
        <v>10</v>
      </c>
      <c r="E92" s="125" t="s">
        <v>10</v>
      </c>
      <c r="F92" s="125">
        <v>2.16</v>
      </c>
      <c r="G92" s="125">
        <v>7.0000000000000007E-2</v>
      </c>
      <c r="H92" s="125" t="s">
        <v>10</v>
      </c>
      <c r="I92" s="125" t="s">
        <v>10</v>
      </c>
      <c r="J92" s="125" t="s">
        <v>10</v>
      </c>
      <c r="K92" s="125" t="s">
        <v>10</v>
      </c>
      <c r="L92" s="125">
        <v>3.18</v>
      </c>
      <c r="M92" s="125" t="s">
        <v>10</v>
      </c>
      <c r="N92" s="125">
        <v>36.9</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C94"/>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7109375" style="102"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937</v>
      </c>
      <c r="B1" s="242"/>
      <c r="C1" s="221" t="str">
        <f>"Auszahlungen und Einzahlungen der Kreisverwaltungen "&amp;Deckblatt!A7&amp;" 
nach Produktbereichen"</f>
        <v>Auszahlungen und Einzahlungen der Kreisverwaltungen 2019 
nach Produktbereichen</v>
      </c>
      <c r="D1" s="221"/>
      <c r="E1" s="221"/>
      <c r="F1" s="221"/>
      <c r="G1" s="222"/>
      <c r="H1" s="223" t="str">
        <f>"Auszahlungen und Einzahlungen der Kreisverwaltungen "&amp;Deckblatt!A7&amp;" 
nach Produktbereichen"</f>
        <v>Auszahlungen und Einzahlungen der Kreisverwaltungen 2019 
nach Produktbereichen</v>
      </c>
      <c r="I1" s="221"/>
      <c r="J1" s="221"/>
      <c r="K1" s="221"/>
      <c r="L1" s="221"/>
      <c r="M1" s="221"/>
      <c r="N1" s="222"/>
    </row>
    <row r="2" spans="1:14" s="97" customFormat="1" ht="12" customHeight="1">
      <c r="A2" s="241" t="s">
        <v>938</v>
      </c>
      <c r="B2" s="242"/>
      <c r="C2" s="221" t="s">
        <v>122</v>
      </c>
      <c r="D2" s="221"/>
      <c r="E2" s="221"/>
      <c r="F2" s="221"/>
      <c r="G2" s="222"/>
      <c r="H2" s="227" t="s">
        <v>122</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4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9"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9"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9"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c r="Y19" s="116"/>
      <c r="Z19" s="116"/>
      <c r="AA19" s="116"/>
      <c r="AB19" s="116"/>
      <c r="AC19" s="116"/>
    </row>
    <row r="20" spans="1:29" s="94" customFormat="1" ht="11.1" customHeight="1">
      <c r="A20" s="25">
        <f>IF(B20&lt;&gt;"",COUNTA($B$20:B20),"")</f>
        <v>1</v>
      </c>
      <c r="B20" s="103" t="s">
        <v>142</v>
      </c>
      <c r="C20" s="117">
        <v>72140</v>
      </c>
      <c r="D20" s="117">
        <v>19378</v>
      </c>
      <c r="E20" s="117">
        <v>10085</v>
      </c>
      <c r="F20" s="117">
        <v>5082</v>
      </c>
      <c r="G20" s="117">
        <v>3992</v>
      </c>
      <c r="H20" s="117">
        <v>15729</v>
      </c>
      <c r="I20" s="117">
        <v>6875</v>
      </c>
      <c r="J20" s="117">
        <v>8854</v>
      </c>
      <c r="K20" s="117">
        <v>4293</v>
      </c>
      <c r="L20" s="117">
        <v>9482</v>
      </c>
      <c r="M20" s="117">
        <v>4100</v>
      </c>
      <c r="N20" s="117" t="s">
        <v>10</v>
      </c>
      <c r="O20" s="116"/>
      <c r="P20" s="116"/>
      <c r="Q20" s="116"/>
      <c r="R20" s="116"/>
      <c r="S20" s="116"/>
      <c r="T20" s="116"/>
      <c r="U20" s="116"/>
      <c r="V20" s="116"/>
      <c r="W20" s="116"/>
      <c r="X20" s="116"/>
      <c r="Y20" s="116"/>
      <c r="Z20" s="116"/>
      <c r="AA20" s="116"/>
      <c r="AB20" s="116"/>
      <c r="AC20" s="116"/>
    </row>
    <row r="21" spans="1:29" s="94" customFormat="1" ht="11.1" customHeight="1">
      <c r="A21" s="25">
        <f>IF(B21&lt;&gt;"",COUNTA($B$20:B21),"")</f>
        <v>2</v>
      </c>
      <c r="B21" s="103" t="s">
        <v>143</v>
      </c>
      <c r="C21" s="117">
        <v>51882</v>
      </c>
      <c r="D21" s="117">
        <v>8022</v>
      </c>
      <c r="E21" s="117">
        <v>2856</v>
      </c>
      <c r="F21" s="117">
        <v>26489</v>
      </c>
      <c r="G21" s="117">
        <v>1160</v>
      </c>
      <c r="H21" s="117">
        <v>6597</v>
      </c>
      <c r="I21" s="117">
        <v>6292</v>
      </c>
      <c r="J21" s="117">
        <v>305</v>
      </c>
      <c r="K21" s="117">
        <v>624</v>
      </c>
      <c r="L21" s="117">
        <v>3929</v>
      </c>
      <c r="M21" s="117">
        <v>2205</v>
      </c>
      <c r="N21" s="117" t="s">
        <v>10</v>
      </c>
      <c r="O21" s="116"/>
      <c r="P21" s="116"/>
      <c r="Q21" s="116"/>
      <c r="R21" s="116"/>
      <c r="S21" s="116"/>
      <c r="T21" s="116"/>
      <c r="U21" s="116"/>
      <c r="V21" s="116"/>
      <c r="W21" s="116"/>
      <c r="X21" s="116"/>
      <c r="Y21" s="116"/>
      <c r="Z21" s="116"/>
      <c r="AA21" s="116"/>
      <c r="AB21" s="116"/>
      <c r="AC21" s="116"/>
    </row>
    <row r="22" spans="1:29" s="94" customFormat="1" ht="21.6" customHeight="1">
      <c r="A22" s="25">
        <f>IF(B22&lt;&gt;"",COUNTA($B$20:B22),"")</f>
        <v>3</v>
      </c>
      <c r="B22" s="104" t="s">
        <v>144</v>
      </c>
      <c r="C22" s="117">
        <v>196332</v>
      </c>
      <c r="D22" s="117" t="s">
        <v>10</v>
      </c>
      <c r="E22" s="117" t="s">
        <v>10</v>
      </c>
      <c r="F22" s="117" t="s">
        <v>10</v>
      </c>
      <c r="G22" s="117" t="s">
        <v>10</v>
      </c>
      <c r="H22" s="117">
        <v>196332</v>
      </c>
      <c r="I22" s="117">
        <v>165679</v>
      </c>
      <c r="J22" s="117">
        <v>30653</v>
      </c>
      <c r="K22" s="117" t="s">
        <v>10</v>
      </c>
      <c r="L22" s="117" t="s">
        <v>10</v>
      </c>
      <c r="M22" s="117" t="s">
        <v>10</v>
      </c>
      <c r="N22" s="117" t="s">
        <v>10</v>
      </c>
      <c r="O22" s="116"/>
      <c r="P22" s="116"/>
      <c r="Q22" s="116"/>
      <c r="R22" s="116"/>
      <c r="S22" s="116"/>
      <c r="T22" s="116"/>
      <c r="U22" s="116"/>
      <c r="V22" s="116"/>
      <c r="W22" s="116"/>
      <c r="X22" s="116"/>
      <c r="Y22" s="116"/>
      <c r="Z22" s="116"/>
      <c r="AA22" s="116"/>
      <c r="AB22" s="116"/>
      <c r="AC22" s="116"/>
    </row>
    <row r="23" spans="1:29" s="94" customFormat="1" ht="11.1" customHeight="1">
      <c r="A23" s="25">
        <f>IF(B23&lt;&gt;"",COUNTA($B$20:B23),"")</f>
        <v>4</v>
      </c>
      <c r="B23" s="103" t="s">
        <v>145</v>
      </c>
      <c r="C23" s="117">
        <v>1904</v>
      </c>
      <c r="D23" s="117" t="s">
        <v>10</v>
      </c>
      <c r="E23" s="117" t="s">
        <v>10</v>
      </c>
      <c r="F23" s="117" t="s">
        <v>10</v>
      </c>
      <c r="G23" s="117">
        <v>2</v>
      </c>
      <c r="H23" s="117" t="s">
        <v>10</v>
      </c>
      <c r="I23" s="117" t="s">
        <v>10</v>
      </c>
      <c r="J23" s="117" t="s">
        <v>10</v>
      </c>
      <c r="K23" s="117" t="s">
        <v>10</v>
      </c>
      <c r="L23" s="117" t="s">
        <v>10</v>
      </c>
      <c r="M23" s="117" t="s">
        <v>10</v>
      </c>
      <c r="N23" s="117">
        <v>1902</v>
      </c>
      <c r="O23" s="116"/>
      <c r="P23" s="116"/>
      <c r="Q23" s="116"/>
      <c r="R23" s="116"/>
      <c r="S23" s="116"/>
      <c r="T23" s="116"/>
      <c r="U23" s="116"/>
      <c r="V23" s="116"/>
      <c r="W23" s="116"/>
      <c r="X23" s="116"/>
      <c r="Y23" s="116"/>
      <c r="Z23" s="116"/>
      <c r="AA23" s="116"/>
      <c r="AB23" s="116"/>
      <c r="AC23" s="116"/>
    </row>
    <row r="24" spans="1:29" s="94" customFormat="1" ht="11.1" customHeight="1">
      <c r="A24" s="25">
        <f>IF(B24&lt;&gt;"",COUNTA($B$20:B24),"")</f>
        <v>5</v>
      </c>
      <c r="B24" s="103" t="s">
        <v>146</v>
      </c>
      <c r="C24" s="117">
        <v>118745</v>
      </c>
      <c r="D24" s="117">
        <v>1953</v>
      </c>
      <c r="E24" s="117">
        <v>1997</v>
      </c>
      <c r="F24" s="117">
        <v>5648</v>
      </c>
      <c r="G24" s="117">
        <v>3369</v>
      </c>
      <c r="H24" s="117">
        <v>70324</v>
      </c>
      <c r="I24" s="117">
        <v>6503</v>
      </c>
      <c r="J24" s="117">
        <v>63820</v>
      </c>
      <c r="K24" s="117">
        <v>4782</v>
      </c>
      <c r="L24" s="117">
        <v>6806</v>
      </c>
      <c r="M24" s="117">
        <v>23707</v>
      </c>
      <c r="N24" s="117">
        <v>160</v>
      </c>
      <c r="O24" s="116"/>
      <c r="P24" s="116"/>
      <c r="Q24" s="116"/>
      <c r="R24" s="116"/>
      <c r="S24" s="116"/>
      <c r="T24" s="116"/>
      <c r="U24" s="116"/>
      <c r="V24" s="116"/>
      <c r="W24" s="116"/>
      <c r="X24" s="116"/>
      <c r="Y24" s="116"/>
      <c r="Z24" s="116"/>
      <c r="AA24" s="116"/>
      <c r="AB24" s="116"/>
      <c r="AC24" s="116"/>
    </row>
    <row r="25" spans="1:29" s="94" customFormat="1" ht="11.1" customHeight="1">
      <c r="A25" s="25">
        <f>IF(B25&lt;&gt;"",COUNTA($B$20:B25),"")</f>
        <v>6</v>
      </c>
      <c r="B25" s="103" t="s">
        <v>147</v>
      </c>
      <c r="C25" s="117">
        <v>125293</v>
      </c>
      <c r="D25" s="117">
        <v>29</v>
      </c>
      <c r="E25" s="117">
        <v>129</v>
      </c>
      <c r="F25" s="117">
        <v>1971</v>
      </c>
      <c r="G25" s="117">
        <v>78</v>
      </c>
      <c r="H25" s="117">
        <v>5721</v>
      </c>
      <c r="I25" s="117">
        <v>212</v>
      </c>
      <c r="J25" s="117">
        <v>5510</v>
      </c>
      <c r="K25" s="117" t="s">
        <v>10</v>
      </c>
      <c r="L25" s="117">
        <v>141</v>
      </c>
      <c r="M25" s="117">
        <v>14</v>
      </c>
      <c r="N25" s="117">
        <v>117209</v>
      </c>
      <c r="O25" s="116"/>
      <c r="P25" s="116"/>
      <c r="Q25" s="116"/>
      <c r="R25" s="116"/>
      <c r="S25" s="116"/>
      <c r="T25" s="116"/>
      <c r="U25" s="116"/>
      <c r="V25" s="116"/>
      <c r="W25" s="116"/>
      <c r="X25" s="116"/>
      <c r="Y25" s="116"/>
      <c r="Z25" s="116"/>
      <c r="AA25" s="116"/>
      <c r="AB25" s="116"/>
      <c r="AC25" s="116"/>
    </row>
    <row r="26" spans="1:29" s="94" customFormat="1" ht="20.100000000000001" customHeight="1">
      <c r="A26" s="26">
        <f>IF(B26&lt;&gt;"",COUNTA($B$20:B26),"")</f>
        <v>7</v>
      </c>
      <c r="B26" s="105" t="s">
        <v>148</v>
      </c>
      <c r="C26" s="119">
        <v>315710</v>
      </c>
      <c r="D26" s="119">
        <v>29325</v>
      </c>
      <c r="E26" s="119">
        <v>14809</v>
      </c>
      <c r="F26" s="119">
        <v>35247</v>
      </c>
      <c r="G26" s="119">
        <v>8445</v>
      </c>
      <c r="H26" s="119">
        <v>283260</v>
      </c>
      <c r="I26" s="119">
        <v>185138</v>
      </c>
      <c r="J26" s="119">
        <v>98123</v>
      </c>
      <c r="K26" s="119">
        <v>9698</v>
      </c>
      <c r="L26" s="119">
        <v>20076</v>
      </c>
      <c r="M26" s="119">
        <v>29997</v>
      </c>
      <c r="N26" s="119">
        <v>-115148</v>
      </c>
      <c r="O26" s="116"/>
      <c r="P26" s="116"/>
      <c r="Q26" s="116"/>
      <c r="R26" s="116"/>
      <c r="S26" s="116"/>
      <c r="T26" s="116"/>
      <c r="U26" s="116"/>
      <c r="V26" s="116"/>
      <c r="W26" s="116"/>
      <c r="X26" s="116"/>
      <c r="Y26" s="116"/>
      <c r="Z26" s="116"/>
      <c r="AA26" s="116"/>
      <c r="AB26" s="116"/>
      <c r="AC26" s="116"/>
    </row>
    <row r="27" spans="1:29" s="94" customFormat="1" ht="21.6" customHeight="1">
      <c r="A27" s="25">
        <f>IF(B27&lt;&gt;"",COUNTA($B$20:B27),"")</f>
        <v>8</v>
      </c>
      <c r="B27" s="104" t="s">
        <v>149</v>
      </c>
      <c r="C27" s="117">
        <v>20982</v>
      </c>
      <c r="D27" s="117">
        <v>127</v>
      </c>
      <c r="E27" s="117">
        <v>1532</v>
      </c>
      <c r="F27" s="117">
        <v>4020</v>
      </c>
      <c r="G27" s="117">
        <v>245</v>
      </c>
      <c r="H27" s="117">
        <v>707</v>
      </c>
      <c r="I27" s="117">
        <v>38</v>
      </c>
      <c r="J27" s="117">
        <v>669</v>
      </c>
      <c r="K27" s="117">
        <v>4</v>
      </c>
      <c r="L27" s="117">
        <v>6904</v>
      </c>
      <c r="M27" s="117">
        <v>7443</v>
      </c>
      <c r="N27" s="117" t="s">
        <v>10</v>
      </c>
      <c r="O27" s="116"/>
      <c r="P27" s="116"/>
      <c r="Q27" s="116"/>
      <c r="R27" s="116"/>
      <c r="S27" s="116"/>
      <c r="T27" s="116"/>
      <c r="U27" s="116"/>
      <c r="V27" s="116"/>
      <c r="W27" s="116"/>
      <c r="X27" s="116"/>
      <c r="Y27" s="116"/>
      <c r="Z27" s="116"/>
      <c r="AA27" s="116"/>
      <c r="AB27" s="116"/>
      <c r="AC27" s="116"/>
    </row>
    <row r="28" spans="1:29" s="94" customFormat="1" ht="11.1" customHeight="1">
      <c r="A28" s="25">
        <f>IF(B28&lt;&gt;"",COUNTA($B$20:B28),"")</f>
        <v>9</v>
      </c>
      <c r="B28" s="103" t="s">
        <v>150</v>
      </c>
      <c r="C28" s="117">
        <v>9823</v>
      </c>
      <c r="D28" s="117">
        <v>91</v>
      </c>
      <c r="E28" s="117">
        <v>997</v>
      </c>
      <c r="F28" s="117">
        <v>2404</v>
      </c>
      <c r="G28" s="117">
        <v>177</v>
      </c>
      <c r="H28" s="117" t="s">
        <v>10</v>
      </c>
      <c r="I28" s="117" t="s">
        <v>10</v>
      </c>
      <c r="J28" s="117" t="s">
        <v>10</v>
      </c>
      <c r="K28" s="117" t="s">
        <v>10</v>
      </c>
      <c r="L28" s="117">
        <v>6108</v>
      </c>
      <c r="M28" s="117">
        <v>45</v>
      </c>
      <c r="N28" s="117" t="s">
        <v>10</v>
      </c>
      <c r="O28" s="116"/>
      <c r="P28" s="116"/>
      <c r="Q28" s="116"/>
      <c r="R28" s="116"/>
      <c r="S28" s="116"/>
      <c r="T28" s="116"/>
      <c r="U28" s="116"/>
      <c r="V28" s="116"/>
      <c r="W28" s="116"/>
      <c r="X28" s="116"/>
      <c r="Y28" s="116"/>
      <c r="Z28" s="116"/>
      <c r="AA28" s="116"/>
      <c r="AB28" s="116"/>
      <c r="AC28" s="116"/>
    </row>
    <row r="29" spans="1:29"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c r="Y29" s="116"/>
      <c r="Z29" s="116"/>
      <c r="AA29" s="116"/>
      <c r="AB29" s="116"/>
      <c r="AC29" s="116"/>
    </row>
    <row r="30" spans="1:29" s="94" customFormat="1" ht="11.1" customHeight="1">
      <c r="A30" s="25">
        <f>IF(B30&lt;&gt;"",COUNTA($B$20:B30),"")</f>
        <v>11</v>
      </c>
      <c r="B30" s="103" t="s">
        <v>152</v>
      </c>
      <c r="C30" s="117">
        <v>844</v>
      </c>
      <c r="D30" s="117">
        <v>3</v>
      </c>
      <c r="E30" s="117">
        <v>431</v>
      </c>
      <c r="F30" s="117">
        <v>201</v>
      </c>
      <c r="G30" s="117" t="s">
        <v>10</v>
      </c>
      <c r="H30" s="117">
        <v>39</v>
      </c>
      <c r="I30" s="117">
        <v>38</v>
      </c>
      <c r="J30" s="117">
        <v>1</v>
      </c>
      <c r="K30" s="117" t="s">
        <v>10</v>
      </c>
      <c r="L30" s="117">
        <v>93</v>
      </c>
      <c r="M30" s="117">
        <v>66</v>
      </c>
      <c r="N30" s="117">
        <v>10</v>
      </c>
      <c r="O30" s="116"/>
      <c r="P30" s="116"/>
      <c r="Q30" s="116"/>
      <c r="R30" s="116"/>
      <c r="S30" s="116"/>
      <c r="T30" s="116"/>
      <c r="U30" s="116"/>
      <c r="V30" s="116"/>
      <c r="W30" s="116"/>
      <c r="X30" s="116"/>
      <c r="Y30" s="116"/>
      <c r="Z30" s="116"/>
      <c r="AA30" s="116"/>
      <c r="AB30" s="116"/>
      <c r="AC30" s="116"/>
    </row>
    <row r="31" spans="1:29" s="94" customFormat="1" ht="11.1" customHeight="1">
      <c r="A31" s="25">
        <f>IF(B31&lt;&gt;"",COUNTA($B$20:B31),"")</f>
        <v>12</v>
      </c>
      <c r="B31" s="103" t="s">
        <v>147</v>
      </c>
      <c r="C31" s="117">
        <v>93</v>
      </c>
      <c r="D31" s="117" t="s">
        <v>10</v>
      </c>
      <c r="E31" s="117" t="s">
        <v>10</v>
      </c>
      <c r="F31" s="117" t="s">
        <v>10</v>
      </c>
      <c r="G31" s="117">
        <v>36</v>
      </c>
      <c r="H31" s="117">
        <v>56</v>
      </c>
      <c r="I31" s="117" t="s">
        <v>10</v>
      </c>
      <c r="J31" s="117">
        <v>56</v>
      </c>
      <c r="K31" s="117" t="s">
        <v>10</v>
      </c>
      <c r="L31" s="117" t="s">
        <v>10</v>
      </c>
      <c r="M31" s="117">
        <v>1</v>
      </c>
      <c r="N31" s="117" t="s">
        <v>10</v>
      </c>
      <c r="O31" s="116"/>
      <c r="P31" s="116"/>
      <c r="Q31" s="116"/>
      <c r="R31" s="116"/>
      <c r="S31" s="116"/>
      <c r="T31" s="116"/>
      <c r="U31" s="116"/>
      <c r="V31" s="116"/>
      <c r="W31" s="116"/>
      <c r="X31" s="116"/>
      <c r="Y31" s="116"/>
      <c r="Z31" s="116"/>
      <c r="AA31" s="116"/>
      <c r="AB31" s="116"/>
      <c r="AC31" s="116"/>
    </row>
    <row r="32" spans="1:29" s="94" customFormat="1" ht="18.95" customHeight="1">
      <c r="A32" s="26">
        <f>IF(B32&lt;&gt;"",COUNTA($B$20:B32),"")</f>
        <v>13</v>
      </c>
      <c r="B32" s="105" t="s">
        <v>153</v>
      </c>
      <c r="C32" s="119">
        <v>21733</v>
      </c>
      <c r="D32" s="119">
        <v>131</v>
      </c>
      <c r="E32" s="119">
        <v>1963</v>
      </c>
      <c r="F32" s="119">
        <v>4221</v>
      </c>
      <c r="G32" s="119">
        <v>209</v>
      </c>
      <c r="H32" s="119">
        <v>690</v>
      </c>
      <c r="I32" s="119">
        <v>76</v>
      </c>
      <c r="J32" s="119">
        <v>615</v>
      </c>
      <c r="K32" s="119">
        <v>4</v>
      </c>
      <c r="L32" s="119">
        <v>6997</v>
      </c>
      <c r="M32" s="119">
        <v>7508</v>
      </c>
      <c r="N32" s="119">
        <v>10</v>
      </c>
      <c r="O32" s="116"/>
      <c r="P32" s="116"/>
      <c r="Q32" s="116"/>
      <c r="R32" s="116"/>
      <c r="S32" s="116"/>
      <c r="T32" s="116"/>
      <c r="U32" s="116"/>
      <c r="V32" s="116"/>
      <c r="W32" s="116"/>
      <c r="X32" s="116"/>
      <c r="Y32" s="116"/>
      <c r="Z32" s="116"/>
      <c r="AA32" s="116"/>
      <c r="AB32" s="116"/>
      <c r="AC32" s="116"/>
    </row>
    <row r="33" spans="1:29" s="94" customFormat="1" ht="18.95" customHeight="1">
      <c r="A33" s="26">
        <f>IF(B33&lt;&gt;"",COUNTA($B$20:B33),"")</f>
        <v>14</v>
      </c>
      <c r="B33" s="105" t="s">
        <v>154</v>
      </c>
      <c r="C33" s="119">
        <v>337443</v>
      </c>
      <c r="D33" s="119">
        <v>29455</v>
      </c>
      <c r="E33" s="119">
        <v>16772</v>
      </c>
      <c r="F33" s="119">
        <v>39469</v>
      </c>
      <c r="G33" s="119">
        <v>8653</v>
      </c>
      <c r="H33" s="119">
        <v>283950</v>
      </c>
      <c r="I33" s="119">
        <v>185213</v>
      </c>
      <c r="J33" s="119">
        <v>98737</v>
      </c>
      <c r="K33" s="119">
        <v>9702</v>
      </c>
      <c r="L33" s="119">
        <v>27072</v>
      </c>
      <c r="M33" s="119">
        <v>37506</v>
      </c>
      <c r="N33" s="119">
        <v>-115138</v>
      </c>
      <c r="O33" s="116"/>
      <c r="P33" s="116"/>
      <c r="Q33" s="116"/>
      <c r="R33" s="116"/>
      <c r="S33" s="116"/>
      <c r="T33" s="116"/>
      <c r="U33" s="116"/>
      <c r="V33" s="116"/>
      <c r="W33" s="116"/>
      <c r="X33" s="116"/>
      <c r="Y33" s="116"/>
      <c r="Z33" s="116"/>
      <c r="AA33" s="116"/>
      <c r="AB33" s="116"/>
      <c r="AC33" s="116"/>
    </row>
    <row r="34" spans="1:29" s="94" customFormat="1" ht="11.1" customHeight="1">
      <c r="A34" s="25">
        <f>IF(B34&lt;&gt;"",COUNTA($B$20:B34),"")</f>
        <v>15</v>
      </c>
      <c r="B34" s="103" t="s">
        <v>155</v>
      </c>
      <c r="C34" s="117" t="s">
        <v>10</v>
      </c>
      <c r="D34" s="117" t="s">
        <v>10</v>
      </c>
      <c r="E34" s="117" t="s">
        <v>10</v>
      </c>
      <c r="F34" s="117" t="s">
        <v>10</v>
      </c>
      <c r="G34" s="117" t="s">
        <v>10</v>
      </c>
      <c r="H34" s="117" t="s">
        <v>10</v>
      </c>
      <c r="I34" s="117" t="s">
        <v>10</v>
      </c>
      <c r="J34" s="117" t="s">
        <v>10</v>
      </c>
      <c r="K34" s="117" t="s">
        <v>10</v>
      </c>
      <c r="L34" s="117" t="s">
        <v>10</v>
      </c>
      <c r="M34" s="117" t="s">
        <v>10</v>
      </c>
      <c r="N34" s="117" t="s">
        <v>10</v>
      </c>
      <c r="O34" s="116"/>
      <c r="P34" s="116"/>
      <c r="Q34" s="116"/>
      <c r="R34" s="116"/>
      <c r="S34" s="116"/>
      <c r="T34" s="116"/>
      <c r="U34" s="116"/>
      <c r="V34" s="116"/>
      <c r="W34" s="116"/>
      <c r="X34" s="116"/>
      <c r="Y34" s="116"/>
      <c r="Z34" s="116"/>
      <c r="AA34" s="116"/>
      <c r="AB34" s="116"/>
      <c r="AC34" s="116"/>
    </row>
    <row r="35" spans="1:29" s="94" customFormat="1" ht="11.1" customHeight="1">
      <c r="A35" s="25">
        <f>IF(B35&lt;&gt;"",COUNTA($B$20:B35),"")</f>
        <v>16</v>
      </c>
      <c r="B35" s="103" t="s">
        <v>156</v>
      </c>
      <c r="C35" s="117" t="s">
        <v>10</v>
      </c>
      <c r="D35" s="117" t="s">
        <v>10</v>
      </c>
      <c r="E35" s="117" t="s">
        <v>10</v>
      </c>
      <c r="F35" s="117" t="s">
        <v>10</v>
      </c>
      <c r="G35" s="117" t="s">
        <v>10</v>
      </c>
      <c r="H35" s="117" t="s">
        <v>10</v>
      </c>
      <c r="I35" s="117" t="s">
        <v>10</v>
      </c>
      <c r="J35" s="117" t="s">
        <v>10</v>
      </c>
      <c r="K35" s="117" t="s">
        <v>10</v>
      </c>
      <c r="L35" s="117" t="s">
        <v>10</v>
      </c>
      <c r="M35" s="117" t="s">
        <v>10</v>
      </c>
      <c r="N35" s="117" t="s">
        <v>10</v>
      </c>
      <c r="O35" s="116"/>
      <c r="P35" s="116"/>
      <c r="Q35" s="116"/>
      <c r="R35" s="116"/>
      <c r="S35" s="116"/>
      <c r="T35" s="116"/>
      <c r="U35" s="116"/>
      <c r="V35" s="116"/>
      <c r="W35" s="116"/>
      <c r="X35" s="116"/>
      <c r="Y35" s="116"/>
      <c r="Z35" s="116"/>
      <c r="AA35" s="116"/>
      <c r="AB35" s="116"/>
      <c r="AC35" s="116"/>
    </row>
    <row r="36" spans="1:29" s="94" customFormat="1" ht="11.1" customHeight="1">
      <c r="A36" s="25">
        <f>IF(B36&lt;&gt;"",COUNTA($B$20:B36),"")</f>
        <v>17</v>
      </c>
      <c r="B36" s="103" t="s">
        <v>172</v>
      </c>
      <c r="C36" s="117" t="s">
        <v>10</v>
      </c>
      <c r="D36" s="117" t="s">
        <v>10</v>
      </c>
      <c r="E36" s="117" t="s">
        <v>10</v>
      </c>
      <c r="F36" s="117" t="s">
        <v>10</v>
      </c>
      <c r="G36" s="117" t="s">
        <v>10</v>
      </c>
      <c r="H36" s="117" t="s">
        <v>10</v>
      </c>
      <c r="I36" s="117" t="s">
        <v>10</v>
      </c>
      <c r="J36" s="117" t="s">
        <v>10</v>
      </c>
      <c r="K36" s="117" t="s">
        <v>10</v>
      </c>
      <c r="L36" s="117" t="s">
        <v>10</v>
      </c>
      <c r="M36" s="117" t="s">
        <v>10</v>
      </c>
      <c r="N36" s="117" t="s">
        <v>10</v>
      </c>
      <c r="O36" s="116"/>
      <c r="P36" s="116"/>
      <c r="Q36" s="116"/>
      <c r="R36" s="116"/>
      <c r="S36" s="116"/>
      <c r="T36" s="116"/>
      <c r="U36" s="116"/>
      <c r="V36" s="116"/>
      <c r="W36" s="116"/>
      <c r="X36" s="116"/>
      <c r="Y36" s="116"/>
      <c r="Z36" s="116"/>
      <c r="AA36" s="116"/>
      <c r="AB36" s="116"/>
      <c r="AC36" s="116"/>
    </row>
    <row r="37" spans="1:29" s="94" customFormat="1" ht="11.1" customHeight="1">
      <c r="A37" s="25">
        <f>IF(B37&lt;&gt;"",COUNTA($B$20:B37),"")</f>
        <v>18</v>
      </c>
      <c r="B37" s="103" t="s">
        <v>173</v>
      </c>
      <c r="C37" s="117" t="s">
        <v>10</v>
      </c>
      <c r="D37" s="117" t="s">
        <v>10</v>
      </c>
      <c r="E37" s="117" t="s">
        <v>10</v>
      </c>
      <c r="F37" s="117" t="s">
        <v>10</v>
      </c>
      <c r="G37" s="117" t="s">
        <v>10</v>
      </c>
      <c r="H37" s="117" t="s">
        <v>10</v>
      </c>
      <c r="I37" s="117" t="s">
        <v>10</v>
      </c>
      <c r="J37" s="117" t="s">
        <v>10</v>
      </c>
      <c r="K37" s="117" t="s">
        <v>10</v>
      </c>
      <c r="L37" s="117" t="s">
        <v>10</v>
      </c>
      <c r="M37" s="117" t="s">
        <v>10</v>
      </c>
      <c r="N37" s="117" t="s">
        <v>10</v>
      </c>
      <c r="O37" s="116"/>
      <c r="P37" s="116"/>
      <c r="Q37" s="116"/>
      <c r="R37" s="116"/>
      <c r="S37" s="116"/>
      <c r="T37" s="116"/>
      <c r="U37" s="116"/>
      <c r="V37" s="116"/>
      <c r="W37" s="116"/>
      <c r="X37" s="116"/>
      <c r="Y37" s="116"/>
      <c r="Z37" s="116"/>
      <c r="AA37" s="116"/>
      <c r="AB37" s="116"/>
      <c r="AC37" s="116"/>
    </row>
    <row r="38" spans="1:29" s="94" customFormat="1" ht="11.1" customHeight="1">
      <c r="A38" s="25">
        <f>IF(B38&lt;&gt;"",COUNTA($B$20:B38),"")</f>
        <v>19</v>
      </c>
      <c r="B38" s="103" t="s">
        <v>61</v>
      </c>
      <c r="C38" s="117">
        <v>52724</v>
      </c>
      <c r="D38" s="117" t="s">
        <v>10</v>
      </c>
      <c r="E38" s="117" t="s">
        <v>10</v>
      </c>
      <c r="F38" s="117" t="s">
        <v>10</v>
      </c>
      <c r="G38" s="117" t="s">
        <v>10</v>
      </c>
      <c r="H38" s="117" t="s">
        <v>10</v>
      </c>
      <c r="I38" s="117" t="s">
        <v>10</v>
      </c>
      <c r="J38" s="117" t="s">
        <v>10</v>
      </c>
      <c r="K38" s="117" t="s">
        <v>10</v>
      </c>
      <c r="L38" s="117" t="s">
        <v>10</v>
      </c>
      <c r="M38" s="117" t="s">
        <v>10</v>
      </c>
      <c r="N38" s="117">
        <v>52724</v>
      </c>
      <c r="O38" s="116"/>
      <c r="P38" s="116"/>
      <c r="Q38" s="116"/>
      <c r="R38" s="116"/>
      <c r="S38" s="116"/>
      <c r="T38" s="116"/>
      <c r="U38" s="116"/>
      <c r="V38" s="116"/>
      <c r="W38" s="116"/>
      <c r="X38" s="116"/>
      <c r="Y38" s="116"/>
      <c r="Z38" s="116"/>
      <c r="AA38" s="116"/>
      <c r="AB38" s="116"/>
      <c r="AC38" s="116"/>
    </row>
    <row r="39" spans="1:29" s="94" customFormat="1" ht="21.6" customHeight="1">
      <c r="A39" s="25">
        <f>IF(B39&lt;&gt;"",COUNTA($B$20:B39),"")</f>
        <v>20</v>
      </c>
      <c r="B39" s="104" t="s">
        <v>157</v>
      </c>
      <c r="C39" s="117">
        <v>51183</v>
      </c>
      <c r="D39" s="117" t="s">
        <v>10</v>
      </c>
      <c r="E39" s="117" t="s">
        <v>10</v>
      </c>
      <c r="F39" s="117" t="s">
        <v>10</v>
      </c>
      <c r="G39" s="117" t="s">
        <v>10</v>
      </c>
      <c r="H39" s="117" t="s">
        <v>10</v>
      </c>
      <c r="I39" s="117" t="s">
        <v>10</v>
      </c>
      <c r="J39" s="117" t="s">
        <v>10</v>
      </c>
      <c r="K39" s="117" t="s">
        <v>10</v>
      </c>
      <c r="L39" s="117" t="s">
        <v>10</v>
      </c>
      <c r="M39" s="117" t="s">
        <v>10</v>
      </c>
      <c r="N39" s="117">
        <v>51183</v>
      </c>
      <c r="O39" s="116"/>
      <c r="P39" s="116"/>
      <c r="Q39" s="116"/>
      <c r="R39" s="116"/>
      <c r="S39" s="116"/>
      <c r="T39" s="116"/>
      <c r="U39" s="116"/>
      <c r="V39" s="116"/>
      <c r="W39" s="116"/>
      <c r="X39" s="116"/>
      <c r="Y39" s="116"/>
      <c r="Z39" s="116"/>
      <c r="AA39" s="116"/>
      <c r="AB39" s="116"/>
      <c r="AC39" s="116"/>
    </row>
    <row r="40" spans="1:29" s="94" customFormat="1" ht="21.6" customHeight="1">
      <c r="A40" s="25">
        <f>IF(B40&lt;&gt;"",COUNTA($B$20:B40),"")</f>
        <v>21</v>
      </c>
      <c r="B40" s="104" t="s">
        <v>158</v>
      </c>
      <c r="C40" s="117">
        <v>102220</v>
      </c>
      <c r="D40" s="117">
        <v>13</v>
      </c>
      <c r="E40" s="117">
        <v>4</v>
      </c>
      <c r="F40" s="117">
        <v>2585</v>
      </c>
      <c r="G40" s="117">
        <v>1131</v>
      </c>
      <c r="H40" s="117">
        <v>92327</v>
      </c>
      <c r="I40" s="117">
        <v>46951</v>
      </c>
      <c r="J40" s="117">
        <v>45377</v>
      </c>
      <c r="K40" s="117">
        <v>347</v>
      </c>
      <c r="L40" s="117">
        <v>4242</v>
      </c>
      <c r="M40" s="117">
        <v>1570</v>
      </c>
      <c r="N40" s="117" t="s">
        <v>10</v>
      </c>
      <c r="O40" s="116"/>
      <c r="P40" s="116"/>
      <c r="Q40" s="116"/>
      <c r="R40" s="116"/>
      <c r="S40" s="116"/>
      <c r="T40" s="116"/>
      <c r="U40" s="116"/>
      <c r="V40" s="116"/>
      <c r="W40" s="116"/>
      <c r="X40" s="116"/>
      <c r="Y40" s="116"/>
      <c r="Z40" s="116"/>
      <c r="AA40" s="116"/>
      <c r="AB40" s="116"/>
      <c r="AC40" s="116"/>
    </row>
    <row r="41" spans="1:29" s="94" customFormat="1" ht="21.6" customHeight="1">
      <c r="A41" s="25">
        <f>IF(B41&lt;&gt;"",COUNTA($B$20:B41),"")</f>
        <v>22</v>
      </c>
      <c r="B41" s="104" t="s">
        <v>159</v>
      </c>
      <c r="C41" s="117">
        <v>19639</v>
      </c>
      <c r="D41" s="117">
        <v>48</v>
      </c>
      <c r="E41" s="117">
        <v>11</v>
      </c>
      <c r="F41" s="117">
        <v>30</v>
      </c>
      <c r="G41" s="117">
        <v>267</v>
      </c>
      <c r="H41" s="117">
        <v>19283</v>
      </c>
      <c r="I41" s="117">
        <v>18987</v>
      </c>
      <c r="J41" s="117">
        <v>296</v>
      </c>
      <c r="K41" s="117" t="s">
        <v>10</v>
      </c>
      <c r="L41" s="117" t="s">
        <v>10</v>
      </c>
      <c r="M41" s="117" t="s">
        <v>10</v>
      </c>
      <c r="N41" s="117" t="s">
        <v>10</v>
      </c>
      <c r="O41" s="116"/>
      <c r="P41" s="116"/>
      <c r="Q41" s="116"/>
      <c r="R41" s="116"/>
      <c r="S41" s="116"/>
      <c r="T41" s="116"/>
      <c r="U41" s="116"/>
      <c r="V41" s="116"/>
      <c r="W41" s="116"/>
      <c r="X41" s="116"/>
      <c r="Y41" s="116"/>
      <c r="Z41" s="116"/>
      <c r="AA41" s="116"/>
      <c r="AB41" s="116"/>
      <c r="AC41" s="116"/>
    </row>
    <row r="42" spans="1:29" s="94" customFormat="1" ht="11.1" customHeight="1">
      <c r="A42" s="25">
        <f>IF(B42&lt;&gt;"",COUNTA($B$20:B42),"")</f>
        <v>23</v>
      </c>
      <c r="B42" s="103" t="s">
        <v>160</v>
      </c>
      <c r="C42" s="117">
        <v>30412</v>
      </c>
      <c r="D42" s="117">
        <v>34</v>
      </c>
      <c r="E42" s="117">
        <v>3081</v>
      </c>
      <c r="F42" s="117">
        <v>422</v>
      </c>
      <c r="G42" s="117">
        <v>1348</v>
      </c>
      <c r="H42" s="117">
        <v>4</v>
      </c>
      <c r="I42" s="117">
        <v>3</v>
      </c>
      <c r="J42" s="117">
        <v>1</v>
      </c>
      <c r="K42" s="117">
        <v>809</v>
      </c>
      <c r="L42" s="117">
        <v>2372</v>
      </c>
      <c r="M42" s="117">
        <v>22342</v>
      </c>
      <c r="N42" s="117" t="s">
        <v>10</v>
      </c>
      <c r="O42" s="116"/>
      <c r="P42" s="116"/>
      <c r="Q42" s="116"/>
      <c r="R42" s="116"/>
      <c r="S42" s="116"/>
      <c r="T42" s="116"/>
      <c r="U42" s="116"/>
      <c r="V42" s="116"/>
      <c r="W42" s="116"/>
      <c r="X42" s="116"/>
      <c r="Y42" s="116"/>
      <c r="Z42" s="116"/>
      <c r="AA42" s="116"/>
      <c r="AB42" s="116"/>
      <c r="AC42" s="116"/>
    </row>
    <row r="43" spans="1:29" s="94" customFormat="1" ht="11.1" customHeight="1">
      <c r="A43" s="25">
        <f>IF(B43&lt;&gt;"",COUNTA($B$20:B43),"")</f>
        <v>24</v>
      </c>
      <c r="B43" s="103" t="s">
        <v>161</v>
      </c>
      <c r="C43" s="117">
        <v>198007</v>
      </c>
      <c r="D43" s="117">
        <v>1644</v>
      </c>
      <c r="E43" s="117">
        <v>10147</v>
      </c>
      <c r="F43" s="117">
        <v>2724</v>
      </c>
      <c r="G43" s="117">
        <v>117</v>
      </c>
      <c r="H43" s="117">
        <v>62241</v>
      </c>
      <c r="I43" s="117">
        <v>53253</v>
      </c>
      <c r="J43" s="117">
        <v>8988</v>
      </c>
      <c r="K43" s="117">
        <v>462</v>
      </c>
      <c r="L43" s="117">
        <v>264</v>
      </c>
      <c r="M43" s="117">
        <v>2159</v>
      </c>
      <c r="N43" s="117">
        <v>118248</v>
      </c>
      <c r="O43" s="116"/>
      <c r="P43" s="116"/>
      <c r="Q43" s="116"/>
      <c r="R43" s="116"/>
      <c r="S43" s="116"/>
      <c r="T43" s="116"/>
      <c r="U43" s="116"/>
      <c r="V43" s="116"/>
      <c r="W43" s="116"/>
      <c r="X43" s="116"/>
      <c r="Y43" s="116"/>
      <c r="Z43" s="116"/>
      <c r="AA43" s="116"/>
      <c r="AB43" s="116"/>
      <c r="AC43" s="116"/>
    </row>
    <row r="44" spans="1:29" s="94" customFormat="1" ht="11.1" customHeight="1">
      <c r="A44" s="25">
        <f>IF(B44&lt;&gt;"",COUNTA($B$20:B44),"")</f>
        <v>25</v>
      </c>
      <c r="B44" s="103" t="s">
        <v>147</v>
      </c>
      <c r="C44" s="117">
        <v>125293</v>
      </c>
      <c r="D44" s="117">
        <v>29</v>
      </c>
      <c r="E44" s="117">
        <v>129</v>
      </c>
      <c r="F44" s="117">
        <v>1971</v>
      </c>
      <c r="G44" s="117">
        <v>78</v>
      </c>
      <c r="H44" s="117">
        <v>5721</v>
      </c>
      <c r="I44" s="117">
        <v>212</v>
      </c>
      <c r="J44" s="117">
        <v>5510</v>
      </c>
      <c r="K44" s="117" t="s">
        <v>10</v>
      </c>
      <c r="L44" s="117">
        <v>141</v>
      </c>
      <c r="M44" s="117">
        <v>14</v>
      </c>
      <c r="N44" s="117">
        <v>117209</v>
      </c>
      <c r="O44" s="116"/>
      <c r="P44" s="116"/>
      <c r="Q44" s="116"/>
      <c r="R44" s="116"/>
      <c r="S44" s="116"/>
      <c r="T44" s="116"/>
      <c r="U44" s="116"/>
      <c r="V44" s="116"/>
      <c r="W44" s="116"/>
      <c r="X44" s="116"/>
      <c r="Y44" s="116"/>
      <c r="Z44" s="116"/>
      <c r="AA44" s="116"/>
      <c r="AB44" s="116"/>
      <c r="AC44" s="116"/>
    </row>
    <row r="45" spans="1:29" s="94" customFormat="1" ht="20.100000000000001" customHeight="1">
      <c r="A45" s="26">
        <f>IF(B45&lt;&gt;"",COUNTA($B$20:B45),"")</f>
        <v>26</v>
      </c>
      <c r="B45" s="105" t="s">
        <v>162</v>
      </c>
      <c r="C45" s="119">
        <v>328893</v>
      </c>
      <c r="D45" s="119">
        <v>1712</v>
      </c>
      <c r="E45" s="119">
        <v>13114</v>
      </c>
      <c r="F45" s="119">
        <v>3789</v>
      </c>
      <c r="G45" s="119">
        <v>2786</v>
      </c>
      <c r="H45" s="119">
        <v>168134</v>
      </c>
      <c r="I45" s="119">
        <v>118982</v>
      </c>
      <c r="J45" s="119">
        <v>49152</v>
      </c>
      <c r="K45" s="119">
        <v>1618</v>
      </c>
      <c r="L45" s="119">
        <v>6737</v>
      </c>
      <c r="M45" s="119">
        <v>26057</v>
      </c>
      <c r="N45" s="119">
        <v>104946</v>
      </c>
      <c r="O45" s="116"/>
      <c r="P45" s="116"/>
      <c r="Q45" s="116"/>
      <c r="R45" s="116"/>
      <c r="S45" s="116"/>
      <c r="T45" s="116"/>
      <c r="U45" s="116"/>
      <c r="V45" s="116"/>
      <c r="W45" s="116"/>
      <c r="X45" s="116"/>
      <c r="Y45" s="116"/>
      <c r="Z45" s="116"/>
      <c r="AA45" s="116"/>
      <c r="AB45" s="116"/>
      <c r="AC45" s="116"/>
    </row>
    <row r="46" spans="1:29" s="122" customFormat="1" ht="11.1" customHeight="1">
      <c r="A46" s="25">
        <f>IF(B46&lt;&gt;"",COUNTA($B$20:B46),"")</f>
        <v>27</v>
      </c>
      <c r="B46" s="103" t="s">
        <v>163</v>
      </c>
      <c r="C46" s="117">
        <v>10169</v>
      </c>
      <c r="D46" s="117" t="s">
        <v>10</v>
      </c>
      <c r="E46" s="117">
        <v>684</v>
      </c>
      <c r="F46" s="117">
        <v>1136</v>
      </c>
      <c r="G46" s="117">
        <v>8</v>
      </c>
      <c r="H46" s="117">
        <v>662</v>
      </c>
      <c r="I46" s="117">
        <v>65</v>
      </c>
      <c r="J46" s="117">
        <v>597</v>
      </c>
      <c r="K46" s="117" t="s">
        <v>10</v>
      </c>
      <c r="L46" s="117">
        <v>3583</v>
      </c>
      <c r="M46" s="117">
        <v>1900</v>
      </c>
      <c r="N46" s="117">
        <v>2197</v>
      </c>
      <c r="O46" s="121"/>
      <c r="P46" s="121"/>
      <c r="Q46" s="121"/>
      <c r="R46" s="121"/>
      <c r="S46" s="121"/>
      <c r="T46" s="121"/>
      <c r="U46" s="121"/>
      <c r="V46" s="121"/>
      <c r="W46" s="121"/>
      <c r="X46" s="121"/>
      <c r="Y46" s="121"/>
      <c r="Z46" s="121"/>
      <c r="AA46" s="121"/>
      <c r="AB46" s="121"/>
      <c r="AC46" s="121"/>
    </row>
    <row r="47" spans="1:29"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c r="Y47" s="121"/>
      <c r="Z47" s="121"/>
      <c r="AA47" s="121"/>
      <c r="AB47" s="121"/>
      <c r="AC47" s="121"/>
    </row>
    <row r="48" spans="1:29" s="122" customFormat="1" ht="11.1" customHeight="1">
      <c r="A48" s="25">
        <f>IF(B48&lt;&gt;"",COUNTA($B$20:B48),"")</f>
        <v>29</v>
      </c>
      <c r="B48" s="103" t="s">
        <v>165</v>
      </c>
      <c r="C48" s="117">
        <v>5262</v>
      </c>
      <c r="D48" s="117">
        <v>65</v>
      </c>
      <c r="E48" s="117">
        <v>7</v>
      </c>
      <c r="F48" s="117">
        <v>65</v>
      </c>
      <c r="G48" s="117">
        <v>49</v>
      </c>
      <c r="H48" s="117">
        <v>95</v>
      </c>
      <c r="I48" s="117">
        <v>38</v>
      </c>
      <c r="J48" s="117">
        <v>57</v>
      </c>
      <c r="K48" s="117" t="s">
        <v>10</v>
      </c>
      <c r="L48" s="117">
        <v>20</v>
      </c>
      <c r="M48" s="117">
        <v>4961</v>
      </c>
      <c r="N48" s="117" t="s">
        <v>10</v>
      </c>
      <c r="O48" s="121"/>
      <c r="P48" s="121"/>
      <c r="Q48" s="121"/>
      <c r="R48" s="121"/>
      <c r="S48" s="121"/>
      <c r="T48" s="121"/>
      <c r="U48" s="121"/>
      <c r="V48" s="121"/>
      <c r="W48" s="121"/>
      <c r="X48" s="121"/>
      <c r="Y48" s="121"/>
      <c r="Z48" s="121"/>
      <c r="AA48" s="121"/>
      <c r="AB48" s="121"/>
      <c r="AC48" s="121"/>
    </row>
    <row r="49" spans="1:29" s="122" customFormat="1" ht="11.1" customHeight="1">
      <c r="A49" s="25">
        <f>IF(B49&lt;&gt;"",COUNTA($B$20:B49),"")</f>
        <v>30</v>
      </c>
      <c r="B49" s="103" t="s">
        <v>147</v>
      </c>
      <c r="C49" s="117">
        <v>93</v>
      </c>
      <c r="D49" s="117" t="s">
        <v>10</v>
      </c>
      <c r="E49" s="117" t="s">
        <v>10</v>
      </c>
      <c r="F49" s="117" t="s">
        <v>10</v>
      </c>
      <c r="G49" s="117">
        <v>36</v>
      </c>
      <c r="H49" s="117">
        <v>56</v>
      </c>
      <c r="I49" s="117" t="s">
        <v>10</v>
      </c>
      <c r="J49" s="117">
        <v>56</v>
      </c>
      <c r="K49" s="117" t="s">
        <v>10</v>
      </c>
      <c r="L49" s="117" t="s">
        <v>10</v>
      </c>
      <c r="M49" s="117">
        <v>1</v>
      </c>
      <c r="N49" s="117" t="s">
        <v>10</v>
      </c>
      <c r="O49" s="121"/>
      <c r="P49" s="121"/>
      <c r="Q49" s="121"/>
      <c r="R49" s="121"/>
      <c r="S49" s="121"/>
      <c r="T49" s="121"/>
      <c r="U49" s="121"/>
      <c r="V49" s="121"/>
      <c r="W49" s="121"/>
      <c r="X49" s="121"/>
      <c r="Y49" s="121"/>
      <c r="Z49" s="121"/>
      <c r="AA49" s="121"/>
      <c r="AB49" s="121"/>
      <c r="AC49" s="121"/>
    </row>
    <row r="50" spans="1:29" s="94" customFormat="1" ht="18.95" customHeight="1">
      <c r="A50" s="26">
        <f>IF(B50&lt;&gt;"",COUNTA($B$20:B50),"")</f>
        <v>31</v>
      </c>
      <c r="B50" s="105" t="s">
        <v>166</v>
      </c>
      <c r="C50" s="119">
        <v>15338</v>
      </c>
      <c r="D50" s="119">
        <v>65</v>
      </c>
      <c r="E50" s="119">
        <v>692</v>
      </c>
      <c r="F50" s="119">
        <v>1201</v>
      </c>
      <c r="G50" s="119">
        <v>21</v>
      </c>
      <c r="H50" s="119">
        <v>700</v>
      </c>
      <c r="I50" s="119">
        <v>103</v>
      </c>
      <c r="J50" s="119">
        <v>598</v>
      </c>
      <c r="K50" s="119" t="s">
        <v>10</v>
      </c>
      <c r="L50" s="119">
        <v>3604</v>
      </c>
      <c r="M50" s="119">
        <v>6860</v>
      </c>
      <c r="N50" s="119">
        <v>2197</v>
      </c>
      <c r="O50" s="116"/>
      <c r="P50" s="116"/>
      <c r="Q50" s="116"/>
      <c r="R50" s="116"/>
      <c r="S50" s="116"/>
      <c r="T50" s="116"/>
      <c r="U50" s="116"/>
      <c r="V50" s="116"/>
      <c r="W50" s="116"/>
      <c r="X50" s="116"/>
      <c r="Y50" s="116"/>
      <c r="Z50" s="116"/>
      <c r="AA50" s="116"/>
      <c r="AB50" s="116"/>
      <c r="AC50" s="116"/>
    </row>
    <row r="51" spans="1:29" s="94" customFormat="1" ht="18.95" customHeight="1">
      <c r="A51" s="26">
        <f>IF(B51&lt;&gt;"",COUNTA($B$20:B51),"")</f>
        <v>32</v>
      </c>
      <c r="B51" s="105" t="s">
        <v>167</v>
      </c>
      <c r="C51" s="119">
        <v>344231</v>
      </c>
      <c r="D51" s="119">
        <v>1776</v>
      </c>
      <c r="E51" s="119">
        <v>13806</v>
      </c>
      <c r="F51" s="119">
        <v>4990</v>
      </c>
      <c r="G51" s="119">
        <v>2806</v>
      </c>
      <c r="H51" s="119">
        <v>168835</v>
      </c>
      <c r="I51" s="119">
        <v>119085</v>
      </c>
      <c r="J51" s="119">
        <v>49750</v>
      </c>
      <c r="K51" s="119">
        <v>1618</v>
      </c>
      <c r="L51" s="119">
        <v>10340</v>
      </c>
      <c r="M51" s="119">
        <v>32917</v>
      </c>
      <c r="N51" s="119">
        <v>107143</v>
      </c>
      <c r="O51" s="116"/>
      <c r="P51" s="116"/>
      <c r="Q51" s="116"/>
      <c r="R51" s="116"/>
      <c r="S51" s="116"/>
      <c r="T51" s="116"/>
      <c r="U51" s="116"/>
      <c r="V51" s="116"/>
      <c r="W51" s="116"/>
      <c r="X51" s="116"/>
      <c r="Y51" s="116"/>
      <c r="Z51" s="116"/>
      <c r="AA51" s="116"/>
      <c r="AB51" s="116"/>
      <c r="AC51" s="116"/>
    </row>
    <row r="52" spans="1:29" s="94" customFormat="1" ht="18.95" customHeight="1">
      <c r="A52" s="26">
        <f>IF(B52&lt;&gt;"",COUNTA($B$20:B52),"")</f>
        <v>33</v>
      </c>
      <c r="B52" s="105" t="s">
        <v>168</v>
      </c>
      <c r="C52" s="119">
        <v>6789</v>
      </c>
      <c r="D52" s="119">
        <v>-27679</v>
      </c>
      <c r="E52" s="119">
        <v>-2966</v>
      </c>
      <c r="F52" s="119">
        <v>-34479</v>
      </c>
      <c r="G52" s="119">
        <v>-5847</v>
      </c>
      <c r="H52" s="119">
        <v>-115116</v>
      </c>
      <c r="I52" s="119">
        <v>-66128</v>
      </c>
      <c r="J52" s="119">
        <v>-48988</v>
      </c>
      <c r="K52" s="119">
        <v>-8084</v>
      </c>
      <c r="L52" s="119">
        <v>-16732</v>
      </c>
      <c r="M52" s="119">
        <v>-4588</v>
      </c>
      <c r="N52" s="119">
        <v>222280</v>
      </c>
      <c r="O52" s="116"/>
      <c r="P52" s="116"/>
      <c r="Q52" s="116"/>
      <c r="R52" s="116"/>
      <c r="S52" s="116"/>
      <c r="T52" s="116"/>
      <c r="U52" s="116"/>
      <c r="V52" s="116"/>
      <c r="W52" s="116"/>
      <c r="X52" s="116"/>
      <c r="Y52" s="116"/>
      <c r="Z52" s="116"/>
      <c r="AA52" s="116"/>
      <c r="AB52" s="116"/>
      <c r="AC52" s="116"/>
    </row>
    <row r="53" spans="1:29" s="122" customFormat="1" ht="25.15" customHeight="1">
      <c r="A53" s="25">
        <f>IF(B53&lt;&gt;"",COUNTA($B$20:B53),"")</f>
        <v>34</v>
      </c>
      <c r="B53" s="108" t="s">
        <v>169</v>
      </c>
      <c r="C53" s="123">
        <v>13183</v>
      </c>
      <c r="D53" s="123">
        <v>-27613</v>
      </c>
      <c r="E53" s="123">
        <v>-1695</v>
      </c>
      <c r="F53" s="123">
        <v>-31458</v>
      </c>
      <c r="G53" s="123">
        <v>-5659</v>
      </c>
      <c r="H53" s="123">
        <v>-115126</v>
      </c>
      <c r="I53" s="123">
        <v>-66155</v>
      </c>
      <c r="J53" s="123">
        <v>-48971</v>
      </c>
      <c r="K53" s="123">
        <v>-8080</v>
      </c>
      <c r="L53" s="123">
        <v>-13339</v>
      </c>
      <c r="M53" s="123">
        <v>-3940</v>
      </c>
      <c r="N53" s="123">
        <v>220093</v>
      </c>
      <c r="O53" s="121"/>
      <c r="P53" s="121"/>
      <c r="Q53" s="121"/>
      <c r="R53" s="121"/>
      <c r="S53" s="121"/>
      <c r="T53" s="121"/>
      <c r="U53" s="121"/>
      <c r="V53" s="121"/>
      <c r="W53" s="121"/>
      <c r="X53" s="121"/>
      <c r="Y53" s="121"/>
      <c r="Z53" s="121"/>
      <c r="AA53" s="121"/>
      <c r="AB53" s="121"/>
      <c r="AC53" s="121"/>
    </row>
    <row r="54" spans="1:29" s="122" customFormat="1" ht="18" customHeight="1">
      <c r="A54" s="25">
        <f>IF(B54&lt;&gt;"",COUNTA($B$20:B54),"")</f>
        <v>35</v>
      </c>
      <c r="B54" s="103" t="s">
        <v>170</v>
      </c>
      <c r="C54" s="117">
        <v>8301</v>
      </c>
      <c r="D54" s="117" t="s">
        <v>10</v>
      </c>
      <c r="E54" s="117" t="s">
        <v>10</v>
      </c>
      <c r="F54" s="117" t="s">
        <v>10</v>
      </c>
      <c r="G54" s="117" t="s">
        <v>10</v>
      </c>
      <c r="H54" s="117" t="s">
        <v>10</v>
      </c>
      <c r="I54" s="117" t="s">
        <v>10</v>
      </c>
      <c r="J54" s="117" t="s">
        <v>10</v>
      </c>
      <c r="K54" s="117" t="s">
        <v>10</v>
      </c>
      <c r="L54" s="117" t="s">
        <v>10</v>
      </c>
      <c r="M54" s="117" t="s">
        <v>10</v>
      </c>
      <c r="N54" s="117">
        <v>8301</v>
      </c>
      <c r="O54" s="121"/>
      <c r="P54" s="121"/>
      <c r="Q54" s="121"/>
      <c r="R54" s="121"/>
      <c r="S54" s="121"/>
      <c r="T54" s="121"/>
      <c r="U54" s="121"/>
      <c r="V54" s="121"/>
      <c r="W54" s="121"/>
      <c r="X54" s="121"/>
      <c r="Y54" s="121"/>
      <c r="Z54" s="121"/>
      <c r="AA54" s="121"/>
      <c r="AB54" s="121"/>
      <c r="AC54" s="121"/>
    </row>
    <row r="55" spans="1:29" ht="11.1" customHeight="1">
      <c r="A55" s="25">
        <f>IF(B55&lt;&gt;"",COUNTA($B$20:B55),"")</f>
        <v>36</v>
      </c>
      <c r="B55" s="103" t="s">
        <v>171</v>
      </c>
      <c r="C55" s="117">
        <v>5830</v>
      </c>
      <c r="D55" s="117" t="s">
        <v>10</v>
      </c>
      <c r="E55" s="117" t="s">
        <v>10</v>
      </c>
      <c r="F55" s="117" t="s">
        <v>10</v>
      </c>
      <c r="G55" s="117" t="s">
        <v>10</v>
      </c>
      <c r="H55" s="117" t="s">
        <v>10</v>
      </c>
      <c r="I55" s="117" t="s">
        <v>10</v>
      </c>
      <c r="J55" s="117" t="s">
        <v>10</v>
      </c>
      <c r="K55" s="117" t="s">
        <v>10</v>
      </c>
      <c r="L55" s="117" t="s">
        <v>10</v>
      </c>
      <c r="M55" s="117" t="s">
        <v>10</v>
      </c>
      <c r="N55" s="117">
        <v>5830</v>
      </c>
    </row>
    <row r="56" spans="1:29"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9" s="94" customFormat="1" ht="11.1" customHeight="1">
      <c r="A57" s="25">
        <f>IF(B57&lt;&gt;"",COUNTA($B$20:B57),"")</f>
        <v>37</v>
      </c>
      <c r="B57" s="103" t="s">
        <v>142</v>
      </c>
      <c r="C57" s="125">
        <v>278.77</v>
      </c>
      <c r="D57" s="125">
        <v>74.88</v>
      </c>
      <c r="E57" s="125">
        <v>38.97</v>
      </c>
      <c r="F57" s="125">
        <v>19.64</v>
      </c>
      <c r="G57" s="125">
        <v>15.43</v>
      </c>
      <c r="H57" s="125">
        <v>60.78</v>
      </c>
      <c r="I57" s="125">
        <v>26.57</v>
      </c>
      <c r="J57" s="125">
        <v>34.22</v>
      </c>
      <c r="K57" s="125">
        <v>16.59</v>
      </c>
      <c r="L57" s="125">
        <v>36.64</v>
      </c>
      <c r="M57" s="125">
        <v>15.84</v>
      </c>
      <c r="N57" s="125" t="s">
        <v>10</v>
      </c>
      <c r="O57" s="116"/>
      <c r="P57" s="116"/>
      <c r="Q57" s="116"/>
      <c r="R57" s="116"/>
      <c r="S57" s="116"/>
      <c r="T57" s="116"/>
      <c r="U57" s="116"/>
      <c r="V57" s="116"/>
      <c r="W57" s="116"/>
      <c r="X57" s="116"/>
      <c r="Y57" s="116"/>
      <c r="Z57" s="116"/>
      <c r="AA57" s="116"/>
      <c r="AB57" s="116"/>
      <c r="AC57" s="116"/>
    </row>
    <row r="58" spans="1:29" s="94" customFormat="1" ht="11.1" customHeight="1">
      <c r="A58" s="25">
        <f>IF(B58&lt;&gt;"",COUNTA($B$20:B58),"")</f>
        <v>38</v>
      </c>
      <c r="B58" s="103" t="s">
        <v>143</v>
      </c>
      <c r="C58" s="125">
        <v>200.48</v>
      </c>
      <c r="D58" s="125">
        <v>31</v>
      </c>
      <c r="E58" s="125">
        <v>11.04</v>
      </c>
      <c r="F58" s="125">
        <v>102.36</v>
      </c>
      <c r="G58" s="125">
        <v>4.4800000000000004</v>
      </c>
      <c r="H58" s="125">
        <v>25.49</v>
      </c>
      <c r="I58" s="125">
        <v>24.32</v>
      </c>
      <c r="J58" s="125">
        <v>1.18</v>
      </c>
      <c r="K58" s="125">
        <v>2.41</v>
      </c>
      <c r="L58" s="125">
        <v>15.18</v>
      </c>
      <c r="M58" s="125">
        <v>8.52</v>
      </c>
      <c r="N58" s="125" t="s">
        <v>10</v>
      </c>
      <c r="O58" s="116"/>
      <c r="P58" s="116"/>
      <c r="Q58" s="116"/>
      <c r="R58" s="116"/>
      <c r="S58" s="116"/>
      <c r="T58" s="116"/>
      <c r="U58" s="116"/>
      <c r="V58" s="116"/>
      <c r="W58" s="116"/>
      <c r="X58" s="116"/>
      <c r="Y58" s="116"/>
      <c r="Z58" s="116"/>
      <c r="AA58" s="116"/>
      <c r="AB58" s="116"/>
      <c r="AC58" s="116"/>
    </row>
    <row r="59" spans="1:29" s="94" customFormat="1" ht="21.6" customHeight="1">
      <c r="A59" s="25">
        <f>IF(B59&lt;&gt;"",COUNTA($B$20:B59),"")</f>
        <v>39</v>
      </c>
      <c r="B59" s="104" t="s">
        <v>144</v>
      </c>
      <c r="C59" s="125">
        <v>758.67</v>
      </c>
      <c r="D59" s="125" t="s">
        <v>10</v>
      </c>
      <c r="E59" s="125" t="s">
        <v>10</v>
      </c>
      <c r="F59" s="125" t="s">
        <v>10</v>
      </c>
      <c r="G59" s="125" t="s">
        <v>10</v>
      </c>
      <c r="H59" s="125">
        <v>758.67</v>
      </c>
      <c r="I59" s="125">
        <v>640.22</v>
      </c>
      <c r="J59" s="125">
        <v>118.45</v>
      </c>
      <c r="K59" s="125" t="s">
        <v>10</v>
      </c>
      <c r="L59" s="125" t="s">
        <v>10</v>
      </c>
      <c r="M59" s="125" t="s">
        <v>10</v>
      </c>
      <c r="N59" s="125" t="s">
        <v>10</v>
      </c>
      <c r="O59" s="116"/>
      <c r="P59" s="116"/>
      <c r="Q59" s="116"/>
      <c r="R59" s="116"/>
      <c r="S59" s="116"/>
      <c r="T59" s="116"/>
      <c r="U59" s="116"/>
      <c r="V59" s="116"/>
      <c r="W59" s="116"/>
      <c r="X59" s="116"/>
      <c r="Y59" s="116"/>
      <c r="Z59" s="116"/>
      <c r="AA59" s="116"/>
      <c r="AB59" s="116"/>
      <c r="AC59" s="116"/>
    </row>
    <row r="60" spans="1:29" s="94" customFormat="1" ht="11.1" customHeight="1">
      <c r="A60" s="25">
        <f>IF(B60&lt;&gt;"",COUNTA($B$20:B60),"")</f>
        <v>40</v>
      </c>
      <c r="B60" s="103" t="s">
        <v>145</v>
      </c>
      <c r="C60" s="125">
        <v>7.36</v>
      </c>
      <c r="D60" s="125" t="s">
        <v>10</v>
      </c>
      <c r="E60" s="125" t="s">
        <v>10</v>
      </c>
      <c r="F60" s="125" t="s">
        <v>10</v>
      </c>
      <c r="G60" s="125">
        <v>0.01</v>
      </c>
      <c r="H60" s="125" t="s">
        <v>10</v>
      </c>
      <c r="I60" s="125" t="s">
        <v>10</v>
      </c>
      <c r="J60" s="125" t="s">
        <v>10</v>
      </c>
      <c r="K60" s="125" t="s">
        <v>10</v>
      </c>
      <c r="L60" s="125" t="s">
        <v>10</v>
      </c>
      <c r="M60" s="125" t="s">
        <v>10</v>
      </c>
      <c r="N60" s="125">
        <v>7.35</v>
      </c>
      <c r="O60" s="116"/>
      <c r="P60" s="116"/>
      <c r="Q60" s="116"/>
      <c r="R60" s="116"/>
      <c r="S60" s="116"/>
      <c r="T60" s="116"/>
      <c r="U60" s="116"/>
      <c r="V60" s="116"/>
      <c r="W60" s="116"/>
      <c r="X60" s="116"/>
      <c r="Y60" s="116"/>
      <c r="Z60" s="116"/>
      <c r="AA60" s="116"/>
      <c r="AB60" s="116"/>
      <c r="AC60" s="116"/>
    </row>
    <row r="61" spans="1:29" s="94" customFormat="1" ht="11.1" customHeight="1">
      <c r="A61" s="25">
        <f>IF(B61&lt;&gt;"",COUNTA($B$20:B61),"")</f>
        <v>41</v>
      </c>
      <c r="B61" s="103" t="s">
        <v>146</v>
      </c>
      <c r="C61" s="125">
        <v>458.86</v>
      </c>
      <c r="D61" s="125">
        <v>7.55</v>
      </c>
      <c r="E61" s="125">
        <v>7.72</v>
      </c>
      <c r="F61" s="125">
        <v>21.82</v>
      </c>
      <c r="G61" s="125">
        <v>13.02</v>
      </c>
      <c r="H61" s="125">
        <v>271.75</v>
      </c>
      <c r="I61" s="125">
        <v>25.13</v>
      </c>
      <c r="J61" s="125">
        <v>246.62</v>
      </c>
      <c r="K61" s="125">
        <v>18.48</v>
      </c>
      <c r="L61" s="125">
        <v>26.3</v>
      </c>
      <c r="M61" s="125">
        <v>91.61</v>
      </c>
      <c r="N61" s="125">
        <v>0.62</v>
      </c>
      <c r="O61" s="116"/>
      <c r="P61" s="116"/>
      <c r="Q61" s="116"/>
      <c r="R61" s="116"/>
      <c r="S61" s="116"/>
      <c r="T61" s="116"/>
      <c r="U61" s="116"/>
      <c r="V61" s="116"/>
      <c r="W61" s="116"/>
      <c r="X61" s="116"/>
      <c r="Y61" s="116"/>
      <c r="Z61" s="116"/>
      <c r="AA61" s="116"/>
      <c r="AB61" s="116"/>
      <c r="AC61" s="116"/>
    </row>
    <row r="62" spans="1:29" s="94" customFormat="1" ht="11.1" customHeight="1">
      <c r="A62" s="25">
        <f>IF(B62&lt;&gt;"",COUNTA($B$20:B62),"")</f>
        <v>42</v>
      </c>
      <c r="B62" s="103" t="s">
        <v>147</v>
      </c>
      <c r="C62" s="125">
        <v>484.16</v>
      </c>
      <c r="D62" s="125">
        <v>0.11</v>
      </c>
      <c r="E62" s="125">
        <v>0.5</v>
      </c>
      <c r="F62" s="125">
        <v>7.62</v>
      </c>
      <c r="G62" s="125">
        <v>0.3</v>
      </c>
      <c r="H62" s="125">
        <v>22.11</v>
      </c>
      <c r="I62" s="125">
        <v>0.82</v>
      </c>
      <c r="J62" s="125">
        <v>21.29</v>
      </c>
      <c r="K62" s="125" t="s">
        <v>10</v>
      </c>
      <c r="L62" s="125">
        <v>0.55000000000000004</v>
      </c>
      <c r="M62" s="125">
        <v>0.05</v>
      </c>
      <c r="N62" s="125">
        <v>452.93</v>
      </c>
      <c r="O62" s="116"/>
      <c r="P62" s="116"/>
      <c r="Q62" s="116"/>
      <c r="R62" s="116"/>
      <c r="S62" s="116"/>
      <c r="T62" s="116"/>
      <c r="U62" s="116"/>
      <c r="V62" s="116"/>
      <c r="W62" s="116"/>
      <c r="X62" s="116"/>
      <c r="Y62" s="116"/>
      <c r="Z62" s="116"/>
      <c r="AA62" s="116"/>
      <c r="AB62" s="116"/>
      <c r="AC62" s="116"/>
    </row>
    <row r="63" spans="1:29" s="94" customFormat="1" ht="20.100000000000001" customHeight="1">
      <c r="A63" s="26">
        <f>IF(B63&lt;&gt;"",COUNTA($B$20:B63),"")</f>
        <v>43</v>
      </c>
      <c r="B63" s="105" t="s">
        <v>148</v>
      </c>
      <c r="C63" s="127">
        <v>1219.98</v>
      </c>
      <c r="D63" s="127">
        <v>113.32</v>
      </c>
      <c r="E63" s="127">
        <v>57.23</v>
      </c>
      <c r="F63" s="127">
        <v>136.19999999999999</v>
      </c>
      <c r="G63" s="127">
        <v>32.630000000000003</v>
      </c>
      <c r="H63" s="127">
        <v>1094.5899999999999</v>
      </c>
      <c r="I63" s="127">
        <v>715.42</v>
      </c>
      <c r="J63" s="127">
        <v>379.17</v>
      </c>
      <c r="K63" s="127">
        <v>37.479999999999997</v>
      </c>
      <c r="L63" s="127">
        <v>77.58</v>
      </c>
      <c r="M63" s="127">
        <v>115.92</v>
      </c>
      <c r="N63" s="127">
        <v>-444.96</v>
      </c>
      <c r="O63" s="116"/>
      <c r="P63" s="116"/>
      <c r="Q63" s="116"/>
      <c r="R63" s="116"/>
      <c r="S63" s="116"/>
      <c r="T63" s="116"/>
      <c r="U63" s="116"/>
      <c r="V63" s="116"/>
      <c r="W63" s="116"/>
      <c r="X63" s="116"/>
      <c r="Y63" s="116"/>
      <c r="Z63" s="116"/>
      <c r="AA63" s="116"/>
      <c r="AB63" s="116"/>
      <c r="AC63" s="116"/>
    </row>
    <row r="64" spans="1:29" s="94" customFormat="1" ht="21.6" customHeight="1">
      <c r="A64" s="25">
        <f>IF(B64&lt;&gt;"",COUNTA($B$20:B64),"")</f>
        <v>44</v>
      </c>
      <c r="B64" s="104" t="s">
        <v>149</v>
      </c>
      <c r="C64" s="125">
        <v>81.08</v>
      </c>
      <c r="D64" s="125">
        <v>0.49</v>
      </c>
      <c r="E64" s="125">
        <v>5.92</v>
      </c>
      <c r="F64" s="125">
        <v>15.53</v>
      </c>
      <c r="G64" s="125">
        <v>0.95</v>
      </c>
      <c r="H64" s="125">
        <v>2.73</v>
      </c>
      <c r="I64" s="125">
        <v>0.15</v>
      </c>
      <c r="J64" s="125">
        <v>2.59</v>
      </c>
      <c r="K64" s="125">
        <v>0.02</v>
      </c>
      <c r="L64" s="125">
        <v>26.68</v>
      </c>
      <c r="M64" s="125">
        <v>28.76</v>
      </c>
      <c r="N64" s="125" t="s">
        <v>10</v>
      </c>
      <c r="O64" s="116"/>
      <c r="P64" s="116"/>
      <c r="Q64" s="116"/>
      <c r="R64" s="116"/>
      <c r="S64" s="116"/>
      <c r="T64" s="116"/>
      <c r="U64" s="116"/>
      <c r="V64" s="116"/>
      <c r="W64" s="116"/>
      <c r="X64" s="116"/>
      <c r="Y64" s="116"/>
      <c r="Z64" s="116"/>
      <c r="AA64" s="116"/>
      <c r="AB64" s="116"/>
      <c r="AC64" s="116"/>
    </row>
    <row r="65" spans="1:29" s="94" customFormat="1" ht="11.1" customHeight="1">
      <c r="A65" s="25">
        <f>IF(B65&lt;&gt;"",COUNTA($B$20:B65),"")</f>
        <v>45</v>
      </c>
      <c r="B65" s="103" t="s">
        <v>150</v>
      </c>
      <c r="C65" s="125">
        <v>37.96</v>
      </c>
      <c r="D65" s="125">
        <v>0.35</v>
      </c>
      <c r="E65" s="125">
        <v>3.85</v>
      </c>
      <c r="F65" s="125">
        <v>9.2899999999999991</v>
      </c>
      <c r="G65" s="125">
        <v>0.68</v>
      </c>
      <c r="H65" s="125" t="s">
        <v>10</v>
      </c>
      <c r="I65" s="125" t="s">
        <v>10</v>
      </c>
      <c r="J65" s="125" t="s">
        <v>10</v>
      </c>
      <c r="K65" s="125" t="s">
        <v>10</v>
      </c>
      <c r="L65" s="125">
        <v>23.6</v>
      </c>
      <c r="M65" s="125">
        <v>0.17</v>
      </c>
      <c r="N65" s="125" t="s">
        <v>10</v>
      </c>
      <c r="O65" s="116"/>
      <c r="P65" s="116"/>
      <c r="Q65" s="116"/>
      <c r="R65" s="116"/>
      <c r="S65" s="116"/>
      <c r="T65" s="116"/>
      <c r="U65" s="116"/>
      <c r="V65" s="116"/>
      <c r="W65" s="116"/>
      <c r="X65" s="116"/>
      <c r="Y65" s="116"/>
      <c r="Z65" s="116"/>
      <c r="AA65" s="116"/>
      <c r="AB65" s="116"/>
      <c r="AC65" s="116"/>
    </row>
    <row r="66" spans="1:29"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c r="Y66" s="116"/>
      <c r="Z66" s="116"/>
      <c r="AA66" s="116"/>
      <c r="AB66" s="116"/>
      <c r="AC66" s="116"/>
    </row>
    <row r="67" spans="1:29" s="94" customFormat="1" ht="11.1" customHeight="1">
      <c r="A67" s="25">
        <f>IF(B67&lt;&gt;"",COUNTA($B$20:B67),"")</f>
        <v>47</v>
      </c>
      <c r="B67" s="103" t="s">
        <v>152</v>
      </c>
      <c r="C67" s="125">
        <v>3.26</v>
      </c>
      <c r="D67" s="125">
        <v>0.01</v>
      </c>
      <c r="E67" s="125">
        <v>1.67</v>
      </c>
      <c r="F67" s="125">
        <v>0.78</v>
      </c>
      <c r="G67" s="125" t="s">
        <v>10</v>
      </c>
      <c r="H67" s="125">
        <v>0.15</v>
      </c>
      <c r="I67" s="125">
        <v>0.15</v>
      </c>
      <c r="J67" s="125" t="s">
        <v>10</v>
      </c>
      <c r="K67" s="125" t="s">
        <v>10</v>
      </c>
      <c r="L67" s="125">
        <v>0.36</v>
      </c>
      <c r="M67" s="125">
        <v>0.26</v>
      </c>
      <c r="N67" s="125">
        <v>0.04</v>
      </c>
      <c r="O67" s="116"/>
      <c r="P67" s="116"/>
      <c r="Q67" s="116"/>
      <c r="R67" s="116"/>
      <c r="S67" s="116"/>
      <c r="T67" s="116"/>
      <c r="U67" s="116"/>
      <c r="V67" s="116"/>
      <c r="W67" s="116"/>
      <c r="X67" s="116"/>
      <c r="Y67" s="116"/>
      <c r="Z67" s="116"/>
      <c r="AA67" s="116"/>
      <c r="AB67" s="116"/>
      <c r="AC67" s="116"/>
    </row>
    <row r="68" spans="1:29" s="94" customFormat="1" ht="11.1" customHeight="1">
      <c r="A68" s="25">
        <f>IF(B68&lt;&gt;"",COUNTA($B$20:B68),"")</f>
        <v>48</v>
      </c>
      <c r="B68" s="103" t="s">
        <v>147</v>
      </c>
      <c r="C68" s="125">
        <v>0.36</v>
      </c>
      <c r="D68" s="125" t="s">
        <v>10</v>
      </c>
      <c r="E68" s="125" t="s">
        <v>10</v>
      </c>
      <c r="F68" s="125" t="s">
        <v>10</v>
      </c>
      <c r="G68" s="125">
        <v>0.14000000000000001</v>
      </c>
      <c r="H68" s="125">
        <v>0.22</v>
      </c>
      <c r="I68" s="125" t="s">
        <v>10</v>
      </c>
      <c r="J68" s="125">
        <v>0.22</v>
      </c>
      <c r="K68" s="125" t="s">
        <v>10</v>
      </c>
      <c r="L68" s="125" t="s">
        <v>10</v>
      </c>
      <c r="M68" s="125" t="s">
        <v>10</v>
      </c>
      <c r="N68" s="125" t="s">
        <v>10</v>
      </c>
      <c r="O68" s="116"/>
      <c r="P68" s="116"/>
      <c r="Q68" s="116"/>
      <c r="R68" s="116"/>
      <c r="S68" s="116"/>
      <c r="T68" s="116"/>
      <c r="U68" s="116"/>
      <c r="V68" s="116"/>
      <c r="W68" s="116"/>
      <c r="X68" s="116"/>
      <c r="Y68" s="116"/>
      <c r="Z68" s="116"/>
      <c r="AA68" s="116"/>
      <c r="AB68" s="116"/>
      <c r="AC68" s="116"/>
    </row>
    <row r="69" spans="1:29" s="94" customFormat="1" ht="18.95" customHeight="1">
      <c r="A69" s="26">
        <f>IF(B69&lt;&gt;"",COUNTA($B$20:B69),"")</f>
        <v>49</v>
      </c>
      <c r="B69" s="105" t="s">
        <v>153</v>
      </c>
      <c r="C69" s="127">
        <v>83.98</v>
      </c>
      <c r="D69" s="127">
        <v>0.51</v>
      </c>
      <c r="E69" s="127">
        <v>7.59</v>
      </c>
      <c r="F69" s="127">
        <v>16.309999999999999</v>
      </c>
      <c r="G69" s="127">
        <v>0.81</v>
      </c>
      <c r="H69" s="127">
        <v>2.67</v>
      </c>
      <c r="I69" s="127">
        <v>0.28999999999999998</v>
      </c>
      <c r="J69" s="127">
        <v>2.37</v>
      </c>
      <c r="K69" s="127">
        <v>0.02</v>
      </c>
      <c r="L69" s="127">
        <v>27.04</v>
      </c>
      <c r="M69" s="127">
        <v>29.01</v>
      </c>
      <c r="N69" s="127">
        <v>0.04</v>
      </c>
      <c r="O69" s="116"/>
      <c r="P69" s="116"/>
      <c r="Q69" s="116"/>
      <c r="R69" s="116"/>
      <c r="S69" s="116"/>
      <c r="T69" s="116"/>
      <c r="U69" s="116"/>
      <c r="V69" s="116"/>
      <c r="W69" s="116"/>
      <c r="X69" s="116"/>
      <c r="Y69" s="116"/>
      <c r="Z69" s="116"/>
      <c r="AA69" s="116"/>
      <c r="AB69" s="116"/>
      <c r="AC69" s="116"/>
    </row>
    <row r="70" spans="1:29" s="94" customFormat="1" ht="18.95" customHeight="1">
      <c r="A70" s="26">
        <f>IF(B70&lt;&gt;"",COUNTA($B$20:B70),"")</f>
        <v>50</v>
      </c>
      <c r="B70" s="105" t="s">
        <v>154</v>
      </c>
      <c r="C70" s="127">
        <v>1303.96</v>
      </c>
      <c r="D70" s="127">
        <v>113.82</v>
      </c>
      <c r="E70" s="127">
        <v>64.81</v>
      </c>
      <c r="F70" s="127">
        <v>152.52000000000001</v>
      </c>
      <c r="G70" s="127">
        <v>33.44</v>
      </c>
      <c r="H70" s="127">
        <v>1097.25</v>
      </c>
      <c r="I70" s="127">
        <v>715.71</v>
      </c>
      <c r="J70" s="127">
        <v>381.54</v>
      </c>
      <c r="K70" s="127">
        <v>37.49</v>
      </c>
      <c r="L70" s="127">
        <v>104.61</v>
      </c>
      <c r="M70" s="127">
        <v>144.93</v>
      </c>
      <c r="N70" s="127">
        <v>-444.92</v>
      </c>
      <c r="O70" s="116"/>
      <c r="P70" s="116"/>
      <c r="Q70" s="116"/>
      <c r="R70" s="116"/>
      <c r="S70" s="116"/>
      <c r="T70" s="116"/>
      <c r="U70" s="116"/>
      <c r="V70" s="116"/>
      <c r="W70" s="116"/>
      <c r="X70" s="116"/>
      <c r="Y70" s="116"/>
      <c r="Z70" s="116"/>
      <c r="AA70" s="116"/>
      <c r="AB70" s="116"/>
      <c r="AC70" s="116"/>
    </row>
    <row r="71" spans="1:29" s="94" customFormat="1" ht="11.1" customHeight="1">
      <c r="A71" s="25">
        <f>IF(B71&lt;&gt;"",COUNTA($B$20:B71),"")</f>
        <v>51</v>
      </c>
      <c r="B71" s="103" t="s">
        <v>155</v>
      </c>
      <c r="C71" s="125" t="s">
        <v>10</v>
      </c>
      <c r="D71" s="125" t="s">
        <v>10</v>
      </c>
      <c r="E71" s="125" t="s">
        <v>10</v>
      </c>
      <c r="F71" s="125" t="s">
        <v>10</v>
      </c>
      <c r="G71" s="125" t="s">
        <v>10</v>
      </c>
      <c r="H71" s="125" t="s">
        <v>10</v>
      </c>
      <c r="I71" s="125" t="s">
        <v>10</v>
      </c>
      <c r="J71" s="125" t="s">
        <v>10</v>
      </c>
      <c r="K71" s="125" t="s">
        <v>10</v>
      </c>
      <c r="L71" s="125" t="s">
        <v>10</v>
      </c>
      <c r="M71" s="125" t="s">
        <v>10</v>
      </c>
      <c r="N71" s="125" t="s">
        <v>10</v>
      </c>
      <c r="O71" s="116"/>
      <c r="P71" s="116"/>
      <c r="Q71" s="116"/>
      <c r="R71" s="116"/>
      <c r="S71" s="116"/>
      <c r="T71" s="116"/>
      <c r="U71" s="116"/>
      <c r="V71" s="116"/>
      <c r="W71" s="116"/>
      <c r="X71" s="116"/>
      <c r="Y71" s="116"/>
      <c r="Z71" s="116"/>
      <c r="AA71" s="116"/>
      <c r="AB71" s="116"/>
      <c r="AC71" s="116"/>
    </row>
    <row r="72" spans="1:29" s="94" customFormat="1" ht="11.1" customHeight="1">
      <c r="A72" s="25">
        <f>IF(B72&lt;&gt;"",COUNTA($B$20:B72),"")</f>
        <v>52</v>
      </c>
      <c r="B72" s="103" t="s">
        <v>156</v>
      </c>
      <c r="C72" s="125" t="s">
        <v>10</v>
      </c>
      <c r="D72" s="125" t="s">
        <v>10</v>
      </c>
      <c r="E72" s="125" t="s">
        <v>10</v>
      </c>
      <c r="F72" s="125" t="s">
        <v>10</v>
      </c>
      <c r="G72" s="125" t="s">
        <v>10</v>
      </c>
      <c r="H72" s="125" t="s">
        <v>10</v>
      </c>
      <c r="I72" s="125" t="s">
        <v>10</v>
      </c>
      <c r="J72" s="125" t="s">
        <v>10</v>
      </c>
      <c r="K72" s="125" t="s">
        <v>10</v>
      </c>
      <c r="L72" s="125" t="s">
        <v>10</v>
      </c>
      <c r="M72" s="125" t="s">
        <v>10</v>
      </c>
      <c r="N72" s="125" t="s">
        <v>10</v>
      </c>
      <c r="O72" s="116"/>
      <c r="P72" s="116"/>
      <c r="Q72" s="116"/>
      <c r="R72" s="116"/>
      <c r="S72" s="116"/>
      <c r="T72" s="116"/>
      <c r="U72" s="116"/>
      <c r="V72" s="116"/>
      <c r="W72" s="116"/>
      <c r="X72" s="116"/>
      <c r="Y72" s="116"/>
      <c r="Z72" s="116"/>
      <c r="AA72" s="116"/>
      <c r="AB72" s="116"/>
      <c r="AC72" s="116"/>
    </row>
    <row r="73" spans="1:29" s="94" customFormat="1" ht="11.1" customHeight="1">
      <c r="A73" s="25">
        <f>IF(B73&lt;&gt;"",COUNTA($B$20:B73),"")</f>
        <v>53</v>
      </c>
      <c r="B73" s="103" t="s">
        <v>172</v>
      </c>
      <c r="C73" s="125" t="s">
        <v>10</v>
      </c>
      <c r="D73" s="125" t="s">
        <v>10</v>
      </c>
      <c r="E73" s="125" t="s">
        <v>10</v>
      </c>
      <c r="F73" s="125" t="s">
        <v>10</v>
      </c>
      <c r="G73" s="125" t="s">
        <v>10</v>
      </c>
      <c r="H73" s="125" t="s">
        <v>10</v>
      </c>
      <c r="I73" s="125" t="s">
        <v>10</v>
      </c>
      <c r="J73" s="125" t="s">
        <v>10</v>
      </c>
      <c r="K73" s="125" t="s">
        <v>10</v>
      </c>
      <c r="L73" s="125" t="s">
        <v>10</v>
      </c>
      <c r="M73" s="125" t="s">
        <v>10</v>
      </c>
      <c r="N73" s="125" t="s">
        <v>10</v>
      </c>
      <c r="O73" s="116"/>
      <c r="P73" s="116"/>
      <c r="Q73" s="116"/>
      <c r="R73" s="116"/>
      <c r="S73" s="116"/>
      <c r="T73" s="116"/>
      <c r="U73" s="116"/>
      <c r="V73" s="116"/>
      <c r="W73" s="116"/>
      <c r="X73" s="116"/>
      <c r="Y73" s="116"/>
      <c r="Z73" s="116"/>
      <c r="AA73" s="116"/>
      <c r="AB73" s="116"/>
      <c r="AC73" s="116"/>
    </row>
    <row r="74" spans="1:29" s="94" customFormat="1" ht="11.1" customHeight="1">
      <c r="A74" s="25">
        <f>IF(B74&lt;&gt;"",COUNTA($B$20:B74),"")</f>
        <v>54</v>
      </c>
      <c r="B74" s="103" t="s">
        <v>173</v>
      </c>
      <c r="C74" s="125" t="s">
        <v>10</v>
      </c>
      <c r="D74" s="125" t="s">
        <v>10</v>
      </c>
      <c r="E74" s="125" t="s">
        <v>10</v>
      </c>
      <c r="F74" s="125" t="s">
        <v>10</v>
      </c>
      <c r="G74" s="125" t="s">
        <v>10</v>
      </c>
      <c r="H74" s="125" t="s">
        <v>10</v>
      </c>
      <c r="I74" s="125" t="s">
        <v>10</v>
      </c>
      <c r="J74" s="125" t="s">
        <v>10</v>
      </c>
      <c r="K74" s="125" t="s">
        <v>10</v>
      </c>
      <c r="L74" s="125" t="s">
        <v>10</v>
      </c>
      <c r="M74" s="125" t="s">
        <v>10</v>
      </c>
      <c r="N74" s="125" t="s">
        <v>10</v>
      </c>
      <c r="O74" s="116"/>
      <c r="P74" s="116"/>
      <c r="Q74" s="116"/>
      <c r="R74" s="116"/>
      <c r="S74" s="116"/>
      <c r="T74" s="116"/>
      <c r="U74" s="116"/>
      <c r="V74" s="116"/>
      <c r="W74" s="116"/>
      <c r="X74" s="116"/>
      <c r="Y74" s="116"/>
      <c r="Z74" s="116"/>
      <c r="AA74" s="116"/>
      <c r="AB74" s="116"/>
      <c r="AC74" s="116"/>
    </row>
    <row r="75" spans="1:29" s="94" customFormat="1" ht="11.1" customHeight="1">
      <c r="A75" s="25">
        <f>IF(B75&lt;&gt;"",COUNTA($B$20:B75),"")</f>
        <v>55</v>
      </c>
      <c r="B75" s="103" t="s">
        <v>61</v>
      </c>
      <c r="C75" s="125">
        <v>203.74</v>
      </c>
      <c r="D75" s="125" t="s">
        <v>10</v>
      </c>
      <c r="E75" s="125" t="s">
        <v>10</v>
      </c>
      <c r="F75" s="125" t="s">
        <v>10</v>
      </c>
      <c r="G75" s="125" t="s">
        <v>10</v>
      </c>
      <c r="H75" s="125" t="s">
        <v>10</v>
      </c>
      <c r="I75" s="125" t="s">
        <v>10</v>
      </c>
      <c r="J75" s="125" t="s">
        <v>10</v>
      </c>
      <c r="K75" s="125" t="s">
        <v>10</v>
      </c>
      <c r="L75" s="125" t="s">
        <v>10</v>
      </c>
      <c r="M75" s="125" t="s">
        <v>10</v>
      </c>
      <c r="N75" s="125">
        <v>203.74</v>
      </c>
      <c r="O75" s="116"/>
      <c r="P75" s="116"/>
      <c r="Q75" s="116"/>
      <c r="R75" s="116"/>
      <c r="S75" s="116"/>
      <c r="T75" s="116"/>
      <c r="U75" s="116"/>
      <c r="V75" s="116"/>
      <c r="W75" s="116"/>
      <c r="X75" s="116"/>
      <c r="Y75" s="116"/>
      <c r="Z75" s="116"/>
      <c r="AA75" s="116"/>
      <c r="AB75" s="116"/>
      <c r="AC75" s="116"/>
    </row>
    <row r="76" spans="1:29" s="94" customFormat="1" ht="21.6" customHeight="1">
      <c r="A76" s="25">
        <f>IF(B76&lt;&gt;"",COUNTA($B$20:B76),"")</f>
        <v>56</v>
      </c>
      <c r="B76" s="104" t="s">
        <v>157</v>
      </c>
      <c r="C76" s="125">
        <v>197.78</v>
      </c>
      <c r="D76" s="125" t="s">
        <v>10</v>
      </c>
      <c r="E76" s="125" t="s">
        <v>10</v>
      </c>
      <c r="F76" s="125" t="s">
        <v>10</v>
      </c>
      <c r="G76" s="125" t="s">
        <v>10</v>
      </c>
      <c r="H76" s="125" t="s">
        <v>10</v>
      </c>
      <c r="I76" s="125" t="s">
        <v>10</v>
      </c>
      <c r="J76" s="125" t="s">
        <v>10</v>
      </c>
      <c r="K76" s="125" t="s">
        <v>10</v>
      </c>
      <c r="L76" s="125" t="s">
        <v>10</v>
      </c>
      <c r="M76" s="125" t="s">
        <v>10</v>
      </c>
      <c r="N76" s="125">
        <v>197.78</v>
      </c>
      <c r="O76" s="116"/>
      <c r="P76" s="116"/>
      <c r="Q76" s="116"/>
      <c r="R76" s="116"/>
      <c r="S76" s="116"/>
      <c r="T76" s="116"/>
      <c r="U76" s="116"/>
      <c r="V76" s="116"/>
      <c r="W76" s="116"/>
      <c r="X76" s="116"/>
      <c r="Y76" s="116"/>
      <c r="Z76" s="116"/>
      <c r="AA76" s="116"/>
      <c r="AB76" s="116"/>
      <c r="AC76" s="116"/>
    </row>
    <row r="77" spans="1:29" s="94" customFormat="1" ht="21.6" customHeight="1">
      <c r="A77" s="25">
        <f>IF(B77&lt;&gt;"",COUNTA($B$20:B77),"")</f>
        <v>57</v>
      </c>
      <c r="B77" s="104" t="s">
        <v>158</v>
      </c>
      <c r="C77" s="125">
        <v>395</v>
      </c>
      <c r="D77" s="125">
        <v>0.05</v>
      </c>
      <c r="E77" s="125">
        <v>0.02</v>
      </c>
      <c r="F77" s="125">
        <v>9.99</v>
      </c>
      <c r="G77" s="125">
        <v>4.37</v>
      </c>
      <c r="H77" s="125">
        <v>356.78</v>
      </c>
      <c r="I77" s="125">
        <v>181.43</v>
      </c>
      <c r="J77" s="125">
        <v>175.35</v>
      </c>
      <c r="K77" s="125">
        <v>1.34</v>
      </c>
      <c r="L77" s="125">
        <v>16.39</v>
      </c>
      <c r="M77" s="125">
        <v>6.07</v>
      </c>
      <c r="N77" s="125" t="s">
        <v>10</v>
      </c>
      <c r="O77" s="116"/>
      <c r="P77" s="116"/>
      <c r="Q77" s="116"/>
      <c r="R77" s="116"/>
      <c r="S77" s="116"/>
      <c r="T77" s="116"/>
      <c r="U77" s="116"/>
      <c r="V77" s="116"/>
      <c r="W77" s="116"/>
      <c r="X77" s="116"/>
      <c r="Y77" s="116"/>
      <c r="Z77" s="116"/>
      <c r="AA77" s="116"/>
      <c r="AB77" s="116"/>
      <c r="AC77" s="116"/>
    </row>
    <row r="78" spans="1:29" s="94" customFormat="1" ht="21.6" customHeight="1">
      <c r="A78" s="25">
        <f>IF(B78&lt;&gt;"",COUNTA($B$20:B78),"")</f>
        <v>58</v>
      </c>
      <c r="B78" s="104" t="s">
        <v>159</v>
      </c>
      <c r="C78" s="125">
        <v>75.89</v>
      </c>
      <c r="D78" s="125">
        <v>0.18</v>
      </c>
      <c r="E78" s="125">
        <v>0.04</v>
      </c>
      <c r="F78" s="125">
        <v>0.12</v>
      </c>
      <c r="G78" s="125">
        <v>1.03</v>
      </c>
      <c r="H78" s="125">
        <v>74.52</v>
      </c>
      <c r="I78" s="125">
        <v>73.37</v>
      </c>
      <c r="J78" s="125">
        <v>1.1399999999999999</v>
      </c>
      <c r="K78" s="125" t="s">
        <v>10</v>
      </c>
      <c r="L78" s="125" t="s">
        <v>10</v>
      </c>
      <c r="M78" s="125" t="s">
        <v>10</v>
      </c>
      <c r="N78" s="125" t="s">
        <v>10</v>
      </c>
      <c r="O78" s="116"/>
      <c r="P78" s="116"/>
      <c r="Q78" s="116"/>
      <c r="R78" s="116"/>
      <c r="S78" s="116"/>
      <c r="T78" s="116"/>
      <c r="U78" s="116"/>
      <c r="V78" s="116"/>
      <c r="W78" s="116"/>
      <c r="X78" s="116"/>
      <c r="Y78" s="116"/>
      <c r="Z78" s="116"/>
      <c r="AA78" s="116"/>
      <c r="AB78" s="116"/>
      <c r="AC78" s="116"/>
    </row>
    <row r="79" spans="1:29" s="94" customFormat="1" ht="11.1" customHeight="1">
      <c r="A79" s="25">
        <f>IF(B79&lt;&gt;"",COUNTA($B$20:B79),"")</f>
        <v>59</v>
      </c>
      <c r="B79" s="103" t="s">
        <v>160</v>
      </c>
      <c r="C79" s="125">
        <v>117.52</v>
      </c>
      <c r="D79" s="125">
        <v>0.13</v>
      </c>
      <c r="E79" s="125">
        <v>11.91</v>
      </c>
      <c r="F79" s="125">
        <v>1.63</v>
      </c>
      <c r="G79" s="125">
        <v>5.21</v>
      </c>
      <c r="H79" s="125">
        <v>0.02</v>
      </c>
      <c r="I79" s="125">
        <v>0.01</v>
      </c>
      <c r="J79" s="125" t="s">
        <v>10</v>
      </c>
      <c r="K79" s="125">
        <v>3.13</v>
      </c>
      <c r="L79" s="125">
        <v>9.16</v>
      </c>
      <c r="M79" s="125">
        <v>86.34</v>
      </c>
      <c r="N79" s="125" t="s">
        <v>10</v>
      </c>
      <c r="O79" s="116"/>
      <c r="P79" s="116"/>
      <c r="Q79" s="116"/>
      <c r="R79" s="116"/>
      <c r="S79" s="116"/>
      <c r="T79" s="116"/>
      <c r="U79" s="116"/>
      <c r="V79" s="116"/>
      <c r="W79" s="116"/>
      <c r="X79" s="116"/>
      <c r="Y79" s="116"/>
      <c r="Z79" s="116"/>
      <c r="AA79" s="116"/>
      <c r="AB79" s="116"/>
      <c r="AC79" s="116"/>
    </row>
    <row r="80" spans="1:29" s="94" customFormat="1" ht="11.1" customHeight="1">
      <c r="A80" s="25">
        <f>IF(B80&lt;&gt;"",COUNTA($B$20:B80),"")</f>
        <v>60</v>
      </c>
      <c r="B80" s="103" t="s">
        <v>161</v>
      </c>
      <c r="C80" s="125">
        <v>765.15</v>
      </c>
      <c r="D80" s="125">
        <v>6.35</v>
      </c>
      <c r="E80" s="125">
        <v>39.21</v>
      </c>
      <c r="F80" s="125">
        <v>10.52</v>
      </c>
      <c r="G80" s="125">
        <v>0.45</v>
      </c>
      <c r="H80" s="125">
        <v>240.51</v>
      </c>
      <c r="I80" s="125">
        <v>205.78</v>
      </c>
      <c r="J80" s="125">
        <v>34.729999999999997</v>
      </c>
      <c r="K80" s="125">
        <v>1.79</v>
      </c>
      <c r="L80" s="125">
        <v>1.02</v>
      </c>
      <c r="M80" s="125">
        <v>8.34</v>
      </c>
      <c r="N80" s="125">
        <v>456.94</v>
      </c>
      <c r="O80" s="116"/>
      <c r="P80" s="116"/>
      <c r="Q80" s="116"/>
      <c r="R80" s="116"/>
      <c r="S80" s="116"/>
      <c r="T80" s="116"/>
      <c r="U80" s="116"/>
      <c r="V80" s="116"/>
      <c r="W80" s="116"/>
      <c r="X80" s="116"/>
      <c r="Y80" s="116"/>
      <c r="Z80" s="116"/>
      <c r="AA80" s="116"/>
      <c r="AB80" s="116"/>
      <c r="AC80" s="116"/>
    </row>
    <row r="81" spans="1:29" s="94" customFormat="1" ht="11.1" customHeight="1">
      <c r="A81" s="25">
        <f>IF(B81&lt;&gt;"",COUNTA($B$20:B81),"")</f>
        <v>61</v>
      </c>
      <c r="B81" s="103" t="s">
        <v>147</v>
      </c>
      <c r="C81" s="125">
        <v>484.16</v>
      </c>
      <c r="D81" s="125">
        <v>0.11</v>
      </c>
      <c r="E81" s="125">
        <v>0.5</v>
      </c>
      <c r="F81" s="125">
        <v>7.62</v>
      </c>
      <c r="G81" s="125">
        <v>0.3</v>
      </c>
      <c r="H81" s="125">
        <v>22.11</v>
      </c>
      <c r="I81" s="125">
        <v>0.82</v>
      </c>
      <c r="J81" s="125">
        <v>21.29</v>
      </c>
      <c r="K81" s="125" t="s">
        <v>10</v>
      </c>
      <c r="L81" s="125">
        <v>0.55000000000000004</v>
      </c>
      <c r="M81" s="125">
        <v>0.05</v>
      </c>
      <c r="N81" s="125">
        <v>452.93</v>
      </c>
      <c r="O81" s="116"/>
      <c r="P81" s="116"/>
      <c r="Q81" s="116"/>
      <c r="R81" s="116"/>
      <c r="S81" s="116"/>
      <c r="T81" s="116"/>
      <c r="U81" s="116"/>
      <c r="V81" s="116"/>
      <c r="W81" s="116"/>
      <c r="X81" s="116"/>
      <c r="Y81" s="116"/>
      <c r="Z81" s="116"/>
      <c r="AA81" s="116"/>
      <c r="AB81" s="116"/>
      <c r="AC81" s="116"/>
    </row>
    <row r="82" spans="1:29" s="94" customFormat="1" ht="20.100000000000001" customHeight="1">
      <c r="A82" s="26">
        <f>IF(B82&lt;&gt;"",COUNTA($B$20:B82),"")</f>
        <v>62</v>
      </c>
      <c r="B82" s="105" t="s">
        <v>162</v>
      </c>
      <c r="C82" s="127">
        <v>1270.92</v>
      </c>
      <c r="D82" s="127">
        <v>6.61</v>
      </c>
      <c r="E82" s="127">
        <v>50.68</v>
      </c>
      <c r="F82" s="127">
        <v>14.64</v>
      </c>
      <c r="G82" s="127">
        <v>10.77</v>
      </c>
      <c r="H82" s="127">
        <v>649.71</v>
      </c>
      <c r="I82" s="127">
        <v>459.78</v>
      </c>
      <c r="J82" s="127">
        <v>189.94</v>
      </c>
      <c r="K82" s="127">
        <v>6.25</v>
      </c>
      <c r="L82" s="127">
        <v>26.03</v>
      </c>
      <c r="M82" s="127">
        <v>100.69</v>
      </c>
      <c r="N82" s="127">
        <v>405.54</v>
      </c>
      <c r="O82" s="116"/>
      <c r="P82" s="116"/>
      <c r="Q82" s="116"/>
      <c r="R82" s="116"/>
      <c r="S82" s="116"/>
      <c r="T82" s="116"/>
      <c r="U82" s="116"/>
      <c r="V82" s="116"/>
      <c r="W82" s="116"/>
      <c r="X82" s="116"/>
      <c r="Y82" s="116"/>
      <c r="Z82" s="116"/>
      <c r="AA82" s="116"/>
      <c r="AB82" s="116"/>
      <c r="AC82" s="116"/>
    </row>
    <row r="83" spans="1:29" s="122" customFormat="1" ht="11.1" customHeight="1">
      <c r="A83" s="25">
        <f>IF(B83&lt;&gt;"",COUNTA($B$20:B83),"")</f>
        <v>63</v>
      </c>
      <c r="B83" s="103" t="s">
        <v>163</v>
      </c>
      <c r="C83" s="125">
        <v>39.299999999999997</v>
      </c>
      <c r="D83" s="125" t="s">
        <v>10</v>
      </c>
      <c r="E83" s="125">
        <v>2.64</v>
      </c>
      <c r="F83" s="125">
        <v>4.3899999999999997</v>
      </c>
      <c r="G83" s="125">
        <v>0.03</v>
      </c>
      <c r="H83" s="125">
        <v>2.56</v>
      </c>
      <c r="I83" s="125">
        <v>0.25</v>
      </c>
      <c r="J83" s="125">
        <v>2.31</v>
      </c>
      <c r="K83" s="125" t="s">
        <v>10</v>
      </c>
      <c r="L83" s="125">
        <v>13.85</v>
      </c>
      <c r="M83" s="125">
        <v>7.34</v>
      </c>
      <c r="N83" s="125">
        <v>8.49</v>
      </c>
      <c r="O83" s="121"/>
      <c r="P83" s="121"/>
      <c r="Q83" s="121"/>
      <c r="R83" s="121"/>
      <c r="S83" s="121"/>
      <c r="T83" s="121"/>
      <c r="U83" s="121"/>
      <c r="V83" s="121"/>
      <c r="W83" s="121"/>
      <c r="X83" s="121"/>
      <c r="Y83" s="121"/>
      <c r="Z83" s="121"/>
      <c r="AA83" s="121"/>
      <c r="AB83" s="121"/>
      <c r="AC83" s="121"/>
    </row>
    <row r="84" spans="1:29"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c r="Y84" s="121"/>
      <c r="Z84" s="121"/>
      <c r="AA84" s="121"/>
      <c r="AB84" s="121"/>
      <c r="AC84" s="121"/>
    </row>
    <row r="85" spans="1:29" s="122" customFormat="1" ht="11.1" customHeight="1">
      <c r="A85" s="25">
        <f>IF(B85&lt;&gt;"",COUNTA($B$20:B85),"")</f>
        <v>65</v>
      </c>
      <c r="B85" s="103" t="s">
        <v>165</v>
      </c>
      <c r="C85" s="125">
        <v>20.329999999999998</v>
      </c>
      <c r="D85" s="125">
        <v>0.25</v>
      </c>
      <c r="E85" s="125">
        <v>0.03</v>
      </c>
      <c r="F85" s="125">
        <v>0.25</v>
      </c>
      <c r="G85" s="125">
        <v>0.19</v>
      </c>
      <c r="H85" s="125">
        <v>0.37</v>
      </c>
      <c r="I85" s="125">
        <v>0.15</v>
      </c>
      <c r="J85" s="125">
        <v>0.22</v>
      </c>
      <c r="K85" s="125" t="s">
        <v>10</v>
      </c>
      <c r="L85" s="125">
        <v>0.08</v>
      </c>
      <c r="M85" s="125">
        <v>19.170000000000002</v>
      </c>
      <c r="N85" s="125" t="s">
        <v>10</v>
      </c>
      <c r="O85" s="121"/>
      <c r="P85" s="121"/>
      <c r="Q85" s="121"/>
      <c r="R85" s="121"/>
      <c r="S85" s="121"/>
      <c r="T85" s="121"/>
      <c r="U85" s="121"/>
      <c r="V85" s="121"/>
      <c r="W85" s="121"/>
      <c r="X85" s="121"/>
      <c r="Y85" s="121"/>
      <c r="Z85" s="121"/>
      <c r="AA85" s="121"/>
      <c r="AB85" s="121"/>
      <c r="AC85" s="121"/>
    </row>
    <row r="86" spans="1:29" s="122" customFormat="1" ht="11.1" customHeight="1">
      <c r="A86" s="25">
        <f>IF(B86&lt;&gt;"",COUNTA($B$20:B86),"")</f>
        <v>66</v>
      </c>
      <c r="B86" s="103" t="s">
        <v>147</v>
      </c>
      <c r="C86" s="125">
        <v>0.36</v>
      </c>
      <c r="D86" s="125" t="s">
        <v>10</v>
      </c>
      <c r="E86" s="125" t="s">
        <v>10</v>
      </c>
      <c r="F86" s="125" t="s">
        <v>10</v>
      </c>
      <c r="G86" s="125">
        <v>0.14000000000000001</v>
      </c>
      <c r="H86" s="125">
        <v>0.22</v>
      </c>
      <c r="I86" s="125" t="s">
        <v>10</v>
      </c>
      <c r="J86" s="125">
        <v>0.22</v>
      </c>
      <c r="K86" s="125" t="s">
        <v>10</v>
      </c>
      <c r="L86" s="125" t="s">
        <v>10</v>
      </c>
      <c r="M86" s="125" t="s">
        <v>10</v>
      </c>
      <c r="N86" s="125" t="s">
        <v>10</v>
      </c>
      <c r="O86" s="121"/>
      <c r="P86" s="121"/>
      <c r="Q86" s="121"/>
      <c r="R86" s="121"/>
      <c r="S86" s="121"/>
      <c r="T86" s="121"/>
      <c r="U86" s="121"/>
      <c r="V86" s="121"/>
      <c r="W86" s="121"/>
      <c r="X86" s="121"/>
      <c r="Y86" s="121"/>
      <c r="Z86" s="121"/>
      <c r="AA86" s="121"/>
      <c r="AB86" s="121"/>
      <c r="AC86" s="121"/>
    </row>
    <row r="87" spans="1:29" s="94" customFormat="1" ht="18.95" customHeight="1">
      <c r="A87" s="26">
        <f>IF(B87&lt;&gt;"",COUNTA($B$20:B87),"")</f>
        <v>67</v>
      </c>
      <c r="B87" s="105" t="s">
        <v>166</v>
      </c>
      <c r="C87" s="127">
        <v>59.27</v>
      </c>
      <c r="D87" s="127">
        <v>0.25</v>
      </c>
      <c r="E87" s="127">
        <v>2.67</v>
      </c>
      <c r="F87" s="127">
        <v>4.6399999999999997</v>
      </c>
      <c r="G87" s="127">
        <v>0.08</v>
      </c>
      <c r="H87" s="127">
        <v>2.71</v>
      </c>
      <c r="I87" s="127">
        <v>0.4</v>
      </c>
      <c r="J87" s="127">
        <v>2.31</v>
      </c>
      <c r="K87" s="127" t="s">
        <v>10</v>
      </c>
      <c r="L87" s="127">
        <v>13.93</v>
      </c>
      <c r="M87" s="127">
        <v>26.51</v>
      </c>
      <c r="N87" s="127">
        <v>8.49</v>
      </c>
      <c r="O87" s="116"/>
      <c r="P87" s="116"/>
      <c r="Q87" s="116"/>
      <c r="R87" s="116"/>
      <c r="S87" s="116"/>
      <c r="T87" s="116"/>
      <c r="U87" s="116"/>
      <c r="V87" s="116"/>
      <c r="W87" s="116"/>
      <c r="X87" s="116"/>
      <c r="Y87" s="116"/>
      <c r="Z87" s="116"/>
      <c r="AA87" s="116"/>
      <c r="AB87" s="116"/>
      <c r="AC87" s="116"/>
    </row>
    <row r="88" spans="1:29" s="94" customFormat="1" ht="18.95" customHeight="1">
      <c r="A88" s="26">
        <f>IF(B88&lt;&gt;"",COUNTA($B$20:B88),"")</f>
        <v>68</v>
      </c>
      <c r="B88" s="105" t="s">
        <v>167</v>
      </c>
      <c r="C88" s="127">
        <v>1330.19</v>
      </c>
      <c r="D88" s="127">
        <v>6.86</v>
      </c>
      <c r="E88" s="127">
        <v>53.35</v>
      </c>
      <c r="F88" s="127">
        <v>19.28</v>
      </c>
      <c r="G88" s="127">
        <v>10.84</v>
      </c>
      <c r="H88" s="127">
        <v>652.41999999999996</v>
      </c>
      <c r="I88" s="127">
        <v>460.17</v>
      </c>
      <c r="J88" s="127">
        <v>192.24</v>
      </c>
      <c r="K88" s="127">
        <v>6.25</v>
      </c>
      <c r="L88" s="127">
        <v>39.96</v>
      </c>
      <c r="M88" s="127">
        <v>127.2</v>
      </c>
      <c r="N88" s="127">
        <v>414.03</v>
      </c>
      <c r="O88" s="116"/>
      <c r="P88" s="116"/>
      <c r="Q88" s="116"/>
      <c r="R88" s="116"/>
      <c r="S88" s="116"/>
      <c r="T88" s="116"/>
      <c r="U88" s="116"/>
      <c r="V88" s="116"/>
      <c r="W88" s="116"/>
      <c r="X88" s="116"/>
      <c r="Y88" s="116"/>
      <c r="Z88" s="116"/>
      <c r="AA88" s="116"/>
      <c r="AB88" s="116"/>
      <c r="AC88" s="116"/>
    </row>
    <row r="89" spans="1:29" s="94" customFormat="1" ht="18.95" customHeight="1">
      <c r="A89" s="26">
        <f>IF(B89&lt;&gt;"",COUNTA($B$20:B89),"")</f>
        <v>69</v>
      </c>
      <c r="B89" s="105" t="s">
        <v>168</v>
      </c>
      <c r="C89" s="127">
        <v>26.23</v>
      </c>
      <c r="D89" s="127">
        <v>-106.96</v>
      </c>
      <c r="E89" s="127">
        <v>-11.46</v>
      </c>
      <c r="F89" s="127">
        <v>-133.22999999999999</v>
      </c>
      <c r="G89" s="127">
        <v>-22.59</v>
      </c>
      <c r="H89" s="127">
        <v>-444.84</v>
      </c>
      <c r="I89" s="127">
        <v>-255.54</v>
      </c>
      <c r="J89" s="127">
        <v>-189.3</v>
      </c>
      <c r="K89" s="127">
        <v>-31.24</v>
      </c>
      <c r="L89" s="127">
        <v>-64.66</v>
      </c>
      <c r="M89" s="127">
        <v>-17.73</v>
      </c>
      <c r="N89" s="127">
        <v>858.94</v>
      </c>
      <c r="O89" s="116"/>
      <c r="P89" s="116"/>
      <c r="Q89" s="116"/>
      <c r="R89" s="116"/>
      <c r="S89" s="116"/>
      <c r="T89" s="116"/>
      <c r="U89" s="116"/>
      <c r="V89" s="116"/>
      <c r="W89" s="116"/>
      <c r="X89" s="116"/>
      <c r="Y89" s="116"/>
      <c r="Z89" s="116"/>
      <c r="AA89" s="116"/>
      <c r="AB89" s="116"/>
      <c r="AC89" s="116"/>
    </row>
    <row r="90" spans="1:29" s="122" customFormat="1" ht="25.15" customHeight="1">
      <c r="A90" s="25">
        <f>IF(B90&lt;&gt;"",COUNTA($B$20:B90),"")</f>
        <v>70</v>
      </c>
      <c r="B90" s="108" t="s">
        <v>169</v>
      </c>
      <c r="C90" s="129">
        <v>50.94</v>
      </c>
      <c r="D90" s="129">
        <v>-106.7</v>
      </c>
      <c r="E90" s="129">
        <v>-6.55</v>
      </c>
      <c r="F90" s="129">
        <v>-121.56</v>
      </c>
      <c r="G90" s="129">
        <v>-21.87</v>
      </c>
      <c r="H90" s="129">
        <v>-444.87</v>
      </c>
      <c r="I90" s="129">
        <v>-255.64</v>
      </c>
      <c r="J90" s="129">
        <v>-189.23</v>
      </c>
      <c r="K90" s="129">
        <v>-31.22</v>
      </c>
      <c r="L90" s="129">
        <v>-51.55</v>
      </c>
      <c r="M90" s="129">
        <v>-15.23</v>
      </c>
      <c r="N90" s="129">
        <v>850.49</v>
      </c>
      <c r="O90" s="121"/>
      <c r="P90" s="121"/>
      <c r="Q90" s="121"/>
      <c r="R90" s="121"/>
      <c r="S90" s="121"/>
      <c r="T90" s="121"/>
      <c r="U90" s="121"/>
      <c r="V90" s="121"/>
      <c r="W90" s="121"/>
      <c r="X90" s="121"/>
      <c r="Y90" s="121"/>
      <c r="Z90" s="121"/>
      <c r="AA90" s="121"/>
      <c r="AB90" s="121"/>
      <c r="AC90" s="121"/>
    </row>
    <row r="91" spans="1:29" s="122" customFormat="1" ht="18" customHeight="1">
      <c r="A91" s="25">
        <f>IF(B91&lt;&gt;"",COUNTA($B$20:B91),"")</f>
        <v>71</v>
      </c>
      <c r="B91" s="103" t="s">
        <v>170</v>
      </c>
      <c r="C91" s="125">
        <v>32.08</v>
      </c>
      <c r="D91" s="125" t="s">
        <v>10</v>
      </c>
      <c r="E91" s="125" t="s">
        <v>10</v>
      </c>
      <c r="F91" s="125" t="s">
        <v>10</v>
      </c>
      <c r="G91" s="125" t="s">
        <v>10</v>
      </c>
      <c r="H91" s="125" t="s">
        <v>10</v>
      </c>
      <c r="I91" s="125" t="s">
        <v>10</v>
      </c>
      <c r="J91" s="125" t="s">
        <v>10</v>
      </c>
      <c r="K91" s="125" t="s">
        <v>10</v>
      </c>
      <c r="L91" s="125" t="s">
        <v>10</v>
      </c>
      <c r="M91" s="125" t="s">
        <v>10</v>
      </c>
      <c r="N91" s="125">
        <v>32.08</v>
      </c>
      <c r="O91" s="121"/>
      <c r="P91" s="121"/>
      <c r="Q91" s="121"/>
      <c r="R91" s="121"/>
      <c r="S91" s="121"/>
      <c r="T91" s="121"/>
      <c r="U91" s="121"/>
      <c r="V91" s="121"/>
      <c r="W91" s="121"/>
      <c r="X91" s="121"/>
      <c r="Y91" s="121"/>
      <c r="Z91" s="121"/>
      <c r="AA91" s="121"/>
      <c r="AB91" s="121"/>
      <c r="AC91" s="121"/>
    </row>
    <row r="92" spans="1:29" ht="11.1" customHeight="1">
      <c r="A92" s="25">
        <f>IF(B92&lt;&gt;"",COUNTA($B$20:B92),"")</f>
        <v>72</v>
      </c>
      <c r="B92" s="103" t="s">
        <v>171</v>
      </c>
      <c r="C92" s="125">
        <v>22.53</v>
      </c>
      <c r="D92" s="125" t="s">
        <v>10</v>
      </c>
      <c r="E92" s="125" t="s">
        <v>10</v>
      </c>
      <c r="F92" s="125" t="s">
        <v>10</v>
      </c>
      <c r="G92" s="125" t="s">
        <v>10</v>
      </c>
      <c r="H92" s="125" t="s">
        <v>10</v>
      </c>
      <c r="I92" s="125" t="s">
        <v>10</v>
      </c>
      <c r="J92" s="125" t="s">
        <v>10</v>
      </c>
      <c r="K92" s="125" t="s">
        <v>10</v>
      </c>
      <c r="L92" s="125" t="s">
        <v>10</v>
      </c>
      <c r="M92" s="125" t="s">
        <v>10</v>
      </c>
      <c r="N92" s="125">
        <v>22.53</v>
      </c>
    </row>
    <row r="93" spans="1:29">
      <c r="A93" s="24"/>
    </row>
    <row r="94" spans="1:29">
      <c r="A94" s="24"/>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A2:B3"/>
    <mergeCell ref="C2:G3"/>
    <mergeCell ref="H2: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C94"/>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7109375" style="102"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937</v>
      </c>
      <c r="B1" s="242"/>
      <c r="C1" s="221" t="str">
        <f>"Auszahlungen und Einzahlungen der Kreisverwaltungen "&amp;Deckblatt!A7&amp;" 
nach Produktbereichen"</f>
        <v>Auszahlungen und Einzahlungen der Kreisverwaltungen 2019 
nach Produktbereichen</v>
      </c>
      <c r="D1" s="221"/>
      <c r="E1" s="221"/>
      <c r="F1" s="221"/>
      <c r="G1" s="222"/>
      <c r="H1" s="223" t="str">
        <f>"Auszahlungen und Einzahlungen der Kreisverwaltungen "&amp;Deckblatt!A7&amp;" 
nach Produktbereichen"</f>
        <v>Auszahlungen und Einzahlungen der Kreisverwaltungen 2019 
nach Produktbereichen</v>
      </c>
      <c r="I1" s="221"/>
      <c r="J1" s="221"/>
      <c r="K1" s="221"/>
      <c r="L1" s="221"/>
      <c r="M1" s="221"/>
      <c r="N1" s="222"/>
    </row>
    <row r="2" spans="1:14" s="97" customFormat="1" ht="12" customHeight="1">
      <c r="A2" s="241" t="s">
        <v>939</v>
      </c>
      <c r="B2" s="242"/>
      <c r="C2" s="221" t="s">
        <v>123</v>
      </c>
      <c r="D2" s="221"/>
      <c r="E2" s="221"/>
      <c r="F2" s="221"/>
      <c r="G2" s="222"/>
      <c r="H2" s="227" t="s">
        <v>123</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4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9"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9"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9"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c r="Y19" s="116"/>
      <c r="Z19" s="116"/>
      <c r="AA19" s="116"/>
      <c r="AB19" s="116"/>
      <c r="AC19" s="116"/>
    </row>
    <row r="20" spans="1:29" s="94" customFormat="1" ht="11.1" customHeight="1">
      <c r="A20" s="25">
        <f>IF(B20&lt;&gt;"",COUNTA($B$20:B20),"")</f>
        <v>1</v>
      </c>
      <c r="B20" s="103" t="s">
        <v>142</v>
      </c>
      <c r="C20" s="117">
        <v>63464</v>
      </c>
      <c r="D20" s="117">
        <v>13826</v>
      </c>
      <c r="E20" s="117">
        <v>9591</v>
      </c>
      <c r="F20" s="117">
        <v>3825</v>
      </c>
      <c r="G20" s="117">
        <v>3447</v>
      </c>
      <c r="H20" s="117">
        <v>18003</v>
      </c>
      <c r="I20" s="117">
        <v>12704</v>
      </c>
      <c r="J20" s="117">
        <v>5299</v>
      </c>
      <c r="K20" s="117">
        <v>3348</v>
      </c>
      <c r="L20" s="117">
        <v>8757</v>
      </c>
      <c r="M20" s="117">
        <v>2667</v>
      </c>
      <c r="N20" s="117" t="s">
        <v>10</v>
      </c>
      <c r="O20" s="116"/>
      <c r="P20" s="116"/>
      <c r="Q20" s="116"/>
      <c r="R20" s="116"/>
      <c r="S20" s="116"/>
      <c r="T20" s="116"/>
      <c r="U20" s="116"/>
      <c r="V20" s="116"/>
      <c r="W20" s="116"/>
      <c r="X20" s="116"/>
      <c r="Y20" s="116"/>
      <c r="Z20" s="116"/>
      <c r="AA20" s="116"/>
      <c r="AB20" s="116"/>
      <c r="AC20" s="116"/>
    </row>
    <row r="21" spans="1:29" s="94" customFormat="1" ht="11.1" customHeight="1">
      <c r="A21" s="25">
        <f>IF(B21&lt;&gt;"",COUNTA($B$20:B21),"")</f>
        <v>2</v>
      </c>
      <c r="B21" s="103" t="s">
        <v>143</v>
      </c>
      <c r="C21" s="117">
        <v>32551</v>
      </c>
      <c r="D21" s="117">
        <v>3802</v>
      </c>
      <c r="E21" s="117">
        <v>926</v>
      </c>
      <c r="F21" s="117">
        <v>16508</v>
      </c>
      <c r="G21" s="117">
        <v>575</v>
      </c>
      <c r="H21" s="117">
        <v>6906</v>
      </c>
      <c r="I21" s="117">
        <v>6615</v>
      </c>
      <c r="J21" s="117">
        <v>291</v>
      </c>
      <c r="K21" s="117">
        <v>35</v>
      </c>
      <c r="L21" s="117">
        <v>3705</v>
      </c>
      <c r="M21" s="117">
        <v>92</v>
      </c>
      <c r="N21" s="117" t="s">
        <v>10</v>
      </c>
      <c r="O21" s="116"/>
      <c r="P21" s="116"/>
      <c r="Q21" s="116"/>
      <c r="R21" s="116"/>
      <c r="S21" s="116"/>
      <c r="T21" s="116"/>
      <c r="U21" s="116"/>
      <c r="V21" s="116"/>
      <c r="W21" s="116"/>
      <c r="X21" s="116"/>
      <c r="Y21" s="116"/>
      <c r="Z21" s="116"/>
      <c r="AA21" s="116"/>
      <c r="AB21" s="116"/>
      <c r="AC21" s="116"/>
    </row>
    <row r="22" spans="1:29" s="94" customFormat="1" ht="21.6" customHeight="1">
      <c r="A22" s="25">
        <f>IF(B22&lt;&gt;"",COUNTA($B$20:B22),"")</f>
        <v>3</v>
      </c>
      <c r="B22" s="104" t="s">
        <v>144</v>
      </c>
      <c r="C22" s="117">
        <v>123510</v>
      </c>
      <c r="D22" s="117" t="s">
        <v>10</v>
      </c>
      <c r="E22" s="117" t="s">
        <v>10</v>
      </c>
      <c r="F22" s="117" t="s">
        <v>10</v>
      </c>
      <c r="G22" s="117" t="s">
        <v>10</v>
      </c>
      <c r="H22" s="117">
        <v>123510</v>
      </c>
      <c r="I22" s="117">
        <v>105337</v>
      </c>
      <c r="J22" s="117">
        <v>18173</v>
      </c>
      <c r="K22" s="117" t="s">
        <v>10</v>
      </c>
      <c r="L22" s="117" t="s">
        <v>10</v>
      </c>
      <c r="M22" s="117" t="s">
        <v>10</v>
      </c>
      <c r="N22" s="117" t="s">
        <v>10</v>
      </c>
      <c r="O22" s="116"/>
      <c r="P22" s="116"/>
      <c r="Q22" s="116"/>
      <c r="R22" s="116"/>
      <c r="S22" s="116"/>
      <c r="T22" s="116"/>
      <c r="U22" s="116"/>
      <c r="V22" s="116"/>
      <c r="W22" s="116"/>
      <c r="X22" s="116"/>
      <c r="Y22" s="116"/>
      <c r="Z22" s="116"/>
      <c r="AA22" s="116"/>
      <c r="AB22" s="116"/>
      <c r="AC22" s="116"/>
    </row>
    <row r="23" spans="1:29" s="94" customFormat="1" ht="11.1" customHeight="1">
      <c r="A23" s="25">
        <f>IF(B23&lt;&gt;"",COUNTA($B$20:B23),"")</f>
        <v>4</v>
      </c>
      <c r="B23" s="103" t="s">
        <v>145</v>
      </c>
      <c r="C23" s="117">
        <v>959</v>
      </c>
      <c r="D23" s="117" t="s">
        <v>10</v>
      </c>
      <c r="E23" s="117" t="s">
        <v>10</v>
      </c>
      <c r="F23" s="117" t="s">
        <v>10</v>
      </c>
      <c r="G23" s="117" t="s">
        <v>10</v>
      </c>
      <c r="H23" s="117" t="s">
        <v>10</v>
      </c>
      <c r="I23" s="117" t="s">
        <v>10</v>
      </c>
      <c r="J23" s="117" t="s">
        <v>10</v>
      </c>
      <c r="K23" s="117" t="s">
        <v>10</v>
      </c>
      <c r="L23" s="117" t="s">
        <v>10</v>
      </c>
      <c r="M23" s="117" t="s">
        <v>10</v>
      </c>
      <c r="N23" s="117">
        <v>959</v>
      </c>
      <c r="O23" s="116"/>
      <c r="P23" s="116"/>
      <c r="Q23" s="116"/>
      <c r="R23" s="116"/>
      <c r="S23" s="116"/>
      <c r="T23" s="116"/>
      <c r="U23" s="116"/>
      <c r="V23" s="116"/>
      <c r="W23" s="116"/>
      <c r="X23" s="116"/>
      <c r="Y23" s="116"/>
      <c r="Z23" s="116"/>
      <c r="AA23" s="116"/>
      <c r="AB23" s="116"/>
      <c r="AC23" s="116"/>
    </row>
    <row r="24" spans="1:29" s="94" customFormat="1" ht="11.1" customHeight="1">
      <c r="A24" s="25">
        <f>IF(B24&lt;&gt;"",COUNTA($B$20:B24),"")</f>
        <v>5</v>
      </c>
      <c r="B24" s="103" t="s">
        <v>146</v>
      </c>
      <c r="C24" s="117">
        <v>86965</v>
      </c>
      <c r="D24" s="117">
        <v>1664</v>
      </c>
      <c r="E24" s="117">
        <v>1780</v>
      </c>
      <c r="F24" s="117">
        <v>8895</v>
      </c>
      <c r="G24" s="117">
        <v>691</v>
      </c>
      <c r="H24" s="117">
        <v>65250</v>
      </c>
      <c r="I24" s="117">
        <v>5661</v>
      </c>
      <c r="J24" s="117">
        <v>59589</v>
      </c>
      <c r="K24" s="117">
        <v>3034</v>
      </c>
      <c r="L24" s="117">
        <v>4492</v>
      </c>
      <c r="M24" s="117">
        <v>1130</v>
      </c>
      <c r="N24" s="117">
        <v>28</v>
      </c>
      <c r="O24" s="116"/>
      <c r="P24" s="116"/>
      <c r="Q24" s="116"/>
      <c r="R24" s="116"/>
      <c r="S24" s="116"/>
      <c r="T24" s="116"/>
      <c r="U24" s="116"/>
      <c r="V24" s="116"/>
      <c r="W24" s="116"/>
      <c r="X24" s="116"/>
      <c r="Y24" s="116"/>
      <c r="Z24" s="116"/>
      <c r="AA24" s="116"/>
      <c r="AB24" s="116"/>
      <c r="AC24" s="116"/>
    </row>
    <row r="25" spans="1:29" s="94" customFormat="1" ht="11.1" customHeight="1">
      <c r="A25" s="25">
        <f>IF(B25&lt;&gt;"",COUNTA($B$20:B25),"")</f>
        <v>6</v>
      </c>
      <c r="B25" s="103" t="s">
        <v>147</v>
      </c>
      <c r="C25" s="117">
        <v>86950</v>
      </c>
      <c r="D25" s="117">
        <v>9</v>
      </c>
      <c r="E25" s="117" t="s">
        <v>10</v>
      </c>
      <c r="F25" s="117">
        <v>2675</v>
      </c>
      <c r="G25" s="117">
        <v>75</v>
      </c>
      <c r="H25" s="117">
        <v>425</v>
      </c>
      <c r="I25" s="117">
        <v>63</v>
      </c>
      <c r="J25" s="117">
        <v>362</v>
      </c>
      <c r="K25" s="117" t="s">
        <v>10</v>
      </c>
      <c r="L25" s="117">
        <v>33</v>
      </c>
      <c r="M25" s="117">
        <v>2</v>
      </c>
      <c r="N25" s="117">
        <v>83732</v>
      </c>
      <c r="O25" s="116"/>
      <c r="P25" s="116"/>
      <c r="Q25" s="116"/>
      <c r="R25" s="116"/>
      <c r="S25" s="116"/>
      <c r="T25" s="116"/>
      <c r="U25" s="116"/>
      <c r="V25" s="116"/>
      <c r="W25" s="116"/>
      <c r="X25" s="116"/>
      <c r="Y25" s="116"/>
      <c r="Z25" s="116"/>
      <c r="AA25" s="116"/>
      <c r="AB25" s="116"/>
      <c r="AC25" s="116"/>
    </row>
    <row r="26" spans="1:29" s="94" customFormat="1" ht="20.100000000000001" customHeight="1">
      <c r="A26" s="26">
        <f>IF(B26&lt;&gt;"",COUNTA($B$20:B26),"")</f>
        <v>7</v>
      </c>
      <c r="B26" s="105" t="s">
        <v>148</v>
      </c>
      <c r="C26" s="119">
        <v>220497</v>
      </c>
      <c r="D26" s="119">
        <v>19283</v>
      </c>
      <c r="E26" s="119">
        <v>12297</v>
      </c>
      <c r="F26" s="119">
        <v>26554</v>
      </c>
      <c r="G26" s="119">
        <v>4638</v>
      </c>
      <c r="H26" s="119">
        <v>213243</v>
      </c>
      <c r="I26" s="119">
        <v>130254</v>
      </c>
      <c r="J26" s="119">
        <v>82989</v>
      </c>
      <c r="K26" s="119">
        <v>6417</v>
      </c>
      <c r="L26" s="119">
        <v>16922</v>
      </c>
      <c r="M26" s="119">
        <v>3887</v>
      </c>
      <c r="N26" s="119">
        <v>-82744</v>
      </c>
      <c r="O26" s="116"/>
      <c r="P26" s="116"/>
      <c r="Q26" s="116"/>
      <c r="R26" s="116"/>
      <c r="S26" s="116"/>
      <c r="T26" s="116"/>
      <c r="U26" s="116"/>
      <c r="V26" s="116"/>
      <c r="W26" s="116"/>
      <c r="X26" s="116"/>
      <c r="Y26" s="116"/>
      <c r="Z26" s="116"/>
      <c r="AA26" s="116"/>
      <c r="AB26" s="116"/>
      <c r="AC26" s="116"/>
    </row>
    <row r="27" spans="1:29" s="94" customFormat="1" ht="21.6" customHeight="1">
      <c r="A27" s="25">
        <f>IF(B27&lt;&gt;"",COUNTA($B$20:B27),"")</f>
        <v>8</v>
      </c>
      <c r="B27" s="104" t="s">
        <v>149</v>
      </c>
      <c r="C27" s="117">
        <v>7015</v>
      </c>
      <c r="D27" s="117">
        <v>476</v>
      </c>
      <c r="E27" s="117">
        <v>452</v>
      </c>
      <c r="F27" s="117">
        <v>256</v>
      </c>
      <c r="G27" s="117">
        <v>19</v>
      </c>
      <c r="H27" s="117">
        <v>601</v>
      </c>
      <c r="I27" s="117">
        <v>11</v>
      </c>
      <c r="J27" s="117">
        <v>591</v>
      </c>
      <c r="K27" s="117">
        <v>5</v>
      </c>
      <c r="L27" s="117">
        <v>5207</v>
      </c>
      <c r="M27" s="117" t="s">
        <v>10</v>
      </c>
      <c r="N27" s="117" t="s">
        <v>10</v>
      </c>
      <c r="O27" s="116"/>
      <c r="P27" s="116"/>
      <c r="Q27" s="116"/>
      <c r="R27" s="116"/>
      <c r="S27" s="116"/>
      <c r="T27" s="116"/>
      <c r="U27" s="116"/>
      <c r="V27" s="116"/>
      <c r="W27" s="116"/>
      <c r="X27" s="116"/>
      <c r="Y27" s="116"/>
      <c r="Z27" s="116"/>
      <c r="AA27" s="116"/>
      <c r="AB27" s="116"/>
      <c r="AC27" s="116"/>
    </row>
    <row r="28" spans="1:29" s="94" customFormat="1" ht="11.1" customHeight="1">
      <c r="A28" s="25">
        <f>IF(B28&lt;&gt;"",COUNTA($B$20:B28),"")</f>
        <v>9</v>
      </c>
      <c r="B28" s="103" t="s">
        <v>150</v>
      </c>
      <c r="C28" s="117">
        <v>5340</v>
      </c>
      <c r="D28" s="117">
        <v>4</v>
      </c>
      <c r="E28" s="117">
        <v>405</v>
      </c>
      <c r="F28" s="117">
        <v>84</v>
      </c>
      <c r="G28" s="117" t="s">
        <v>10</v>
      </c>
      <c r="H28" s="117">
        <v>11</v>
      </c>
      <c r="I28" s="117">
        <v>11</v>
      </c>
      <c r="J28" s="117" t="s">
        <v>10</v>
      </c>
      <c r="K28" s="117" t="s">
        <v>10</v>
      </c>
      <c r="L28" s="117">
        <v>4836</v>
      </c>
      <c r="M28" s="117" t="s">
        <v>10</v>
      </c>
      <c r="N28" s="117" t="s">
        <v>10</v>
      </c>
      <c r="O28" s="116"/>
      <c r="P28" s="116"/>
      <c r="Q28" s="116"/>
      <c r="R28" s="116"/>
      <c r="S28" s="116"/>
      <c r="T28" s="116"/>
      <c r="U28" s="116"/>
      <c r="V28" s="116"/>
      <c r="W28" s="116"/>
      <c r="X28" s="116"/>
      <c r="Y28" s="116"/>
      <c r="Z28" s="116"/>
      <c r="AA28" s="116"/>
      <c r="AB28" s="116"/>
      <c r="AC28" s="116"/>
    </row>
    <row r="29" spans="1:29"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c r="Y29" s="116"/>
      <c r="Z29" s="116"/>
      <c r="AA29" s="116"/>
      <c r="AB29" s="116"/>
      <c r="AC29" s="116"/>
    </row>
    <row r="30" spans="1:29" s="94" customFormat="1" ht="11.1" customHeight="1">
      <c r="A30" s="25">
        <f>IF(B30&lt;&gt;"",COUNTA($B$20:B30),"")</f>
        <v>11</v>
      </c>
      <c r="B30" s="103" t="s">
        <v>152</v>
      </c>
      <c r="C30" s="117">
        <v>922</v>
      </c>
      <c r="D30" s="117" t="s">
        <v>10</v>
      </c>
      <c r="E30" s="117">
        <v>739</v>
      </c>
      <c r="F30" s="117" t="s">
        <v>10</v>
      </c>
      <c r="G30" s="117" t="s">
        <v>10</v>
      </c>
      <c r="H30" s="117">
        <v>181</v>
      </c>
      <c r="I30" s="117">
        <v>131</v>
      </c>
      <c r="J30" s="117">
        <v>51</v>
      </c>
      <c r="K30" s="117" t="s">
        <v>10</v>
      </c>
      <c r="L30" s="117">
        <v>2</v>
      </c>
      <c r="M30" s="117" t="s">
        <v>10</v>
      </c>
      <c r="N30" s="117" t="s">
        <v>10</v>
      </c>
      <c r="O30" s="116"/>
      <c r="P30" s="116"/>
      <c r="Q30" s="116"/>
      <c r="R30" s="116"/>
      <c r="S30" s="116"/>
      <c r="T30" s="116"/>
      <c r="U30" s="116"/>
      <c r="V30" s="116"/>
      <c r="W30" s="116"/>
      <c r="X30" s="116"/>
      <c r="Y30" s="116"/>
      <c r="Z30" s="116"/>
      <c r="AA30" s="116"/>
      <c r="AB30" s="116"/>
      <c r="AC30" s="116"/>
    </row>
    <row r="31" spans="1:29" s="94" customFormat="1" ht="11.1" customHeight="1">
      <c r="A31" s="25">
        <f>IF(B31&lt;&gt;"",COUNTA($B$20:B31),"")</f>
        <v>12</v>
      </c>
      <c r="B31" s="103" t="s">
        <v>147</v>
      </c>
      <c r="C31" s="117" t="s">
        <v>10</v>
      </c>
      <c r="D31" s="117" t="s">
        <v>10</v>
      </c>
      <c r="E31" s="117" t="s">
        <v>10</v>
      </c>
      <c r="F31" s="117" t="s">
        <v>10</v>
      </c>
      <c r="G31" s="117" t="s">
        <v>10</v>
      </c>
      <c r="H31" s="117" t="s">
        <v>10</v>
      </c>
      <c r="I31" s="117" t="s">
        <v>10</v>
      </c>
      <c r="J31" s="117" t="s">
        <v>10</v>
      </c>
      <c r="K31" s="117" t="s">
        <v>10</v>
      </c>
      <c r="L31" s="117" t="s">
        <v>10</v>
      </c>
      <c r="M31" s="117" t="s">
        <v>10</v>
      </c>
      <c r="N31" s="117" t="s">
        <v>10</v>
      </c>
      <c r="O31" s="116"/>
      <c r="P31" s="116"/>
      <c r="Q31" s="116"/>
      <c r="R31" s="116"/>
      <c r="S31" s="116"/>
      <c r="T31" s="116"/>
      <c r="U31" s="116"/>
      <c r="V31" s="116"/>
      <c r="W31" s="116"/>
      <c r="X31" s="116"/>
      <c r="Y31" s="116"/>
      <c r="Z31" s="116"/>
      <c r="AA31" s="116"/>
      <c r="AB31" s="116"/>
      <c r="AC31" s="116"/>
    </row>
    <row r="32" spans="1:29" s="94" customFormat="1" ht="18.95" customHeight="1">
      <c r="A32" s="26">
        <f>IF(B32&lt;&gt;"",COUNTA($B$20:B32),"")</f>
        <v>13</v>
      </c>
      <c r="B32" s="105" t="s">
        <v>153</v>
      </c>
      <c r="C32" s="119">
        <v>7938</v>
      </c>
      <c r="D32" s="119">
        <v>476</v>
      </c>
      <c r="E32" s="119">
        <v>1190</v>
      </c>
      <c r="F32" s="119">
        <v>256</v>
      </c>
      <c r="G32" s="119">
        <v>19</v>
      </c>
      <c r="H32" s="119">
        <v>783</v>
      </c>
      <c r="I32" s="119">
        <v>141</v>
      </c>
      <c r="J32" s="119">
        <v>641</v>
      </c>
      <c r="K32" s="119">
        <v>5</v>
      </c>
      <c r="L32" s="119">
        <v>5209</v>
      </c>
      <c r="M32" s="119" t="s">
        <v>10</v>
      </c>
      <c r="N32" s="119" t="s">
        <v>10</v>
      </c>
      <c r="O32" s="116"/>
      <c r="P32" s="116"/>
      <c r="Q32" s="116"/>
      <c r="R32" s="116"/>
      <c r="S32" s="116"/>
      <c r="T32" s="116"/>
      <c r="U32" s="116"/>
      <c r="V32" s="116"/>
      <c r="W32" s="116"/>
      <c r="X32" s="116"/>
      <c r="Y32" s="116"/>
      <c r="Z32" s="116"/>
      <c r="AA32" s="116"/>
      <c r="AB32" s="116"/>
      <c r="AC32" s="116"/>
    </row>
    <row r="33" spans="1:29" s="94" customFormat="1" ht="18.95" customHeight="1">
      <c r="A33" s="26">
        <f>IF(B33&lt;&gt;"",COUNTA($B$20:B33),"")</f>
        <v>14</v>
      </c>
      <c r="B33" s="105" t="s">
        <v>154</v>
      </c>
      <c r="C33" s="119">
        <v>228435</v>
      </c>
      <c r="D33" s="119">
        <v>19758</v>
      </c>
      <c r="E33" s="119">
        <v>13488</v>
      </c>
      <c r="F33" s="119">
        <v>26810</v>
      </c>
      <c r="G33" s="119">
        <v>4657</v>
      </c>
      <c r="H33" s="119">
        <v>214026</v>
      </c>
      <c r="I33" s="119">
        <v>130396</v>
      </c>
      <c r="J33" s="119">
        <v>83630</v>
      </c>
      <c r="K33" s="119">
        <v>6422</v>
      </c>
      <c r="L33" s="119">
        <v>22131</v>
      </c>
      <c r="M33" s="119">
        <v>3887</v>
      </c>
      <c r="N33" s="119">
        <v>-82744</v>
      </c>
      <c r="O33" s="116"/>
      <c r="P33" s="116"/>
      <c r="Q33" s="116"/>
      <c r="R33" s="116"/>
      <c r="S33" s="116"/>
      <c r="T33" s="116"/>
      <c r="U33" s="116"/>
      <c r="V33" s="116"/>
      <c r="W33" s="116"/>
      <c r="X33" s="116"/>
      <c r="Y33" s="116"/>
      <c r="Z33" s="116"/>
      <c r="AA33" s="116"/>
      <c r="AB33" s="116"/>
      <c r="AC33" s="116"/>
    </row>
    <row r="34" spans="1:29" s="94" customFormat="1" ht="11.1" customHeight="1">
      <c r="A34" s="25">
        <f>IF(B34&lt;&gt;"",COUNTA($B$20:B34),"")</f>
        <v>15</v>
      </c>
      <c r="B34" s="103" t="s">
        <v>155</v>
      </c>
      <c r="C34" s="117" t="s">
        <v>10</v>
      </c>
      <c r="D34" s="117" t="s">
        <v>10</v>
      </c>
      <c r="E34" s="117" t="s">
        <v>10</v>
      </c>
      <c r="F34" s="117" t="s">
        <v>10</v>
      </c>
      <c r="G34" s="117" t="s">
        <v>10</v>
      </c>
      <c r="H34" s="117" t="s">
        <v>10</v>
      </c>
      <c r="I34" s="117" t="s">
        <v>10</v>
      </c>
      <c r="J34" s="117" t="s">
        <v>10</v>
      </c>
      <c r="K34" s="117" t="s">
        <v>10</v>
      </c>
      <c r="L34" s="117" t="s">
        <v>10</v>
      </c>
      <c r="M34" s="117" t="s">
        <v>10</v>
      </c>
      <c r="N34" s="117" t="s">
        <v>10</v>
      </c>
      <c r="O34" s="116"/>
      <c r="P34" s="116"/>
      <c r="Q34" s="116"/>
      <c r="R34" s="116"/>
      <c r="S34" s="116"/>
      <c r="T34" s="116"/>
      <c r="U34" s="116"/>
      <c r="V34" s="116"/>
      <c r="W34" s="116"/>
      <c r="X34" s="116"/>
      <c r="Y34" s="116"/>
      <c r="Z34" s="116"/>
      <c r="AA34" s="116"/>
      <c r="AB34" s="116"/>
      <c r="AC34" s="116"/>
    </row>
    <row r="35" spans="1:29" s="94" customFormat="1" ht="11.1" customHeight="1">
      <c r="A35" s="25">
        <f>IF(B35&lt;&gt;"",COUNTA($B$20:B35),"")</f>
        <v>16</v>
      </c>
      <c r="B35" s="103" t="s">
        <v>156</v>
      </c>
      <c r="C35" s="117" t="s">
        <v>10</v>
      </c>
      <c r="D35" s="117" t="s">
        <v>10</v>
      </c>
      <c r="E35" s="117" t="s">
        <v>10</v>
      </c>
      <c r="F35" s="117" t="s">
        <v>10</v>
      </c>
      <c r="G35" s="117" t="s">
        <v>10</v>
      </c>
      <c r="H35" s="117" t="s">
        <v>10</v>
      </c>
      <c r="I35" s="117" t="s">
        <v>10</v>
      </c>
      <c r="J35" s="117" t="s">
        <v>10</v>
      </c>
      <c r="K35" s="117" t="s">
        <v>10</v>
      </c>
      <c r="L35" s="117" t="s">
        <v>10</v>
      </c>
      <c r="M35" s="117" t="s">
        <v>10</v>
      </c>
      <c r="N35" s="117" t="s">
        <v>10</v>
      </c>
      <c r="O35" s="116"/>
      <c r="P35" s="116"/>
      <c r="Q35" s="116"/>
      <c r="R35" s="116"/>
      <c r="S35" s="116"/>
      <c r="T35" s="116"/>
      <c r="U35" s="116"/>
      <c r="V35" s="116"/>
      <c r="W35" s="116"/>
      <c r="X35" s="116"/>
      <c r="Y35" s="116"/>
      <c r="Z35" s="116"/>
      <c r="AA35" s="116"/>
      <c r="AB35" s="116"/>
      <c r="AC35" s="116"/>
    </row>
    <row r="36" spans="1:29" s="94" customFormat="1" ht="11.1" customHeight="1">
      <c r="A36" s="25">
        <f>IF(B36&lt;&gt;"",COUNTA($B$20:B36),"")</f>
        <v>17</v>
      </c>
      <c r="B36" s="103" t="s">
        <v>172</v>
      </c>
      <c r="C36" s="117" t="s">
        <v>10</v>
      </c>
      <c r="D36" s="117" t="s">
        <v>10</v>
      </c>
      <c r="E36" s="117" t="s">
        <v>10</v>
      </c>
      <c r="F36" s="117" t="s">
        <v>10</v>
      </c>
      <c r="G36" s="117" t="s">
        <v>10</v>
      </c>
      <c r="H36" s="117" t="s">
        <v>10</v>
      </c>
      <c r="I36" s="117" t="s">
        <v>10</v>
      </c>
      <c r="J36" s="117" t="s">
        <v>10</v>
      </c>
      <c r="K36" s="117" t="s">
        <v>10</v>
      </c>
      <c r="L36" s="117" t="s">
        <v>10</v>
      </c>
      <c r="M36" s="117" t="s">
        <v>10</v>
      </c>
      <c r="N36" s="117" t="s">
        <v>10</v>
      </c>
      <c r="O36" s="116"/>
      <c r="P36" s="116"/>
      <c r="Q36" s="116"/>
      <c r="R36" s="116"/>
      <c r="S36" s="116"/>
      <c r="T36" s="116"/>
      <c r="U36" s="116"/>
      <c r="V36" s="116"/>
      <c r="W36" s="116"/>
      <c r="X36" s="116"/>
      <c r="Y36" s="116"/>
      <c r="Z36" s="116"/>
      <c r="AA36" s="116"/>
      <c r="AB36" s="116"/>
      <c r="AC36" s="116"/>
    </row>
    <row r="37" spans="1:29" s="94" customFormat="1" ht="11.1" customHeight="1">
      <c r="A37" s="25">
        <f>IF(B37&lt;&gt;"",COUNTA($B$20:B37),"")</f>
        <v>18</v>
      </c>
      <c r="B37" s="103" t="s">
        <v>173</v>
      </c>
      <c r="C37" s="117" t="s">
        <v>10</v>
      </c>
      <c r="D37" s="117" t="s">
        <v>10</v>
      </c>
      <c r="E37" s="117" t="s">
        <v>10</v>
      </c>
      <c r="F37" s="117" t="s">
        <v>10</v>
      </c>
      <c r="G37" s="117" t="s">
        <v>10</v>
      </c>
      <c r="H37" s="117" t="s">
        <v>10</v>
      </c>
      <c r="I37" s="117" t="s">
        <v>10</v>
      </c>
      <c r="J37" s="117" t="s">
        <v>10</v>
      </c>
      <c r="K37" s="117" t="s">
        <v>10</v>
      </c>
      <c r="L37" s="117" t="s">
        <v>10</v>
      </c>
      <c r="M37" s="117" t="s">
        <v>10</v>
      </c>
      <c r="N37" s="117" t="s">
        <v>10</v>
      </c>
      <c r="O37" s="116"/>
      <c r="P37" s="116"/>
      <c r="Q37" s="116"/>
      <c r="R37" s="116"/>
      <c r="S37" s="116"/>
      <c r="T37" s="116"/>
      <c r="U37" s="116"/>
      <c r="V37" s="116"/>
      <c r="W37" s="116"/>
      <c r="X37" s="116"/>
      <c r="Y37" s="116"/>
      <c r="Z37" s="116"/>
      <c r="AA37" s="116"/>
      <c r="AB37" s="116"/>
      <c r="AC37" s="116"/>
    </row>
    <row r="38" spans="1:29" s="94" customFormat="1" ht="11.1" customHeight="1">
      <c r="A38" s="25">
        <f>IF(B38&lt;&gt;"",COUNTA($B$20:B38),"")</f>
        <v>19</v>
      </c>
      <c r="B38" s="103" t="s">
        <v>61</v>
      </c>
      <c r="C38" s="117">
        <v>34554</v>
      </c>
      <c r="D38" s="117" t="s">
        <v>10</v>
      </c>
      <c r="E38" s="117" t="s">
        <v>10</v>
      </c>
      <c r="F38" s="117" t="s">
        <v>10</v>
      </c>
      <c r="G38" s="117" t="s">
        <v>10</v>
      </c>
      <c r="H38" s="117" t="s">
        <v>10</v>
      </c>
      <c r="I38" s="117" t="s">
        <v>10</v>
      </c>
      <c r="J38" s="117" t="s">
        <v>10</v>
      </c>
      <c r="K38" s="117" t="s">
        <v>10</v>
      </c>
      <c r="L38" s="117" t="s">
        <v>10</v>
      </c>
      <c r="M38" s="117" t="s">
        <v>10</v>
      </c>
      <c r="N38" s="117">
        <v>34554</v>
      </c>
      <c r="O38" s="116"/>
      <c r="P38" s="116"/>
      <c r="Q38" s="116"/>
      <c r="R38" s="116"/>
      <c r="S38" s="116"/>
      <c r="T38" s="116"/>
      <c r="U38" s="116"/>
      <c r="V38" s="116"/>
      <c r="W38" s="116"/>
      <c r="X38" s="116"/>
      <c r="Y38" s="116"/>
      <c r="Z38" s="116"/>
      <c r="AA38" s="116"/>
      <c r="AB38" s="116"/>
      <c r="AC38" s="116"/>
    </row>
    <row r="39" spans="1:29" s="94" customFormat="1" ht="21.6" customHeight="1">
      <c r="A39" s="25">
        <f>IF(B39&lt;&gt;"",COUNTA($B$20:B39),"")</f>
        <v>20</v>
      </c>
      <c r="B39" s="104" t="s">
        <v>157</v>
      </c>
      <c r="C39" s="117">
        <v>31048</v>
      </c>
      <c r="D39" s="117" t="s">
        <v>10</v>
      </c>
      <c r="E39" s="117" t="s">
        <v>10</v>
      </c>
      <c r="F39" s="117" t="s">
        <v>10</v>
      </c>
      <c r="G39" s="117" t="s">
        <v>10</v>
      </c>
      <c r="H39" s="117" t="s">
        <v>10</v>
      </c>
      <c r="I39" s="117" t="s">
        <v>10</v>
      </c>
      <c r="J39" s="117" t="s">
        <v>10</v>
      </c>
      <c r="K39" s="117" t="s">
        <v>10</v>
      </c>
      <c r="L39" s="117" t="s">
        <v>10</v>
      </c>
      <c r="M39" s="117" t="s">
        <v>10</v>
      </c>
      <c r="N39" s="117">
        <v>31048</v>
      </c>
      <c r="O39" s="116"/>
      <c r="P39" s="116"/>
      <c r="Q39" s="116"/>
      <c r="R39" s="116"/>
      <c r="S39" s="116"/>
      <c r="T39" s="116"/>
      <c r="U39" s="116"/>
      <c r="V39" s="116"/>
      <c r="W39" s="116"/>
      <c r="X39" s="116"/>
      <c r="Y39" s="116"/>
      <c r="Z39" s="116"/>
      <c r="AA39" s="116"/>
      <c r="AB39" s="116"/>
      <c r="AC39" s="116"/>
    </row>
    <row r="40" spans="1:29" s="94" customFormat="1" ht="21.6" customHeight="1">
      <c r="A40" s="25">
        <f>IF(B40&lt;&gt;"",COUNTA($B$20:B40),"")</f>
        <v>21</v>
      </c>
      <c r="B40" s="104" t="s">
        <v>158</v>
      </c>
      <c r="C40" s="117">
        <v>92224</v>
      </c>
      <c r="D40" s="117">
        <v>14</v>
      </c>
      <c r="E40" s="117">
        <v>14</v>
      </c>
      <c r="F40" s="117">
        <v>1968</v>
      </c>
      <c r="G40" s="117">
        <v>720</v>
      </c>
      <c r="H40" s="117">
        <v>86938</v>
      </c>
      <c r="I40" s="117">
        <v>42074</v>
      </c>
      <c r="J40" s="117">
        <v>44864</v>
      </c>
      <c r="K40" s="117">
        <v>29</v>
      </c>
      <c r="L40" s="117">
        <v>2532</v>
      </c>
      <c r="M40" s="117">
        <v>9</v>
      </c>
      <c r="N40" s="117" t="s">
        <v>10</v>
      </c>
      <c r="O40" s="116"/>
      <c r="P40" s="116"/>
      <c r="Q40" s="116"/>
      <c r="R40" s="116"/>
      <c r="S40" s="116"/>
      <c r="T40" s="116"/>
      <c r="U40" s="116"/>
      <c r="V40" s="116"/>
      <c r="W40" s="116"/>
      <c r="X40" s="116"/>
      <c r="Y40" s="116"/>
      <c r="Z40" s="116"/>
      <c r="AA40" s="116"/>
      <c r="AB40" s="116"/>
      <c r="AC40" s="116"/>
    </row>
    <row r="41" spans="1:29" s="94" customFormat="1" ht="21.6" customHeight="1">
      <c r="A41" s="25">
        <f>IF(B41&lt;&gt;"",COUNTA($B$20:B41),"")</f>
        <v>22</v>
      </c>
      <c r="B41" s="104" t="s">
        <v>159</v>
      </c>
      <c r="C41" s="117">
        <v>11703</v>
      </c>
      <c r="D41" s="117">
        <v>29</v>
      </c>
      <c r="E41" s="117" t="s">
        <v>10</v>
      </c>
      <c r="F41" s="117">
        <v>5</v>
      </c>
      <c r="G41" s="117">
        <v>68</v>
      </c>
      <c r="H41" s="117">
        <v>11166</v>
      </c>
      <c r="I41" s="117">
        <v>11166</v>
      </c>
      <c r="J41" s="117" t="s">
        <v>10</v>
      </c>
      <c r="K41" s="117" t="s">
        <v>10</v>
      </c>
      <c r="L41" s="117" t="s">
        <v>10</v>
      </c>
      <c r="M41" s="117">
        <v>434</v>
      </c>
      <c r="N41" s="117" t="s">
        <v>10</v>
      </c>
      <c r="O41" s="116"/>
      <c r="P41" s="116"/>
      <c r="Q41" s="116"/>
      <c r="R41" s="116"/>
      <c r="S41" s="116"/>
      <c r="T41" s="116"/>
      <c r="U41" s="116"/>
      <c r="V41" s="116"/>
      <c r="W41" s="116"/>
      <c r="X41" s="116"/>
      <c r="Y41" s="116"/>
      <c r="Z41" s="116"/>
      <c r="AA41" s="116"/>
      <c r="AB41" s="116"/>
      <c r="AC41" s="116"/>
    </row>
    <row r="42" spans="1:29" s="94" customFormat="1" ht="11.1" customHeight="1">
      <c r="A42" s="25">
        <f>IF(B42&lt;&gt;"",COUNTA($B$20:B42),"")</f>
        <v>23</v>
      </c>
      <c r="B42" s="103" t="s">
        <v>160</v>
      </c>
      <c r="C42" s="117">
        <v>9657</v>
      </c>
      <c r="D42" s="117">
        <v>22</v>
      </c>
      <c r="E42" s="117">
        <v>4249</v>
      </c>
      <c r="F42" s="117">
        <v>66</v>
      </c>
      <c r="G42" s="117">
        <v>1263</v>
      </c>
      <c r="H42" s="117">
        <v>195</v>
      </c>
      <c r="I42" s="117">
        <v>1</v>
      </c>
      <c r="J42" s="117">
        <v>194</v>
      </c>
      <c r="K42" s="117">
        <v>289</v>
      </c>
      <c r="L42" s="117">
        <v>3437</v>
      </c>
      <c r="M42" s="117">
        <v>136</v>
      </c>
      <c r="N42" s="117" t="s">
        <v>10</v>
      </c>
      <c r="O42" s="116"/>
      <c r="P42" s="116"/>
      <c r="Q42" s="116"/>
      <c r="R42" s="116"/>
      <c r="S42" s="116"/>
      <c r="T42" s="116"/>
      <c r="U42" s="116"/>
      <c r="V42" s="116"/>
      <c r="W42" s="116"/>
      <c r="X42" s="116"/>
      <c r="Y42" s="116"/>
      <c r="Z42" s="116"/>
      <c r="AA42" s="116"/>
      <c r="AB42" s="116"/>
      <c r="AC42" s="116"/>
    </row>
    <row r="43" spans="1:29" s="94" customFormat="1" ht="11.1" customHeight="1">
      <c r="A43" s="25">
        <f>IF(B43&lt;&gt;"",COUNTA($B$20:B43),"")</f>
        <v>24</v>
      </c>
      <c r="B43" s="103" t="s">
        <v>161</v>
      </c>
      <c r="C43" s="117">
        <v>136378</v>
      </c>
      <c r="D43" s="117">
        <v>933</v>
      </c>
      <c r="E43" s="117">
        <v>4493</v>
      </c>
      <c r="F43" s="117">
        <v>3022</v>
      </c>
      <c r="G43" s="117">
        <v>94</v>
      </c>
      <c r="H43" s="117">
        <v>43457</v>
      </c>
      <c r="I43" s="117">
        <v>37947</v>
      </c>
      <c r="J43" s="117">
        <v>5510</v>
      </c>
      <c r="K43" s="117">
        <v>82</v>
      </c>
      <c r="L43" s="117">
        <v>252</v>
      </c>
      <c r="M43" s="117">
        <v>267</v>
      </c>
      <c r="N43" s="117">
        <v>83778</v>
      </c>
      <c r="O43" s="116"/>
      <c r="P43" s="116"/>
      <c r="Q43" s="116"/>
      <c r="R43" s="116"/>
      <c r="S43" s="116"/>
      <c r="T43" s="116"/>
      <c r="U43" s="116"/>
      <c r="V43" s="116"/>
      <c r="W43" s="116"/>
      <c r="X43" s="116"/>
      <c r="Y43" s="116"/>
      <c r="Z43" s="116"/>
      <c r="AA43" s="116"/>
      <c r="AB43" s="116"/>
      <c r="AC43" s="116"/>
    </row>
    <row r="44" spans="1:29" s="94" customFormat="1" ht="11.1" customHeight="1">
      <c r="A44" s="25">
        <f>IF(B44&lt;&gt;"",COUNTA($B$20:B44),"")</f>
        <v>25</v>
      </c>
      <c r="B44" s="103" t="s">
        <v>147</v>
      </c>
      <c r="C44" s="117">
        <v>86950</v>
      </c>
      <c r="D44" s="117">
        <v>9</v>
      </c>
      <c r="E44" s="117" t="s">
        <v>10</v>
      </c>
      <c r="F44" s="117">
        <v>2675</v>
      </c>
      <c r="G44" s="117">
        <v>75</v>
      </c>
      <c r="H44" s="117">
        <v>425</v>
      </c>
      <c r="I44" s="117">
        <v>63</v>
      </c>
      <c r="J44" s="117">
        <v>362</v>
      </c>
      <c r="K44" s="117" t="s">
        <v>10</v>
      </c>
      <c r="L44" s="117">
        <v>33</v>
      </c>
      <c r="M44" s="117">
        <v>2</v>
      </c>
      <c r="N44" s="117">
        <v>83732</v>
      </c>
      <c r="O44" s="116"/>
      <c r="P44" s="116"/>
      <c r="Q44" s="116"/>
      <c r="R44" s="116"/>
      <c r="S44" s="116"/>
      <c r="T44" s="116"/>
      <c r="U44" s="116"/>
      <c r="V44" s="116"/>
      <c r="W44" s="116"/>
      <c r="X44" s="116"/>
      <c r="Y44" s="116"/>
      <c r="Z44" s="116"/>
      <c r="AA44" s="116"/>
      <c r="AB44" s="116"/>
      <c r="AC44" s="116"/>
    </row>
    <row r="45" spans="1:29" s="94" customFormat="1" ht="20.100000000000001" customHeight="1">
      <c r="A45" s="26">
        <f>IF(B45&lt;&gt;"",COUNTA($B$20:B45),"")</f>
        <v>26</v>
      </c>
      <c r="B45" s="105" t="s">
        <v>162</v>
      </c>
      <c r="C45" s="119">
        <v>228615</v>
      </c>
      <c r="D45" s="119">
        <v>989</v>
      </c>
      <c r="E45" s="119">
        <v>8757</v>
      </c>
      <c r="F45" s="119">
        <v>2387</v>
      </c>
      <c r="G45" s="119">
        <v>2070</v>
      </c>
      <c r="H45" s="119">
        <v>141332</v>
      </c>
      <c r="I45" s="119">
        <v>91125</v>
      </c>
      <c r="J45" s="119">
        <v>50207</v>
      </c>
      <c r="K45" s="119">
        <v>400</v>
      </c>
      <c r="L45" s="119">
        <v>6189</v>
      </c>
      <c r="M45" s="119">
        <v>844</v>
      </c>
      <c r="N45" s="119">
        <v>65648</v>
      </c>
      <c r="O45" s="116"/>
      <c r="P45" s="116"/>
      <c r="Q45" s="116"/>
      <c r="R45" s="116"/>
      <c r="S45" s="116"/>
      <c r="T45" s="116"/>
      <c r="U45" s="116"/>
      <c r="V45" s="116"/>
      <c r="W45" s="116"/>
      <c r="X45" s="116"/>
      <c r="Y45" s="116"/>
      <c r="Z45" s="116"/>
      <c r="AA45" s="116"/>
      <c r="AB45" s="116"/>
      <c r="AC45" s="116"/>
    </row>
    <row r="46" spans="1:29" s="122" customFormat="1" ht="11.1" customHeight="1">
      <c r="A46" s="25">
        <f>IF(B46&lt;&gt;"",COUNTA($B$20:B46),"")</f>
        <v>27</v>
      </c>
      <c r="B46" s="103" t="s">
        <v>163</v>
      </c>
      <c r="C46" s="117">
        <v>5477</v>
      </c>
      <c r="D46" s="117">
        <v>9</v>
      </c>
      <c r="E46" s="117">
        <v>761</v>
      </c>
      <c r="F46" s="117">
        <v>19</v>
      </c>
      <c r="G46" s="117">
        <v>5</v>
      </c>
      <c r="H46" s="117">
        <v>637</v>
      </c>
      <c r="I46" s="117" t="s">
        <v>10</v>
      </c>
      <c r="J46" s="117">
        <v>637</v>
      </c>
      <c r="K46" s="117" t="s">
        <v>10</v>
      </c>
      <c r="L46" s="117">
        <v>1444</v>
      </c>
      <c r="M46" s="117" t="s">
        <v>10</v>
      </c>
      <c r="N46" s="117">
        <v>2601</v>
      </c>
      <c r="O46" s="121"/>
      <c r="P46" s="121"/>
      <c r="Q46" s="121"/>
      <c r="R46" s="121"/>
      <c r="S46" s="121"/>
      <c r="T46" s="121"/>
      <c r="U46" s="121"/>
      <c r="V46" s="121"/>
      <c r="W46" s="121"/>
      <c r="X46" s="121"/>
      <c r="Y46" s="121"/>
      <c r="Z46" s="121"/>
      <c r="AA46" s="121"/>
      <c r="AB46" s="121"/>
      <c r="AC46" s="121"/>
    </row>
    <row r="47" spans="1:29"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c r="Y47" s="121"/>
      <c r="Z47" s="121"/>
      <c r="AA47" s="121"/>
      <c r="AB47" s="121"/>
      <c r="AC47" s="121"/>
    </row>
    <row r="48" spans="1:29" s="122" customFormat="1" ht="11.1" customHeight="1">
      <c r="A48" s="25">
        <f>IF(B48&lt;&gt;"",COUNTA($B$20:B48),"")</f>
        <v>29</v>
      </c>
      <c r="B48" s="103" t="s">
        <v>165</v>
      </c>
      <c r="C48" s="117">
        <v>610</v>
      </c>
      <c r="D48" s="117">
        <v>364</v>
      </c>
      <c r="E48" s="117" t="s">
        <v>10</v>
      </c>
      <c r="F48" s="117">
        <v>168</v>
      </c>
      <c r="G48" s="117" t="s">
        <v>10</v>
      </c>
      <c r="H48" s="117">
        <v>79</v>
      </c>
      <c r="I48" s="117">
        <v>77</v>
      </c>
      <c r="J48" s="117">
        <v>1</v>
      </c>
      <c r="K48" s="117" t="s">
        <v>10</v>
      </c>
      <c r="L48" s="117" t="s">
        <v>10</v>
      </c>
      <c r="M48" s="117" t="s">
        <v>10</v>
      </c>
      <c r="N48" s="117" t="s">
        <v>10</v>
      </c>
      <c r="O48" s="121"/>
      <c r="P48" s="121"/>
      <c r="Q48" s="121"/>
      <c r="R48" s="121"/>
      <c r="S48" s="121"/>
      <c r="T48" s="121"/>
      <c r="U48" s="121"/>
      <c r="V48" s="121"/>
      <c r="W48" s="121"/>
      <c r="X48" s="121"/>
      <c r="Y48" s="121"/>
      <c r="Z48" s="121"/>
      <c r="AA48" s="121"/>
      <c r="AB48" s="121"/>
      <c r="AC48" s="121"/>
    </row>
    <row r="49" spans="1:29" s="122" customFormat="1" ht="11.1" customHeight="1">
      <c r="A49" s="25">
        <f>IF(B49&lt;&gt;"",COUNTA($B$20:B49),"")</f>
        <v>30</v>
      </c>
      <c r="B49" s="103" t="s">
        <v>147</v>
      </c>
      <c r="C49" s="117" t="s">
        <v>10</v>
      </c>
      <c r="D49" s="117" t="s">
        <v>10</v>
      </c>
      <c r="E49" s="117" t="s">
        <v>10</v>
      </c>
      <c r="F49" s="117" t="s">
        <v>10</v>
      </c>
      <c r="G49" s="117" t="s">
        <v>10</v>
      </c>
      <c r="H49" s="117" t="s">
        <v>10</v>
      </c>
      <c r="I49" s="117" t="s">
        <v>10</v>
      </c>
      <c r="J49" s="117" t="s">
        <v>10</v>
      </c>
      <c r="K49" s="117" t="s">
        <v>10</v>
      </c>
      <c r="L49" s="117" t="s">
        <v>10</v>
      </c>
      <c r="M49" s="117" t="s">
        <v>10</v>
      </c>
      <c r="N49" s="117" t="s">
        <v>10</v>
      </c>
      <c r="O49" s="121"/>
      <c r="P49" s="121"/>
      <c r="Q49" s="121"/>
      <c r="R49" s="121"/>
      <c r="S49" s="121"/>
      <c r="T49" s="121"/>
      <c r="U49" s="121"/>
      <c r="V49" s="121"/>
      <c r="W49" s="121"/>
      <c r="X49" s="121"/>
      <c r="Y49" s="121"/>
      <c r="Z49" s="121"/>
      <c r="AA49" s="121"/>
      <c r="AB49" s="121"/>
      <c r="AC49" s="121"/>
    </row>
    <row r="50" spans="1:29" s="94" customFormat="1" ht="18.95" customHeight="1">
      <c r="A50" s="26">
        <f>IF(B50&lt;&gt;"",COUNTA($B$20:B50),"")</f>
        <v>31</v>
      </c>
      <c r="B50" s="105" t="s">
        <v>166</v>
      </c>
      <c r="C50" s="119">
        <v>6086</v>
      </c>
      <c r="D50" s="119">
        <v>373</v>
      </c>
      <c r="E50" s="119">
        <v>761</v>
      </c>
      <c r="F50" s="119">
        <v>187</v>
      </c>
      <c r="G50" s="119">
        <v>5</v>
      </c>
      <c r="H50" s="119">
        <v>716</v>
      </c>
      <c r="I50" s="119">
        <v>77</v>
      </c>
      <c r="J50" s="119">
        <v>639</v>
      </c>
      <c r="K50" s="119" t="s">
        <v>10</v>
      </c>
      <c r="L50" s="119">
        <v>1444</v>
      </c>
      <c r="M50" s="119" t="s">
        <v>10</v>
      </c>
      <c r="N50" s="119">
        <v>2601</v>
      </c>
      <c r="O50" s="116"/>
      <c r="P50" s="116"/>
      <c r="Q50" s="116"/>
      <c r="R50" s="116"/>
      <c r="S50" s="116"/>
      <c r="T50" s="116"/>
      <c r="U50" s="116"/>
      <c r="V50" s="116"/>
      <c r="W50" s="116"/>
      <c r="X50" s="116"/>
      <c r="Y50" s="116"/>
      <c r="Z50" s="116"/>
      <c r="AA50" s="116"/>
      <c r="AB50" s="116"/>
      <c r="AC50" s="116"/>
    </row>
    <row r="51" spans="1:29" s="94" customFormat="1" ht="18.95" customHeight="1">
      <c r="A51" s="26">
        <f>IF(B51&lt;&gt;"",COUNTA($B$20:B51),"")</f>
        <v>32</v>
      </c>
      <c r="B51" s="105" t="s">
        <v>167</v>
      </c>
      <c r="C51" s="119">
        <v>234702</v>
      </c>
      <c r="D51" s="119">
        <v>1361</v>
      </c>
      <c r="E51" s="119">
        <v>9517</v>
      </c>
      <c r="F51" s="119">
        <v>2574</v>
      </c>
      <c r="G51" s="119">
        <v>2075</v>
      </c>
      <c r="H51" s="119">
        <v>142048</v>
      </c>
      <c r="I51" s="119">
        <v>91202</v>
      </c>
      <c r="J51" s="119">
        <v>50845</v>
      </c>
      <c r="K51" s="119">
        <v>400</v>
      </c>
      <c r="L51" s="119">
        <v>7633</v>
      </c>
      <c r="M51" s="119">
        <v>844</v>
      </c>
      <c r="N51" s="119">
        <v>68249</v>
      </c>
      <c r="O51" s="116"/>
      <c r="P51" s="116"/>
      <c r="Q51" s="116"/>
      <c r="R51" s="116"/>
      <c r="S51" s="116"/>
      <c r="T51" s="116"/>
      <c r="U51" s="116"/>
      <c r="V51" s="116"/>
      <c r="W51" s="116"/>
      <c r="X51" s="116"/>
      <c r="Y51" s="116"/>
      <c r="Z51" s="116"/>
      <c r="AA51" s="116"/>
      <c r="AB51" s="116"/>
      <c r="AC51" s="116"/>
    </row>
    <row r="52" spans="1:29" s="94" customFormat="1" ht="18.95" customHeight="1">
      <c r="A52" s="26">
        <f>IF(B52&lt;&gt;"",COUNTA($B$20:B52),"")</f>
        <v>33</v>
      </c>
      <c r="B52" s="105" t="s">
        <v>168</v>
      </c>
      <c r="C52" s="119">
        <v>6267</v>
      </c>
      <c r="D52" s="119">
        <v>-18397</v>
      </c>
      <c r="E52" s="119">
        <v>-3971</v>
      </c>
      <c r="F52" s="119">
        <v>-24236</v>
      </c>
      <c r="G52" s="119">
        <v>-2582</v>
      </c>
      <c r="H52" s="119">
        <v>-71978</v>
      </c>
      <c r="I52" s="119">
        <v>-39193</v>
      </c>
      <c r="J52" s="119">
        <v>-32785</v>
      </c>
      <c r="K52" s="119">
        <v>-6022</v>
      </c>
      <c r="L52" s="119">
        <v>-14498</v>
      </c>
      <c r="M52" s="119">
        <v>-3043</v>
      </c>
      <c r="N52" s="119">
        <v>150994</v>
      </c>
      <c r="O52" s="116"/>
      <c r="P52" s="116"/>
      <c r="Q52" s="116"/>
      <c r="R52" s="116"/>
      <c r="S52" s="116"/>
      <c r="T52" s="116"/>
      <c r="U52" s="116"/>
      <c r="V52" s="116"/>
      <c r="W52" s="116"/>
      <c r="X52" s="116"/>
      <c r="Y52" s="116"/>
      <c r="Z52" s="116"/>
      <c r="AA52" s="116"/>
      <c r="AB52" s="116"/>
      <c r="AC52" s="116"/>
    </row>
    <row r="53" spans="1:29" s="122" customFormat="1" ht="25.15" customHeight="1">
      <c r="A53" s="25">
        <f>IF(B53&lt;&gt;"",COUNTA($B$20:B53),"")</f>
        <v>34</v>
      </c>
      <c r="B53" s="108" t="s">
        <v>169</v>
      </c>
      <c r="C53" s="123">
        <v>8118</v>
      </c>
      <c r="D53" s="123">
        <v>-18294</v>
      </c>
      <c r="E53" s="123">
        <v>-3541</v>
      </c>
      <c r="F53" s="123">
        <v>-24166</v>
      </c>
      <c r="G53" s="123">
        <v>-2568</v>
      </c>
      <c r="H53" s="123">
        <v>-71912</v>
      </c>
      <c r="I53" s="123">
        <v>-39129</v>
      </c>
      <c r="J53" s="123">
        <v>-32782</v>
      </c>
      <c r="K53" s="123">
        <v>-6017</v>
      </c>
      <c r="L53" s="123">
        <v>-10733</v>
      </c>
      <c r="M53" s="123">
        <v>-3043</v>
      </c>
      <c r="N53" s="123">
        <v>148393</v>
      </c>
      <c r="O53" s="121"/>
      <c r="P53" s="121"/>
      <c r="Q53" s="121"/>
      <c r="R53" s="121"/>
      <c r="S53" s="121"/>
      <c r="T53" s="121"/>
      <c r="U53" s="121"/>
      <c r="V53" s="121"/>
      <c r="W53" s="121"/>
      <c r="X53" s="121"/>
      <c r="Y53" s="121"/>
      <c r="Z53" s="121"/>
      <c r="AA53" s="121"/>
      <c r="AB53" s="121"/>
      <c r="AC53" s="121"/>
    </row>
    <row r="54" spans="1:29" s="122" customFormat="1" ht="18" customHeight="1">
      <c r="A54" s="25">
        <f>IF(B54&lt;&gt;"",COUNTA($B$20:B54),"")</f>
        <v>35</v>
      </c>
      <c r="B54" s="103" t="s">
        <v>170</v>
      </c>
      <c r="C54" s="117">
        <v>1200</v>
      </c>
      <c r="D54" s="117" t="s">
        <v>10</v>
      </c>
      <c r="E54" s="117" t="s">
        <v>10</v>
      </c>
      <c r="F54" s="117" t="s">
        <v>10</v>
      </c>
      <c r="G54" s="117" t="s">
        <v>10</v>
      </c>
      <c r="H54" s="117" t="s">
        <v>10</v>
      </c>
      <c r="I54" s="117" t="s">
        <v>10</v>
      </c>
      <c r="J54" s="117" t="s">
        <v>10</v>
      </c>
      <c r="K54" s="117" t="s">
        <v>10</v>
      </c>
      <c r="L54" s="117" t="s">
        <v>10</v>
      </c>
      <c r="M54" s="117" t="s">
        <v>10</v>
      </c>
      <c r="N54" s="117">
        <v>1200</v>
      </c>
      <c r="O54" s="121"/>
      <c r="P54" s="121"/>
      <c r="Q54" s="121"/>
      <c r="R54" s="121"/>
      <c r="S54" s="121"/>
      <c r="T54" s="121"/>
      <c r="U54" s="121"/>
      <c r="V54" s="121"/>
      <c r="W54" s="121"/>
      <c r="X54" s="121"/>
      <c r="Y54" s="121"/>
      <c r="Z54" s="121"/>
      <c r="AA54" s="121"/>
      <c r="AB54" s="121"/>
      <c r="AC54" s="121"/>
    </row>
    <row r="55" spans="1:29" ht="11.1" customHeight="1">
      <c r="A55" s="25">
        <f>IF(B55&lt;&gt;"",COUNTA($B$20:B55),"")</f>
        <v>36</v>
      </c>
      <c r="B55" s="103" t="s">
        <v>171</v>
      </c>
      <c r="C55" s="117">
        <v>8037</v>
      </c>
      <c r="D55" s="117" t="s">
        <v>10</v>
      </c>
      <c r="E55" s="117" t="s">
        <v>10</v>
      </c>
      <c r="F55" s="117" t="s">
        <v>10</v>
      </c>
      <c r="G55" s="117" t="s">
        <v>10</v>
      </c>
      <c r="H55" s="117" t="s">
        <v>10</v>
      </c>
      <c r="I55" s="117" t="s">
        <v>10</v>
      </c>
      <c r="J55" s="117" t="s">
        <v>10</v>
      </c>
      <c r="K55" s="117" t="s">
        <v>10</v>
      </c>
      <c r="L55" s="117" t="s">
        <v>10</v>
      </c>
      <c r="M55" s="117" t="s">
        <v>10</v>
      </c>
      <c r="N55" s="117">
        <v>8037</v>
      </c>
    </row>
    <row r="56" spans="1:29"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9" s="94" customFormat="1" ht="11.1" customHeight="1">
      <c r="A57" s="25">
        <f>IF(B57&lt;&gt;"",COUNTA($B$20:B57),"")</f>
        <v>37</v>
      </c>
      <c r="B57" s="103" t="s">
        <v>142</v>
      </c>
      <c r="C57" s="125">
        <v>294.3</v>
      </c>
      <c r="D57" s="125">
        <v>64.11</v>
      </c>
      <c r="E57" s="125">
        <v>44.48</v>
      </c>
      <c r="F57" s="125">
        <v>17.739999999999998</v>
      </c>
      <c r="G57" s="125">
        <v>15.98</v>
      </c>
      <c r="H57" s="125">
        <v>83.48</v>
      </c>
      <c r="I57" s="125">
        <v>58.91</v>
      </c>
      <c r="J57" s="125">
        <v>24.57</v>
      </c>
      <c r="K57" s="125">
        <v>15.53</v>
      </c>
      <c r="L57" s="125">
        <v>40.61</v>
      </c>
      <c r="M57" s="125">
        <v>12.37</v>
      </c>
      <c r="N57" s="125" t="s">
        <v>10</v>
      </c>
      <c r="O57" s="116"/>
      <c r="P57" s="116"/>
      <c r="Q57" s="116"/>
      <c r="R57" s="116"/>
      <c r="S57" s="116"/>
      <c r="T57" s="116"/>
      <c r="U57" s="116"/>
      <c r="V57" s="116"/>
      <c r="W57" s="116"/>
      <c r="X57" s="116"/>
      <c r="Y57" s="116"/>
      <c r="Z57" s="116"/>
      <c r="AA57" s="116"/>
      <c r="AB57" s="116"/>
      <c r="AC57" s="116"/>
    </row>
    <row r="58" spans="1:29" s="94" customFormat="1" ht="11.1" customHeight="1">
      <c r="A58" s="25">
        <f>IF(B58&lt;&gt;"",COUNTA($B$20:B58),"")</f>
        <v>38</v>
      </c>
      <c r="B58" s="103" t="s">
        <v>143</v>
      </c>
      <c r="C58" s="125">
        <v>150.94</v>
      </c>
      <c r="D58" s="125">
        <v>17.63</v>
      </c>
      <c r="E58" s="125">
        <v>4.3</v>
      </c>
      <c r="F58" s="125">
        <v>76.55</v>
      </c>
      <c r="G58" s="125">
        <v>2.67</v>
      </c>
      <c r="H58" s="125">
        <v>32.020000000000003</v>
      </c>
      <c r="I58" s="125">
        <v>30.68</v>
      </c>
      <c r="J58" s="125">
        <v>1.35</v>
      </c>
      <c r="K58" s="125">
        <v>0.16</v>
      </c>
      <c r="L58" s="125">
        <v>17.18</v>
      </c>
      <c r="M58" s="125">
        <v>0.43</v>
      </c>
      <c r="N58" s="125" t="s">
        <v>10</v>
      </c>
      <c r="O58" s="116"/>
      <c r="P58" s="116"/>
      <c r="Q58" s="116"/>
      <c r="R58" s="116"/>
      <c r="S58" s="116"/>
      <c r="T58" s="116"/>
      <c r="U58" s="116"/>
      <c r="V58" s="116"/>
      <c r="W58" s="116"/>
      <c r="X58" s="116"/>
      <c r="Y58" s="116"/>
      <c r="Z58" s="116"/>
      <c r="AA58" s="116"/>
      <c r="AB58" s="116"/>
      <c r="AC58" s="116"/>
    </row>
    <row r="59" spans="1:29" s="94" customFormat="1" ht="21.6" customHeight="1">
      <c r="A59" s="25">
        <f>IF(B59&lt;&gt;"",COUNTA($B$20:B59),"")</f>
        <v>39</v>
      </c>
      <c r="B59" s="104" t="s">
        <v>144</v>
      </c>
      <c r="C59" s="125">
        <v>572.74</v>
      </c>
      <c r="D59" s="125" t="s">
        <v>10</v>
      </c>
      <c r="E59" s="125" t="s">
        <v>10</v>
      </c>
      <c r="F59" s="125" t="s">
        <v>10</v>
      </c>
      <c r="G59" s="125" t="s">
        <v>10</v>
      </c>
      <c r="H59" s="125">
        <v>572.74</v>
      </c>
      <c r="I59" s="125">
        <v>488.47</v>
      </c>
      <c r="J59" s="125">
        <v>84.27</v>
      </c>
      <c r="K59" s="125" t="s">
        <v>10</v>
      </c>
      <c r="L59" s="125" t="s">
        <v>10</v>
      </c>
      <c r="M59" s="125" t="s">
        <v>10</v>
      </c>
      <c r="N59" s="125" t="s">
        <v>10</v>
      </c>
      <c r="O59" s="116"/>
      <c r="P59" s="116"/>
      <c r="Q59" s="116"/>
      <c r="R59" s="116"/>
      <c r="S59" s="116"/>
      <c r="T59" s="116"/>
      <c r="U59" s="116"/>
      <c r="V59" s="116"/>
      <c r="W59" s="116"/>
      <c r="X59" s="116"/>
      <c r="Y59" s="116"/>
      <c r="Z59" s="116"/>
      <c r="AA59" s="116"/>
      <c r="AB59" s="116"/>
      <c r="AC59" s="116"/>
    </row>
    <row r="60" spans="1:29" s="94" customFormat="1" ht="11.1" customHeight="1">
      <c r="A60" s="25">
        <f>IF(B60&lt;&gt;"",COUNTA($B$20:B60),"")</f>
        <v>40</v>
      </c>
      <c r="B60" s="103" t="s">
        <v>145</v>
      </c>
      <c r="C60" s="125">
        <v>4.45</v>
      </c>
      <c r="D60" s="125" t="s">
        <v>10</v>
      </c>
      <c r="E60" s="125" t="s">
        <v>10</v>
      </c>
      <c r="F60" s="125" t="s">
        <v>10</v>
      </c>
      <c r="G60" s="125" t="s">
        <v>10</v>
      </c>
      <c r="H60" s="125" t="s">
        <v>10</v>
      </c>
      <c r="I60" s="125" t="s">
        <v>10</v>
      </c>
      <c r="J60" s="125" t="s">
        <v>10</v>
      </c>
      <c r="K60" s="125" t="s">
        <v>10</v>
      </c>
      <c r="L60" s="125" t="s">
        <v>10</v>
      </c>
      <c r="M60" s="125" t="s">
        <v>10</v>
      </c>
      <c r="N60" s="125">
        <v>4.45</v>
      </c>
      <c r="O60" s="116"/>
      <c r="P60" s="116"/>
      <c r="Q60" s="116"/>
      <c r="R60" s="116"/>
      <c r="S60" s="116"/>
      <c r="T60" s="116"/>
      <c r="U60" s="116"/>
      <c r="V60" s="116"/>
      <c r="W60" s="116"/>
      <c r="X60" s="116"/>
      <c r="Y60" s="116"/>
      <c r="Z60" s="116"/>
      <c r="AA60" s="116"/>
      <c r="AB60" s="116"/>
      <c r="AC60" s="116"/>
    </row>
    <row r="61" spans="1:29" s="94" customFormat="1" ht="11.1" customHeight="1">
      <c r="A61" s="25">
        <f>IF(B61&lt;&gt;"",COUNTA($B$20:B61),"")</f>
        <v>41</v>
      </c>
      <c r="B61" s="103" t="s">
        <v>146</v>
      </c>
      <c r="C61" s="125">
        <v>403.28</v>
      </c>
      <c r="D61" s="125">
        <v>7.72</v>
      </c>
      <c r="E61" s="125">
        <v>8.25</v>
      </c>
      <c r="F61" s="125">
        <v>41.25</v>
      </c>
      <c r="G61" s="125">
        <v>3.21</v>
      </c>
      <c r="H61" s="125">
        <v>302.58</v>
      </c>
      <c r="I61" s="125">
        <v>26.25</v>
      </c>
      <c r="J61" s="125">
        <v>276.33</v>
      </c>
      <c r="K61" s="125">
        <v>14.07</v>
      </c>
      <c r="L61" s="125">
        <v>20.83</v>
      </c>
      <c r="M61" s="125">
        <v>5.24</v>
      </c>
      <c r="N61" s="125">
        <v>0.13</v>
      </c>
      <c r="O61" s="116"/>
      <c r="P61" s="116"/>
      <c r="Q61" s="116"/>
      <c r="R61" s="116"/>
      <c r="S61" s="116"/>
      <c r="T61" s="116"/>
      <c r="U61" s="116"/>
      <c r="V61" s="116"/>
      <c r="W61" s="116"/>
      <c r="X61" s="116"/>
      <c r="Y61" s="116"/>
      <c r="Z61" s="116"/>
      <c r="AA61" s="116"/>
      <c r="AB61" s="116"/>
      <c r="AC61" s="116"/>
    </row>
    <row r="62" spans="1:29" s="94" customFormat="1" ht="11.1" customHeight="1">
      <c r="A62" s="25">
        <f>IF(B62&lt;&gt;"",COUNTA($B$20:B62),"")</f>
        <v>42</v>
      </c>
      <c r="B62" s="103" t="s">
        <v>147</v>
      </c>
      <c r="C62" s="125">
        <v>403.21</v>
      </c>
      <c r="D62" s="125">
        <v>0.04</v>
      </c>
      <c r="E62" s="125" t="s">
        <v>10</v>
      </c>
      <c r="F62" s="125">
        <v>12.4</v>
      </c>
      <c r="G62" s="125">
        <v>0.35</v>
      </c>
      <c r="H62" s="125">
        <v>1.97</v>
      </c>
      <c r="I62" s="125">
        <v>0.28999999999999998</v>
      </c>
      <c r="J62" s="125">
        <v>1.68</v>
      </c>
      <c r="K62" s="125" t="s">
        <v>10</v>
      </c>
      <c r="L62" s="125">
        <v>0.15</v>
      </c>
      <c r="M62" s="125">
        <v>0.01</v>
      </c>
      <c r="N62" s="125">
        <v>388.28</v>
      </c>
      <c r="O62" s="116"/>
      <c r="P62" s="116"/>
      <c r="Q62" s="116"/>
      <c r="R62" s="116"/>
      <c r="S62" s="116"/>
      <c r="T62" s="116"/>
      <c r="U62" s="116"/>
      <c r="V62" s="116"/>
      <c r="W62" s="116"/>
      <c r="X62" s="116"/>
      <c r="Y62" s="116"/>
      <c r="Z62" s="116"/>
      <c r="AA62" s="116"/>
      <c r="AB62" s="116"/>
      <c r="AC62" s="116"/>
    </row>
    <row r="63" spans="1:29" s="94" customFormat="1" ht="20.100000000000001" customHeight="1">
      <c r="A63" s="26">
        <f>IF(B63&lt;&gt;"",COUNTA($B$20:B63),"")</f>
        <v>43</v>
      </c>
      <c r="B63" s="105" t="s">
        <v>148</v>
      </c>
      <c r="C63" s="127">
        <v>1022.5</v>
      </c>
      <c r="D63" s="127">
        <v>89.42</v>
      </c>
      <c r="E63" s="127">
        <v>57.03</v>
      </c>
      <c r="F63" s="127">
        <v>123.13</v>
      </c>
      <c r="G63" s="127">
        <v>21.51</v>
      </c>
      <c r="H63" s="127">
        <v>988.86</v>
      </c>
      <c r="I63" s="127">
        <v>604.02</v>
      </c>
      <c r="J63" s="127">
        <v>384.84</v>
      </c>
      <c r="K63" s="127">
        <v>29.76</v>
      </c>
      <c r="L63" s="127">
        <v>78.47</v>
      </c>
      <c r="M63" s="127">
        <v>18.02</v>
      </c>
      <c r="N63" s="127">
        <v>-383.7</v>
      </c>
      <c r="O63" s="116"/>
      <c r="P63" s="116"/>
      <c r="Q63" s="116"/>
      <c r="R63" s="116"/>
      <c r="S63" s="116"/>
      <c r="T63" s="116"/>
      <c r="U63" s="116"/>
      <c r="V63" s="116"/>
      <c r="W63" s="116"/>
      <c r="X63" s="116"/>
      <c r="Y63" s="116"/>
      <c r="Z63" s="116"/>
      <c r="AA63" s="116"/>
      <c r="AB63" s="116"/>
      <c r="AC63" s="116"/>
    </row>
    <row r="64" spans="1:29" s="94" customFormat="1" ht="21.6" customHeight="1">
      <c r="A64" s="25">
        <f>IF(B64&lt;&gt;"",COUNTA($B$20:B64),"")</f>
        <v>44</v>
      </c>
      <c r="B64" s="104" t="s">
        <v>149</v>
      </c>
      <c r="C64" s="125">
        <v>32.53</v>
      </c>
      <c r="D64" s="125">
        <v>2.21</v>
      </c>
      <c r="E64" s="125">
        <v>2.09</v>
      </c>
      <c r="F64" s="125">
        <v>1.19</v>
      </c>
      <c r="G64" s="125">
        <v>0.09</v>
      </c>
      <c r="H64" s="125">
        <v>2.79</v>
      </c>
      <c r="I64" s="125">
        <v>0.05</v>
      </c>
      <c r="J64" s="125">
        <v>2.74</v>
      </c>
      <c r="K64" s="125">
        <v>0.02</v>
      </c>
      <c r="L64" s="125">
        <v>24.14</v>
      </c>
      <c r="M64" s="125" t="s">
        <v>10</v>
      </c>
      <c r="N64" s="125" t="s">
        <v>10</v>
      </c>
      <c r="O64" s="116"/>
      <c r="P64" s="116"/>
      <c r="Q64" s="116"/>
      <c r="R64" s="116"/>
      <c r="S64" s="116"/>
      <c r="T64" s="116"/>
      <c r="U64" s="116"/>
      <c r="V64" s="116"/>
      <c r="W64" s="116"/>
      <c r="X64" s="116"/>
      <c r="Y64" s="116"/>
      <c r="Z64" s="116"/>
      <c r="AA64" s="116"/>
      <c r="AB64" s="116"/>
      <c r="AC64" s="116"/>
    </row>
    <row r="65" spans="1:29" s="94" customFormat="1" ht="11.1" customHeight="1">
      <c r="A65" s="25">
        <f>IF(B65&lt;&gt;"",COUNTA($B$20:B65),"")</f>
        <v>45</v>
      </c>
      <c r="B65" s="103" t="s">
        <v>150</v>
      </c>
      <c r="C65" s="125">
        <v>24.76</v>
      </c>
      <c r="D65" s="125">
        <v>0.02</v>
      </c>
      <c r="E65" s="125">
        <v>1.88</v>
      </c>
      <c r="F65" s="125">
        <v>0.39</v>
      </c>
      <c r="G65" s="125" t="s">
        <v>10</v>
      </c>
      <c r="H65" s="125">
        <v>0.05</v>
      </c>
      <c r="I65" s="125">
        <v>0.05</v>
      </c>
      <c r="J65" s="125" t="s">
        <v>10</v>
      </c>
      <c r="K65" s="125" t="s">
        <v>10</v>
      </c>
      <c r="L65" s="125">
        <v>22.43</v>
      </c>
      <c r="M65" s="125" t="s">
        <v>10</v>
      </c>
      <c r="N65" s="125" t="s">
        <v>10</v>
      </c>
      <c r="O65" s="116"/>
      <c r="P65" s="116"/>
      <c r="Q65" s="116"/>
      <c r="R65" s="116"/>
      <c r="S65" s="116"/>
      <c r="T65" s="116"/>
      <c r="U65" s="116"/>
      <c r="V65" s="116"/>
      <c r="W65" s="116"/>
      <c r="X65" s="116"/>
      <c r="Y65" s="116"/>
      <c r="Z65" s="116"/>
      <c r="AA65" s="116"/>
      <c r="AB65" s="116"/>
      <c r="AC65" s="116"/>
    </row>
    <row r="66" spans="1:29"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c r="Y66" s="116"/>
      <c r="Z66" s="116"/>
      <c r="AA66" s="116"/>
      <c r="AB66" s="116"/>
      <c r="AC66" s="116"/>
    </row>
    <row r="67" spans="1:29" s="94" customFormat="1" ht="11.1" customHeight="1">
      <c r="A67" s="25">
        <f>IF(B67&lt;&gt;"",COUNTA($B$20:B67),"")</f>
        <v>47</v>
      </c>
      <c r="B67" s="103" t="s">
        <v>152</v>
      </c>
      <c r="C67" s="125">
        <v>4.28</v>
      </c>
      <c r="D67" s="125" t="s">
        <v>10</v>
      </c>
      <c r="E67" s="125">
        <v>3.43</v>
      </c>
      <c r="F67" s="125" t="s">
        <v>10</v>
      </c>
      <c r="G67" s="125" t="s">
        <v>10</v>
      </c>
      <c r="H67" s="125">
        <v>0.84</v>
      </c>
      <c r="I67" s="125">
        <v>0.61</v>
      </c>
      <c r="J67" s="125">
        <v>0.24</v>
      </c>
      <c r="K67" s="125" t="s">
        <v>10</v>
      </c>
      <c r="L67" s="125">
        <v>0.01</v>
      </c>
      <c r="M67" s="125" t="s">
        <v>10</v>
      </c>
      <c r="N67" s="125" t="s">
        <v>10</v>
      </c>
      <c r="O67" s="116"/>
      <c r="P67" s="116"/>
      <c r="Q67" s="116"/>
      <c r="R67" s="116"/>
      <c r="S67" s="116"/>
      <c r="T67" s="116"/>
      <c r="U67" s="116"/>
      <c r="V67" s="116"/>
      <c r="W67" s="116"/>
      <c r="X67" s="116"/>
      <c r="Y67" s="116"/>
      <c r="Z67" s="116"/>
      <c r="AA67" s="116"/>
      <c r="AB67" s="116"/>
      <c r="AC67" s="116"/>
    </row>
    <row r="68" spans="1:29" s="94" customFormat="1" ht="11.1" customHeight="1">
      <c r="A68" s="25">
        <f>IF(B68&lt;&gt;"",COUNTA($B$20:B68),"")</f>
        <v>48</v>
      </c>
      <c r="B68" s="103" t="s">
        <v>147</v>
      </c>
      <c r="C68" s="125" t="s">
        <v>10</v>
      </c>
      <c r="D68" s="125" t="s">
        <v>10</v>
      </c>
      <c r="E68" s="125" t="s">
        <v>10</v>
      </c>
      <c r="F68" s="125" t="s">
        <v>10</v>
      </c>
      <c r="G68" s="125" t="s">
        <v>10</v>
      </c>
      <c r="H68" s="125" t="s">
        <v>10</v>
      </c>
      <c r="I68" s="125" t="s">
        <v>10</v>
      </c>
      <c r="J68" s="125" t="s">
        <v>10</v>
      </c>
      <c r="K68" s="125" t="s">
        <v>10</v>
      </c>
      <c r="L68" s="125" t="s">
        <v>10</v>
      </c>
      <c r="M68" s="125" t="s">
        <v>10</v>
      </c>
      <c r="N68" s="125" t="s">
        <v>10</v>
      </c>
      <c r="O68" s="116"/>
      <c r="P68" s="116"/>
      <c r="Q68" s="116"/>
      <c r="R68" s="116"/>
      <c r="S68" s="116"/>
      <c r="T68" s="116"/>
      <c r="U68" s="116"/>
      <c r="V68" s="116"/>
      <c r="W68" s="116"/>
      <c r="X68" s="116"/>
      <c r="Y68" s="116"/>
      <c r="Z68" s="116"/>
      <c r="AA68" s="116"/>
      <c r="AB68" s="116"/>
      <c r="AC68" s="116"/>
    </row>
    <row r="69" spans="1:29" s="94" customFormat="1" ht="18.95" customHeight="1">
      <c r="A69" s="26">
        <f>IF(B69&lt;&gt;"",COUNTA($B$20:B69),"")</f>
        <v>49</v>
      </c>
      <c r="B69" s="105" t="s">
        <v>153</v>
      </c>
      <c r="C69" s="127">
        <v>36.81</v>
      </c>
      <c r="D69" s="127">
        <v>2.21</v>
      </c>
      <c r="E69" s="127">
        <v>5.52</v>
      </c>
      <c r="F69" s="127">
        <v>1.19</v>
      </c>
      <c r="G69" s="127">
        <v>0.09</v>
      </c>
      <c r="H69" s="127">
        <v>3.63</v>
      </c>
      <c r="I69" s="127">
        <v>0.66</v>
      </c>
      <c r="J69" s="127">
        <v>2.97</v>
      </c>
      <c r="K69" s="127">
        <v>0.02</v>
      </c>
      <c r="L69" s="127">
        <v>24.15</v>
      </c>
      <c r="M69" s="127" t="s">
        <v>10</v>
      </c>
      <c r="N69" s="127" t="s">
        <v>10</v>
      </c>
      <c r="O69" s="116"/>
      <c r="P69" s="116"/>
      <c r="Q69" s="116"/>
      <c r="R69" s="116"/>
      <c r="S69" s="116"/>
      <c r="T69" s="116"/>
      <c r="U69" s="116"/>
      <c r="V69" s="116"/>
      <c r="W69" s="116"/>
      <c r="X69" s="116"/>
      <c r="Y69" s="116"/>
      <c r="Z69" s="116"/>
      <c r="AA69" s="116"/>
      <c r="AB69" s="116"/>
      <c r="AC69" s="116"/>
    </row>
    <row r="70" spans="1:29" s="94" customFormat="1" ht="18.95" customHeight="1">
      <c r="A70" s="26">
        <f>IF(B70&lt;&gt;"",COUNTA($B$20:B70),"")</f>
        <v>50</v>
      </c>
      <c r="B70" s="105" t="s">
        <v>154</v>
      </c>
      <c r="C70" s="127">
        <v>1059.31</v>
      </c>
      <c r="D70" s="127">
        <v>91.62</v>
      </c>
      <c r="E70" s="127">
        <v>62.55</v>
      </c>
      <c r="F70" s="127">
        <v>124.32</v>
      </c>
      <c r="G70" s="127">
        <v>21.6</v>
      </c>
      <c r="H70" s="127">
        <v>992.49</v>
      </c>
      <c r="I70" s="127">
        <v>604.67999999999995</v>
      </c>
      <c r="J70" s="127">
        <v>387.81</v>
      </c>
      <c r="K70" s="127">
        <v>29.78</v>
      </c>
      <c r="L70" s="127">
        <v>102.62</v>
      </c>
      <c r="M70" s="127">
        <v>18.02</v>
      </c>
      <c r="N70" s="127">
        <v>-383.7</v>
      </c>
      <c r="O70" s="116"/>
      <c r="P70" s="116"/>
      <c r="Q70" s="116"/>
      <c r="R70" s="116"/>
      <c r="S70" s="116"/>
      <c r="T70" s="116"/>
      <c r="U70" s="116"/>
      <c r="V70" s="116"/>
      <c r="W70" s="116"/>
      <c r="X70" s="116"/>
      <c r="Y70" s="116"/>
      <c r="Z70" s="116"/>
      <c r="AA70" s="116"/>
      <c r="AB70" s="116"/>
      <c r="AC70" s="116"/>
    </row>
    <row r="71" spans="1:29" s="94" customFormat="1" ht="11.1" customHeight="1">
      <c r="A71" s="25">
        <f>IF(B71&lt;&gt;"",COUNTA($B$20:B71),"")</f>
        <v>51</v>
      </c>
      <c r="B71" s="103" t="s">
        <v>155</v>
      </c>
      <c r="C71" s="125" t="s">
        <v>10</v>
      </c>
      <c r="D71" s="125" t="s">
        <v>10</v>
      </c>
      <c r="E71" s="125" t="s">
        <v>10</v>
      </c>
      <c r="F71" s="125" t="s">
        <v>10</v>
      </c>
      <c r="G71" s="125" t="s">
        <v>10</v>
      </c>
      <c r="H71" s="125" t="s">
        <v>10</v>
      </c>
      <c r="I71" s="125" t="s">
        <v>10</v>
      </c>
      <c r="J71" s="125" t="s">
        <v>10</v>
      </c>
      <c r="K71" s="125" t="s">
        <v>10</v>
      </c>
      <c r="L71" s="125" t="s">
        <v>10</v>
      </c>
      <c r="M71" s="125" t="s">
        <v>10</v>
      </c>
      <c r="N71" s="125" t="s">
        <v>10</v>
      </c>
      <c r="O71" s="116"/>
      <c r="P71" s="116"/>
      <c r="Q71" s="116"/>
      <c r="R71" s="116"/>
      <c r="S71" s="116"/>
      <c r="T71" s="116"/>
      <c r="U71" s="116"/>
      <c r="V71" s="116"/>
      <c r="W71" s="116"/>
      <c r="X71" s="116"/>
      <c r="Y71" s="116"/>
      <c r="Z71" s="116"/>
      <c r="AA71" s="116"/>
      <c r="AB71" s="116"/>
      <c r="AC71" s="116"/>
    </row>
    <row r="72" spans="1:29" s="94" customFormat="1" ht="11.1" customHeight="1">
      <c r="A72" s="25">
        <f>IF(B72&lt;&gt;"",COUNTA($B$20:B72),"")</f>
        <v>52</v>
      </c>
      <c r="B72" s="103" t="s">
        <v>156</v>
      </c>
      <c r="C72" s="125" t="s">
        <v>10</v>
      </c>
      <c r="D72" s="125" t="s">
        <v>10</v>
      </c>
      <c r="E72" s="125" t="s">
        <v>10</v>
      </c>
      <c r="F72" s="125" t="s">
        <v>10</v>
      </c>
      <c r="G72" s="125" t="s">
        <v>10</v>
      </c>
      <c r="H72" s="125" t="s">
        <v>10</v>
      </c>
      <c r="I72" s="125" t="s">
        <v>10</v>
      </c>
      <c r="J72" s="125" t="s">
        <v>10</v>
      </c>
      <c r="K72" s="125" t="s">
        <v>10</v>
      </c>
      <c r="L72" s="125" t="s">
        <v>10</v>
      </c>
      <c r="M72" s="125" t="s">
        <v>10</v>
      </c>
      <c r="N72" s="125" t="s">
        <v>10</v>
      </c>
      <c r="O72" s="116"/>
      <c r="P72" s="116"/>
      <c r="Q72" s="116"/>
      <c r="R72" s="116"/>
      <c r="S72" s="116"/>
      <c r="T72" s="116"/>
      <c r="U72" s="116"/>
      <c r="V72" s="116"/>
      <c r="W72" s="116"/>
      <c r="X72" s="116"/>
      <c r="Y72" s="116"/>
      <c r="Z72" s="116"/>
      <c r="AA72" s="116"/>
      <c r="AB72" s="116"/>
      <c r="AC72" s="116"/>
    </row>
    <row r="73" spans="1:29" s="94" customFormat="1" ht="11.1" customHeight="1">
      <c r="A73" s="25">
        <f>IF(B73&lt;&gt;"",COUNTA($B$20:B73),"")</f>
        <v>53</v>
      </c>
      <c r="B73" s="103" t="s">
        <v>172</v>
      </c>
      <c r="C73" s="125" t="s">
        <v>10</v>
      </c>
      <c r="D73" s="125" t="s">
        <v>10</v>
      </c>
      <c r="E73" s="125" t="s">
        <v>10</v>
      </c>
      <c r="F73" s="125" t="s">
        <v>10</v>
      </c>
      <c r="G73" s="125" t="s">
        <v>10</v>
      </c>
      <c r="H73" s="125" t="s">
        <v>10</v>
      </c>
      <c r="I73" s="125" t="s">
        <v>10</v>
      </c>
      <c r="J73" s="125" t="s">
        <v>10</v>
      </c>
      <c r="K73" s="125" t="s">
        <v>10</v>
      </c>
      <c r="L73" s="125" t="s">
        <v>10</v>
      </c>
      <c r="M73" s="125" t="s">
        <v>10</v>
      </c>
      <c r="N73" s="125" t="s">
        <v>10</v>
      </c>
      <c r="O73" s="116"/>
      <c r="P73" s="116"/>
      <c r="Q73" s="116"/>
      <c r="R73" s="116"/>
      <c r="S73" s="116"/>
      <c r="T73" s="116"/>
      <c r="U73" s="116"/>
      <c r="V73" s="116"/>
      <c r="W73" s="116"/>
      <c r="X73" s="116"/>
      <c r="Y73" s="116"/>
      <c r="Z73" s="116"/>
      <c r="AA73" s="116"/>
      <c r="AB73" s="116"/>
      <c r="AC73" s="116"/>
    </row>
    <row r="74" spans="1:29" s="94" customFormat="1" ht="11.1" customHeight="1">
      <c r="A74" s="25">
        <f>IF(B74&lt;&gt;"",COUNTA($B$20:B74),"")</f>
        <v>54</v>
      </c>
      <c r="B74" s="103" t="s">
        <v>173</v>
      </c>
      <c r="C74" s="125" t="s">
        <v>10</v>
      </c>
      <c r="D74" s="125" t="s">
        <v>10</v>
      </c>
      <c r="E74" s="125" t="s">
        <v>10</v>
      </c>
      <c r="F74" s="125" t="s">
        <v>10</v>
      </c>
      <c r="G74" s="125" t="s">
        <v>10</v>
      </c>
      <c r="H74" s="125" t="s">
        <v>10</v>
      </c>
      <c r="I74" s="125" t="s">
        <v>10</v>
      </c>
      <c r="J74" s="125" t="s">
        <v>10</v>
      </c>
      <c r="K74" s="125" t="s">
        <v>10</v>
      </c>
      <c r="L74" s="125" t="s">
        <v>10</v>
      </c>
      <c r="M74" s="125" t="s">
        <v>10</v>
      </c>
      <c r="N74" s="125" t="s">
        <v>10</v>
      </c>
      <c r="O74" s="116"/>
      <c r="P74" s="116"/>
      <c r="Q74" s="116"/>
      <c r="R74" s="116"/>
      <c r="S74" s="116"/>
      <c r="T74" s="116"/>
      <c r="U74" s="116"/>
      <c r="V74" s="116"/>
      <c r="W74" s="116"/>
      <c r="X74" s="116"/>
      <c r="Y74" s="116"/>
      <c r="Z74" s="116"/>
      <c r="AA74" s="116"/>
      <c r="AB74" s="116"/>
      <c r="AC74" s="116"/>
    </row>
    <row r="75" spans="1:29" s="94" customFormat="1" ht="11.1" customHeight="1">
      <c r="A75" s="25">
        <f>IF(B75&lt;&gt;"",COUNTA($B$20:B75),"")</f>
        <v>55</v>
      </c>
      <c r="B75" s="103" t="s">
        <v>61</v>
      </c>
      <c r="C75" s="125">
        <v>160.24</v>
      </c>
      <c r="D75" s="125" t="s">
        <v>10</v>
      </c>
      <c r="E75" s="125" t="s">
        <v>10</v>
      </c>
      <c r="F75" s="125" t="s">
        <v>10</v>
      </c>
      <c r="G75" s="125" t="s">
        <v>10</v>
      </c>
      <c r="H75" s="125" t="s">
        <v>10</v>
      </c>
      <c r="I75" s="125" t="s">
        <v>10</v>
      </c>
      <c r="J75" s="125" t="s">
        <v>10</v>
      </c>
      <c r="K75" s="125" t="s">
        <v>10</v>
      </c>
      <c r="L75" s="125" t="s">
        <v>10</v>
      </c>
      <c r="M75" s="125" t="s">
        <v>10</v>
      </c>
      <c r="N75" s="125">
        <v>160.24</v>
      </c>
      <c r="O75" s="116"/>
      <c r="P75" s="116"/>
      <c r="Q75" s="116"/>
      <c r="R75" s="116"/>
      <c r="S75" s="116"/>
      <c r="T75" s="116"/>
      <c r="U75" s="116"/>
      <c r="V75" s="116"/>
      <c r="W75" s="116"/>
      <c r="X75" s="116"/>
      <c r="Y75" s="116"/>
      <c r="Z75" s="116"/>
      <c r="AA75" s="116"/>
      <c r="AB75" s="116"/>
      <c r="AC75" s="116"/>
    </row>
    <row r="76" spans="1:29" s="94" customFormat="1" ht="21.6" customHeight="1">
      <c r="A76" s="25">
        <f>IF(B76&lt;&gt;"",COUNTA($B$20:B76),"")</f>
        <v>56</v>
      </c>
      <c r="B76" s="104" t="s">
        <v>157</v>
      </c>
      <c r="C76" s="125">
        <v>143.97999999999999</v>
      </c>
      <c r="D76" s="125" t="s">
        <v>10</v>
      </c>
      <c r="E76" s="125" t="s">
        <v>10</v>
      </c>
      <c r="F76" s="125" t="s">
        <v>10</v>
      </c>
      <c r="G76" s="125" t="s">
        <v>10</v>
      </c>
      <c r="H76" s="125" t="s">
        <v>10</v>
      </c>
      <c r="I76" s="125" t="s">
        <v>10</v>
      </c>
      <c r="J76" s="125" t="s">
        <v>10</v>
      </c>
      <c r="K76" s="125" t="s">
        <v>10</v>
      </c>
      <c r="L76" s="125" t="s">
        <v>10</v>
      </c>
      <c r="M76" s="125" t="s">
        <v>10</v>
      </c>
      <c r="N76" s="125">
        <v>143.97999999999999</v>
      </c>
      <c r="O76" s="116"/>
      <c r="P76" s="116"/>
      <c r="Q76" s="116"/>
      <c r="R76" s="116"/>
      <c r="S76" s="116"/>
      <c r="T76" s="116"/>
      <c r="U76" s="116"/>
      <c r="V76" s="116"/>
      <c r="W76" s="116"/>
      <c r="X76" s="116"/>
      <c r="Y76" s="116"/>
      <c r="Z76" s="116"/>
      <c r="AA76" s="116"/>
      <c r="AB76" s="116"/>
      <c r="AC76" s="116"/>
    </row>
    <row r="77" spans="1:29" s="94" customFormat="1" ht="21.6" customHeight="1">
      <c r="A77" s="25">
        <f>IF(B77&lt;&gt;"",COUNTA($B$20:B77),"")</f>
        <v>57</v>
      </c>
      <c r="B77" s="104" t="s">
        <v>158</v>
      </c>
      <c r="C77" s="125">
        <v>427.67</v>
      </c>
      <c r="D77" s="125">
        <v>0.06</v>
      </c>
      <c r="E77" s="125">
        <v>0.06</v>
      </c>
      <c r="F77" s="125">
        <v>9.1300000000000008</v>
      </c>
      <c r="G77" s="125">
        <v>3.34</v>
      </c>
      <c r="H77" s="125">
        <v>403.15</v>
      </c>
      <c r="I77" s="125">
        <v>195.11</v>
      </c>
      <c r="J77" s="125">
        <v>208.05</v>
      </c>
      <c r="K77" s="125">
        <v>0.14000000000000001</v>
      </c>
      <c r="L77" s="125">
        <v>11.74</v>
      </c>
      <c r="M77" s="125">
        <v>0.04</v>
      </c>
      <c r="N77" s="125" t="s">
        <v>10</v>
      </c>
      <c r="O77" s="116"/>
      <c r="P77" s="116"/>
      <c r="Q77" s="116"/>
      <c r="R77" s="116"/>
      <c r="S77" s="116"/>
      <c r="T77" s="116"/>
      <c r="U77" s="116"/>
      <c r="V77" s="116"/>
      <c r="W77" s="116"/>
      <c r="X77" s="116"/>
      <c r="Y77" s="116"/>
      <c r="Z77" s="116"/>
      <c r="AA77" s="116"/>
      <c r="AB77" s="116"/>
      <c r="AC77" s="116"/>
    </row>
    <row r="78" spans="1:29" s="94" customFormat="1" ht="21.6" customHeight="1">
      <c r="A78" s="25">
        <f>IF(B78&lt;&gt;"",COUNTA($B$20:B78),"")</f>
        <v>58</v>
      </c>
      <c r="B78" s="104" t="s">
        <v>159</v>
      </c>
      <c r="C78" s="125">
        <v>54.27</v>
      </c>
      <c r="D78" s="125">
        <v>0.14000000000000001</v>
      </c>
      <c r="E78" s="125" t="s">
        <v>10</v>
      </c>
      <c r="F78" s="125">
        <v>0.02</v>
      </c>
      <c r="G78" s="125">
        <v>0.32</v>
      </c>
      <c r="H78" s="125">
        <v>51.78</v>
      </c>
      <c r="I78" s="125">
        <v>51.78</v>
      </c>
      <c r="J78" s="125" t="s">
        <v>10</v>
      </c>
      <c r="K78" s="125" t="s">
        <v>10</v>
      </c>
      <c r="L78" s="125" t="s">
        <v>10</v>
      </c>
      <c r="M78" s="125">
        <v>2.0099999999999998</v>
      </c>
      <c r="N78" s="125" t="s">
        <v>10</v>
      </c>
      <c r="O78" s="116"/>
      <c r="P78" s="116"/>
      <c r="Q78" s="116"/>
      <c r="R78" s="116"/>
      <c r="S78" s="116"/>
      <c r="T78" s="116"/>
      <c r="U78" s="116"/>
      <c r="V78" s="116"/>
      <c r="W78" s="116"/>
      <c r="X78" s="116"/>
      <c r="Y78" s="116"/>
      <c r="Z78" s="116"/>
      <c r="AA78" s="116"/>
      <c r="AB78" s="116"/>
      <c r="AC78" s="116"/>
    </row>
    <row r="79" spans="1:29" s="94" customFormat="1" ht="11.1" customHeight="1">
      <c r="A79" s="25">
        <f>IF(B79&lt;&gt;"",COUNTA($B$20:B79),"")</f>
        <v>59</v>
      </c>
      <c r="B79" s="103" t="s">
        <v>160</v>
      </c>
      <c r="C79" s="125">
        <v>44.78</v>
      </c>
      <c r="D79" s="125">
        <v>0.1</v>
      </c>
      <c r="E79" s="125">
        <v>19.71</v>
      </c>
      <c r="F79" s="125">
        <v>0.31</v>
      </c>
      <c r="G79" s="125">
        <v>5.86</v>
      </c>
      <c r="H79" s="125">
        <v>0.91</v>
      </c>
      <c r="I79" s="125" t="s">
        <v>10</v>
      </c>
      <c r="J79" s="125">
        <v>0.9</v>
      </c>
      <c r="K79" s="125">
        <v>1.34</v>
      </c>
      <c r="L79" s="125">
        <v>15.94</v>
      </c>
      <c r="M79" s="125">
        <v>0.63</v>
      </c>
      <c r="N79" s="125" t="s">
        <v>10</v>
      </c>
      <c r="O79" s="116"/>
      <c r="P79" s="116"/>
      <c r="Q79" s="116"/>
      <c r="R79" s="116"/>
      <c r="S79" s="116"/>
      <c r="T79" s="116"/>
      <c r="U79" s="116"/>
      <c r="V79" s="116"/>
      <c r="W79" s="116"/>
      <c r="X79" s="116"/>
      <c r="Y79" s="116"/>
      <c r="Z79" s="116"/>
      <c r="AA79" s="116"/>
      <c r="AB79" s="116"/>
      <c r="AC79" s="116"/>
    </row>
    <row r="80" spans="1:29" s="94" customFormat="1" ht="11.1" customHeight="1">
      <c r="A80" s="25">
        <f>IF(B80&lt;&gt;"",COUNTA($B$20:B80),"")</f>
        <v>60</v>
      </c>
      <c r="B80" s="103" t="s">
        <v>161</v>
      </c>
      <c r="C80" s="125">
        <v>632.41999999999996</v>
      </c>
      <c r="D80" s="125">
        <v>4.33</v>
      </c>
      <c r="E80" s="125">
        <v>20.84</v>
      </c>
      <c r="F80" s="125">
        <v>14.01</v>
      </c>
      <c r="G80" s="125">
        <v>0.43</v>
      </c>
      <c r="H80" s="125">
        <v>201.52</v>
      </c>
      <c r="I80" s="125">
        <v>175.97</v>
      </c>
      <c r="J80" s="125">
        <v>25.55</v>
      </c>
      <c r="K80" s="125">
        <v>0.38</v>
      </c>
      <c r="L80" s="125">
        <v>1.17</v>
      </c>
      <c r="M80" s="125">
        <v>1.24</v>
      </c>
      <c r="N80" s="125">
        <v>388.5</v>
      </c>
      <c r="O80" s="116"/>
      <c r="P80" s="116"/>
      <c r="Q80" s="116"/>
      <c r="R80" s="116"/>
      <c r="S80" s="116"/>
      <c r="T80" s="116"/>
      <c r="U80" s="116"/>
      <c r="V80" s="116"/>
      <c r="W80" s="116"/>
      <c r="X80" s="116"/>
      <c r="Y80" s="116"/>
      <c r="Z80" s="116"/>
      <c r="AA80" s="116"/>
      <c r="AB80" s="116"/>
      <c r="AC80" s="116"/>
    </row>
    <row r="81" spans="1:29" s="94" customFormat="1" ht="11.1" customHeight="1">
      <c r="A81" s="25">
        <f>IF(B81&lt;&gt;"",COUNTA($B$20:B81),"")</f>
        <v>61</v>
      </c>
      <c r="B81" s="103" t="s">
        <v>147</v>
      </c>
      <c r="C81" s="125">
        <v>403.21</v>
      </c>
      <c r="D81" s="125">
        <v>0.04</v>
      </c>
      <c r="E81" s="125" t="s">
        <v>10</v>
      </c>
      <c r="F81" s="125">
        <v>12.4</v>
      </c>
      <c r="G81" s="125">
        <v>0.35</v>
      </c>
      <c r="H81" s="125">
        <v>1.97</v>
      </c>
      <c r="I81" s="125">
        <v>0.28999999999999998</v>
      </c>
      <c r="J81" s="125">
        <v>1.68</v>
      </c>
      <c r="K81" s="125" t="s">
        <v>10</v>
      </c>
      <c r="L81" s="125">
        <v>0.15</v>
      </c>
      <c r="M81" s="125">
        <v>0.01</v>
      </c>
      <c r="N81" s="125">
        <v>388.28</v>
      </c>
      <c r="O81" s="116"/>
      <c r="P81" s="116"/>
      <c r="Q81" s="116"/>
      <c r="R81" s="116"/>
      <c r="S81" s="116"/>
      <c r="T81" s="116"/>
      <c r="U81" s="116"/>
      <c r="V81" s="116"/>
      <c r="W81" s="116"/>
      <c r="X81" s="116"/>
      <c r="Y81" s="116"/>
      <c r="Z81" s="116"/>
      <c r="AA81" s="116"/>
      <c r="AB81" s="116"/>
      <c r="AC81" s="116"/>
    </row>
    <row r="82" spans="1:29" s="94" customFormat="1" ht="20.100000000000001" customHeight="1">
      <c r="A82" s="26">
        <f>IF(B82&lt;&gt;"",COUNTA($B$20:B82),"")</f>
        <v>62</v>
      </c>
      <c r="B82" s="105" t="s">
        <v>162</v>
      </c>
      <c r="C82" s="127">
        <v>1060.1400000000001</v>
      </c>
      <c r="D82" s="127">
        <v>4.59</v>
      </c>
      <c r="E82" s="127">
        <v>40.61</v>
      </c>
      <c r="F82" s="127">
        <v>11.07</v>
      </c>
      <c r="G82" s="127">
        <v>9.6</v>
      </c>
      <c r="H82" s="127">
        <v>655.39</v>
      </c>
      <c r="I82" s="127">
        <v>422.57</v>
      </c>
      <c r="J82" s="127">
        <v>232.82</v>
      </c>
      <c r="K82" s="127">
        <v>1.86</v>
      </c>
      <c r="L82" s="127">
        <v>28.7</v>
      </c>
      <c r="M82" s="127">
        <v>3.91</v>
      </c>
      <c r="N82" s="127">
        <v>304.43</v>
      </c>
      <c r="O82" s="116"/>
      <c r="P82" s="116"/>
      <c r="Q82" s="116"/>
      <c r="R82" s="116"/>
      <c r="S82" s="116"/>
      <c r="T82" s="116"/>
      <c r="U82" s="116"/>
      <c r="V82" s="116"/>
      <c r="W82" s="116"/>
      <c r="X82" s="116"/>
      <c r="Y82" s="116"/>
      <c r="Z82" s="116"/>
      <c r="AA82" s="116"/>
      <c r="AB82" s="116"/>
      <c r="AC82" s="116"/>
    </row>
    <row r="83" spans="1:29" s="122" customFormat="1" ht="11.1" customHeight="1">
      <c r="A83" s="25">
        <f>IF(B83&lt;&gt;"",COUNTA($B$20:B83),"")</f>
        <v>63</v>
      </c>
      <c r="B83" s="103" t="s">
        <v>163</v>
      </c>
      <c r="C83" s="125">
        <v>25.4</v>
      </c>
      <c r="D83" s="125">
        <v>0.04</v>
      </c>
      <c r="E83" s="125">
        <v>3.53</v>
      </c>
      <c r="F83" s="125">
        <v>0.09</v>
      </c>
      <c r="G83" s="125">
        <v>0.03</v>
      </c>
      <c r="H83" s="125">
        <v>2.96</v>
      </c>
      <c r="I83" s="125" t="s">
        <v>10</v>
      </c>
      <c r="J83" s="125">
        <v>2.96</v>
      </c>
      <c r="K83" s="125" t="s">
        <v>10</v>
      </c>
      <c r="L83" s="125">
        <v>6.7</v>
      </c>
      <c r="M83" s="125" t="s">
        <v>10</v>
      </c>
      <c r="N83" s="125">
        <v>12.06</v>
      </c>
      <c r="O83" s="121"/>
      <c r="P83" s="121"/>
      <c r="Q83" s="121"/>
      <c r="R83" s="121"/>
      <c r="S83" s="121"/>
      <c r="T83" s="121"/>
      <c r="U83" s="121"/>
      <c r="V83" s="121"/>
      <c r="W83" s="121"/>
      <c r="X83" s="121"/>
      <c r="Y83" s="121"/>
      <c r="Z83" s="121"/>
      <c r="AA83" s="121"/>
      <c r="AB83" s="121"/>
      <c r="AC83" s="121"/>
    </row>
    <row r="84" spans="1:29"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c r="Y84" s="121"/>
      <c r="Z84" s="121"/>
      <c r="AA84" s="121"/>
      <c r="AB84" s="121"/>
      <c r="AC84" s="121"/>
    </row>
    <row r="85" spans="1:29" s="122" customFormat="1" ht="11.1" customHeight="1">
      <c r="A85" s="25">
        <f>IF(B85&lt;&gt;"",COUNTA($B$20:B85),"")</f>
        <v>65</v>
      </c>
      <c r="B85" s="103" t="s">
        <v>165</v>
      </c>
      <c r="C85" s="125">
        <v>2.83</v>
      </c>
      <c r="D85" s="125">
        <v>1.69</v>
      </c>
      <c r="E85" s="125" t="s">
        <v>10</v>
      </c>
      <c r="F85" s="125">
        <v>0.78</v>
      </c>
      <c r="G85" s="125" t="s">
        <v>10</v>
      </c>
      <c r="H85" s="125">
        <v>0.36</v>
      </c>
      <c r="I85" s="125">
        <v>0.36</v>
      </c>
      <c r="J85" s="125">
        <v>0.01</v>
      </c>
      <c r="K85" s="125" t="s">
        <v>10</v>
      </c>
      <c r="L85" s="125" t="s">
        <v>10</v>
      </c>
      <c r="M85" s="125" t="s">
        <v>10</v>
      </c>
      <c r="N85" s="125" t="s">
        <v>10</v>
      </c>
      <c r="O85" s="121"/>
      <c r="P85" s="121"/>
      <c r="Q85" s="121"/>
      <c r="R85" s="121"/>
      <c r="S85" s="121"/>
      <c r="T85" s="121"/>
      <c r="U85" s="121"/>
      <c r="V85" s="121"/>
      <c r="W85" s="121"/>
      <c r="X85" s="121"/>
      <c r="Y85" s="121"/>
      <c r="Z85" s="121"/>
      <c r="AA85" s="121"/>
      <c r="AB85" s="121"/>
      <c r="AC85" s="121"/>
    </row>
    <row r="86" spans="1:29" s="122" customFormat="1" ht="11.1" customHeight="1">
      <c r="A86" s="25">
        <f>IF(B86&lt;&gt;"",COUNTA($B$20:B86),"")</f>
        <v>66</v>
      </c>
      <c r="B86" s="103" t="s">
        <v>147</v>
      </c>
      <c r="C86" s="125" t="s">
        <v>10</v>
      </c>
      <c r="D86" s="125" t="s">
        <v>10</v>
      </c>
      <c r="E86" s="125" t="s">
        <v>10</v>
      </c>
      <c r="F86" s="125" t="s">
        <v>10</v>
      </c>
      <c r="G86" s="125" t="s">
        <v>10</v>
      </c>
      <c r="H86" s="125" t="s">
        <v>10</v>
      </c>
      <c r="I86" s="125" t="s">
        <v>10</v>
      </c>
      <c r="J86" s="125" t="s">
        <v>10</v>
      </c>
      <c r="K86" s="125" t="s">
        <v>10</v>
      </c>
      <c r="L86" s="125" t="s">
        <v>10</v>
      </c>
      <c r="M86" s="125" t="s">
        <v>10</v>
      </c>
      <c r="N86" s="125" t="s">
        <v>10</v>
      </c>
      <c r="O86" s="121"/>
      <c r="P86" s="121"/>
      <c r="Q86" s="121"/>
      <c r="R86" s="121"/>
      <c r="S86" s="121"/>
      <c r="T86" s="121"/>
      <c r="U86" s="121"/>
      <c r="V86" s="121"/>
      <c r="W86" s="121"/>
      <c r="X86" s="121"/>
      <c r="Y86" s="121"/>
      <c r="Z86" s="121"/>
      <c r="AA86" s="121"/>
      <c r="AB86" s="121"/>
      <c r="AC86" s="121"/>
    </row>
    <row r="87" spans="1:29" s="94" customFormat="1" ht="18.95" customHeight="1">
      <c r="A87" s="26">
        <f>IF(B87&lt;&gt;"",COUNTA($B$20:B87),"")</f>
        <v>67</v>
      </c>
      <c r="B87" s="105" t="s">
        <v>166</v>
      </c>
      <c r="C87" s="127">
        <v>28.22</v>
      </c>
      <c r="D87" s="127">
        <v>1.73</v>
      </c>
      <c r="E87" s="127">
        <v>3.53</v>
      </c>
      <c r="F87" s="127">
        <v>0.87</v>
      </c>
      <c r="G87" s="127">
        <v>0.03</v>
      </c>
      <c r="H87" s="127">
        <v>3.32</v>
      </c>
      <c r="I87" s="127">
        <v>0.36</v>
      </c>
      <c r="J87" s="127">
        <v>2.96</v>
      </c>
      <c r="K87" s="127" t="s">
        <v>10</v>
      </c>
      <c r="L87" s="127">
        <v>6.7</v>
      </c>
      <c r="M87" s="127" t="s">
        <v>10</v>
      </c>
      <c r="N87" s="127">
        <v>12.06</v>
      </c>
      <c r="O87" s="116"/>
      <c r="P87" s="116"/>
      <c r="Q87" s="116"/>
      <c r="R87" s="116"/>
      <c r="S87" s="116"/>
      <c r="T87" s="116"/>
      <c r="U87" s="116"/>
      <c r="V87" s="116"/>
      <c r="W87" s="116"/>
      <c r="X87" s="116"/>
      <c r="Y87" s="116"/>
      <c r="Z87" s="116"/>
      <c r="AA87" s="116"/>
      <c r="AB87" s="116"/>
      <c r="AC87" s="116"/>
    </row>
    <row r="88" spans="1:29" s="94" customFormat="1" ht="18.95" customHeight="1">
      <c r="A88" s="26">
        <f>IF(B88&lt;&gt;"",COUNTA($B$20:B88),"")</f>
        <v>68</v>
      </c>
      <c r="B88" s="105" t="s">
        <v>167</v>
      </c>
      <c r="C88" s="127">
        <v>1088.3599999999999</v>
      </c>
      <c r="D88" s="127">
        <v>6.31</v>
      </c>
      <c r="E88" s="127">
        <v>44.13</v>
      </c>
      <c r="F88" s="127">
        <v>11.94</v>
      </c>
      <c r="G88" s="127">
        <v>9.6199999999999992</v>
      </c>
      <c r="H88" s="127">
        <v>658.71</v>
      </c>
      <c r="I88" s="127">
        <v>422.93</v>
      </c>
      <c r="J88" s="127">
        <v>235.78</v>
      </c>
      <c r="K88" s="127">
        <v>1.86</v>
      </c>
      <c r="L88" s="127">
        <v>35.39</v>
      </c>
      <c r="M88" s="127">
        <v>3.91</v>
      </c>
      <c r="N88" s="127">
        <v>316.49</v>
      </c>
      <c r="O88" s="116"/>
      <c r="P88" s="116"/>
      <c r="Q88" s="116"/>
      <c r="R88" s="116"/>
      <c r="S88" s="116"/>
      <c r="T88" s="116"/>
      <c r="U88" s="116"/>
      <c r="V88" s="116"/>
      <c r="W88" s="116"/>
      <c r="X88" s="116"/>
      <c r="Y88" s="116"/>
      <c r="Z88" s="116"/>
      <c r="AA88" s="116"/>
      <c r="AB88" s="116"/>
      <c r="AC88" s="116"/>
    </row>
    <row r="89" spans="1:29" s="94" customFormat="1" ht="18.95" customHeight="1">
      <c r="A89" s="26">
        <f>IF(B89&lt;&gt;"",COUNTA($B$20:B89),"")</f>
        <v>69</v>
      </c>
      <c r="B89" s="105" t="s">
        <v>168</v>
      </c>
      <c r="C89" s="127">
        <v>29.06</v>
      </c>
      <c r="D89" s="127">
        <v>-85.31</v>
      </c>
      <c r="E89" s="127">
        <v>-18.41</v>
      </c>
      <c r="F89" s="127">
        <v>-112.39</v>
      </c>
      <c r="G89" s="127">
        <v>-11.97</v>
      </c>
      <c r="H89" s="127">
        <v>-333.78</v>
      </c>
      <c r="I89" s="127">
        <v>-181.75</v>
      </c>
      <c r="J89" s="127">
        <v>-152.03</v>
      </c>
      <c r="K89" s="127">
        <v>-27.93</v>
      </c>
      <c r="L89" s="127">
        <v>-67.23</v>
      </c>
      <c r="M89" s="127">
        <v>-14.11</v>
      </c>
      <c r="N89" s="127">
        <v>700.19</v>
      </c>
      <c r="O89" s="116"/>
      <c r="P89" s="116"/>
      <c r="Q89" s="116"/>
      <c r="R89" s="116"/>
      <c r="S89" s="116"/>
      <c r="T89" s="116"/>
      <c r="U89" s="116"/>
      <c r="V89" s="116"/>
      <c r="W89" s="116"/>
      <c r="X89" s="116"/>
      <c r="Y89" s="116"/>
      <c r="Z89" s="116"/>
      <c r="AA89" s="116"/>
      <c r="AB89" s="116"/>
      <c r="AC89" s="116"/>
    </row>
    <row r="90" spans="1:29" s="122" customFormat="1" ht="25.15" customHeight="1">
      <c r="A90" s="25">
        <f>IF(B90&lt;&gt;"",COUNTA($B$20:B90),"")</f>
        <v>70</v>
      </c>
      <c r="B90" s="108" t="s">
        <v>169</v>
      </c>
      <c r="C90" s="129">
        <v>37.64</v>
      </c>
      <c r="D90" s="129">
        <v>-84.83</v>
      </c>
      <c r="E90" s="129">
        <v>-16.420000000000002</v>
      </c>
      <c r="F90" s="129">
        <v>-112.07</v>
      </c>
      <c r="G90" s="129">
        <v>-11.91</v>
      </c>
      <c r="H90" s="129">
        <v>-333.47</v>
      </c>
      <c r="I90" s="129">
        <v>-181.45</v>
      </c>
      <c r="J90" s="129">
        <v>-152.02000000000001</v>
      </c>
      <c r="K90" s="129">
        <v>-27.9</v>
      </c>
      <c r="L90" s="129">
        <v>-49.77</v>
      </c>
      <c r="M90" s="129">
        <v>-14.11</v>
      </c>
      <c r="N90" s="129">
        <v>688.13</v>
      </c>
      <c r="O90" s="121"/>
      <c r="P90" s="121"/>
      <c r="Q90" s="121"/>
      <c r="R90" s="121"/>
      <c r="S90" s="121"/>
      <c r="T90" s="121"/>
      <c r="U90" s="121"/>
      <c r="V90" s="121"/>
      <c r="W90" s="121"/>
      <c r="X90" s="121"/>
      <c r="Y90" s="121"/>
      <c r="Z90" s="121"/>
      <c r="AA90" s="121"/>
      <c r="AB90" s="121"/>
      <c r="AC90" s="121"/>
    </row>
    <row r="91" spans="1:29" s="122" customFormat="1" ht="18" customHeight="1">
      <c r="A91" s="25">
        <f>IF(B91&lt;&gt;"",COUNTA($B$20:B91),"")</f>
        <v>71</v>
      </c>
      <c r="B91" s="103" t="s">
        <v>170</v>
      </c>
      <c r="C91" s="125">
        <v>5.56</v>
      </c>
      <c r="D91" s="125" t="s">
        <v>10</v>
      </c>
      <c r="E91" s="125" t="s">
        <v>10</v>
      </c>
      <c r="F91" s="125" t="s">
        <v>10</v>
      </c>
      <c r="G91" s="125" t="s">
        <v>10</v>
      </c>
      <c r="H91" s="125" t="s">
        <v>10</v>
      </c>
      <c r="I91" s="125" t="s">
        <v>10</v>
      </c>
      <c r="J91" s="125" t="s">
        <v>10</v>
      </c>
      <c r="K91" s="125" t="s">
        <v>10</v>
      </c>
      <c r="L91" s="125" t="s">
        <v>10</v>
      </c>
      <c r="M91" s="125" t="s">
        <v>10</v>
      </c>
      <c r="N91" s="125">
        <v>5.56</v>
      </c>
      <c r="O91" s="121"/>
      <c r="P91" s="121"/>
      <c r="Q91" s="121"/>
      <c r="R91" s="121"/>
      <c r="S91" s="121"/>
      <c r="T91" s="121"/>
      <c r="U91" s="121"/>
      <c r="V91" s="121"/>
      <c r="W91" s="121"/>
      <c r="X91" s="121"/>
      <c r="Y91" s="121"/>
      <c r="Z91" s="121"/>
      <c r="AA91" s="121"/>
      <c r="AB91" s="121"/>
      <c r="AC91" s="121"/>
    </row>
    <row r="92" spans="1:29" ht="11.1" customHeight="1">
      <c r="A92" s="25">
        <f>IF(B92&lt;&gt;"",COUNTA($B$20:B92),"")</f>
        <v>72</v>
      </c>
      <c r="B92" s="103" t="s">
        <v>171</v>
      </c>
      <c r="C92" s="125">
        <v>37.270000000000003</v>
      </c>
      <c r="D92" s="125" t="s">
        <v>10</v>
      </c>
      <c r="E92" s="125" t="s">
        <v>10</v>
      </c>
      <c r="F92" s="125" t="s">
        <v>10</v>
      </c>
      <c r="G92" s="125" t="s">
        <v>10</v>
      </c>
      <c r="H92" s="125" t="s">
        <v>10</v>
      </c>
      <c r="I92" s="125" t="s">
        <v>10</v>
      </c>
      <c r="J92" s="125" t="s">
        <v>10</v>
      </c>
      <c r="K92" s="125" t="s">
        <v>10</v>
      </c>
      <c r="L92" s="125" t="s">
        <v>10</v>
      </c>
      <c r="M92" s="125" t="s">
        <v>10</v>
      </c>
      <c r="N92" s="125">
        <v>37.270000000000003</v>
      </c>
    </row>
    <row r="93" spans="1:29">
      <c r="A93" s="24"/>
    </row>
    <row r="94" spans="1:29">
      <c r="A94" s="24"/>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C94"/>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7109375" style="102"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937</v>
      </c>
      <c r="B1" s="242"/>
      <c r="C1" s="221" t="str">
        <f>"Auszahlungen und Einzahlungen der Kreisverwaltungen "&amp;Deckblatt!A7&amp;" 
nach Produktbereichen"</f>
        <v>Auszahlungen und Einzahlungen der Kreisverwaltungen 2019 
nach Produktbereichen</v>
      </c>
      <c r="D1" s="221"/>
      <c r="E1" s="221"/>
      <c r="F1" s="221"/>
      <c r="G1" s="222"/>
      <c r="H1" s="223" t="str">
        <f>"Auszahlungen und Einzahlungen der Kreisverwaltungen "&amp;Deckblatt!A7&amp;" 
nach Produktbereichen"</f>
        <v>Auszahlungen und Einzahlungen der Kreisverwaltungen 2019 
nach Produktbereichen</v>
      </c>
      <c r="I1" s="221"/>
      <c r="J1" s="221"/>
      <c r="K1" s="221"/>
      <c r="L1" s="221"/>
      <c r="M1" s="221"/>
      <c r="N1" s="222"/>
    </row>
    <row r="2" spans="1:14" s="97" customFormat="1" ht="12" customHeight="1">
      <c r="A2" s="241" t="s">
        <v>940</v>
      </c>
      <c r="B2" s="242"/>
      <c r="C2" s="221" t="s">
        <v>124</v>
      </c>
      <c r="D2" s="221"/>
      <c r="E2" s="221"/>
      <c r="F2" s="221"/>
      <c r="G2" s="222"/>
      <c r="H2" s="227" t="s">
        <v>124</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4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9"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9"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9"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c r="Y19" s="116"/>
      <c r="Z19" s="116"/>
      <c r="AA19" s="116"/>
      <c r="AB19" s="116"/>
      <c r="AC19" s="116"/>
    </row>
    <row r="20" spans="1:29" s="94" customFormat="1" ht="11.1" customHeight="1">
      <c r="A20" s="25">
        <f>IF(B20&lt;&gt;"",COUNTA($B$20:B20),"")</f>
        <v>1</v>
      </c>
      <c r="B20" s="103" t="s">
        <v>142</v>
      </c>
      <c r="C20" s="117">
        <v>55756</v>
      </c>
      <c r="D20" s="117">
        <v>13608</v>
      </c>
      <c r="E20" s="117">
        <v>8750</v>
      </c>
      <c r="F20" s="117">
        <v>2596</v>
      </c>
      <c r="G20" s="117">
        <v>3207</v>
      </c>
      <c r="H20" s="117">
        <v>13522</v>
      </c>
      <c r="I20" s="117">
        <v>6472</v>
      </c>
      <c r="J20" s="117">
        <v>7050</v>
      </c>
      <c r="K20" s="117">
        <v>3444</v>
      </c>
      <c r="L20" s="117">
        <v>7095</v>
      </c>
      <c r="M20" s="117">
        <v>3535</v>
      </c>
      <c r="N20" s="117" t="s">
        <v>10</v>
      </c>
      <c r="O20" s="116"/>
      <c r="P20" s="116"/>
      <c r="Q20" s="116"/>
      <c r="R20" s="116"/>
      <c r="S20" s="116"/>
      <c r="T20" s="116"/>
      <c r="U20" s="116"/>
      <c r="V20" s="116"/>
      <c r="W20" s="116"/>
      <c r="X20" s="116"/>
      <c r="Y20" s="116"/>
      <c r="Z20" s="116"/>
      <c r="AA20" s="116"/>
      <c r="AB20" s="116"/>
      <c r="AC20" s="116"/>
    </row>
    <row r="21" spans="1:29" s="94" customFormat="1" ht="11.1" customHeight="1">
      <c r="A21" s="25">
        <f>IF(B21&lt;&gt;"",COUNTA($B$20:B21),"")</f>
        <v>2</v>
      </c>
      <c r="B21" s="103" t="s">
        <v>143</v>
      </c>
      <c r="C21" s="117">
        <v>31438</v>
      </c>
      <c r="D21" s="117">
        <v>4831</v>
      </c>
      <c r="E21" s="117">
        <v>1592</v>
      </c>
      <c r="F21" s="117">
        <v>13918</v>
      </c>
      <c r="G21" s="117">
        <v>807</v>
      </c>
      <c r="H21" s="117">
        <v>7214</v>
      </c>
      <c r="I21" s="117">
        <v>7192</v>
      </c>
      <c r="J21" s="117">
        <v>22</v>
      </c>
      <c r="K21" s="117">
        <v>58</v>
      </c>
      <c r="L21" s="117">
        <v>2946</v>
      </c>
      <c r="M21" s="117">
        <v>71</v>
      </c>
      <c r="N21" s="117" t="s">
        <v>10</v>
      </c>
      <c r="O21" s="116"/>
      <c r="P21" s="116"/>
      <c r="Q21" s="116"/>
      <c r="R21" s="116"/>
      <c r="S21" s="116"/>
      <c r="T21" s="116"/>
      <c r="U21" s="116"/>
      <c r="V21" s="116"/>
      <c r="W21" s="116"/>
      <c r="X21" s="116"/>
      <c r="Y21" s="116"/>
      <c r="Z21" s="116"/>
      <c r="AA21" s="116"/>
      <c r="AB21" s="116"/>
      <c r="AC21" s="116"/>
    </row>
    <row r="22" spans="1:29" s="94" customFormat="1" ht="21.6" customHeight="1">
      <c r="A22" s="25">
        <f>IF(B22&lt;&gt;"",COUNTA($B$20:B22),"")</f>
        <v>3</v>
      </c>
      <c r="B22" s="104" t="s">
        <v>144</v>
      </c>
      <c r="C22" s="117">
        <v>263327</v>
      </c>
      <c r="D22" s="117" t="s">
        <v>10</v>
      </c>
      <c r="E22" s="117" t="s">
        <v>10</v>
      </c>
      <c r="F22" s="117" t="s">
        <v>10</v>
      </c>
      <c r="G22" s="117" t="s">
        <v>10</v>
      </c>
      <c r="H22" s="117">
        <v>263327</v>
      </c>
      <c r="I22" s="117">
        <v>221833</v>
      </c>
      <c r="J22" s="117">
        <v>41495</v>
      </c>
      <c r="K22" s="117" t="s">
        <v>10</v>
      </c>
      <c r="L22" s="117" t="s">
        <v>10</v>
      </c>
      <c r="M22" s="117" t="s">
        <v>10</v>
      </c>
      <c r="N22" s="117" t="s">
        <v>10</v>
      </c>
      <c r="O22" s="116"/>
      <c r="P22" s="116"/>
      <c r="Q22" s="116"/>
      <c r="R22" s="116"/>
      <c r="S22" s="116"/>
      <c r="T22" s="116"/>
      <c r="U22" s="116"/>
      <c r="V22" s="116"/>
      <c r="W22" s="116"/>
      <c r="X22" s="116"/>
      <c r="Y22" s="116"/>
      <c r="Z22" s="116"/>
      <c r="AA22" s="116"/>
      <c r="AB22" s="116"/>
      <c r="AC22" s="116"/>
    </row>
    <row r="23" spans="1:29" s="94" customFormat="1" ht="11.1" customHeight="1">
      <c r="A23" s="25">
        <f>IF(B23&lt;&gt;"",COUNTA($B$20:B23),"")</f>
        <v>4</v>
      </c>
      <c r="B23" s="103" t="s">
        <v>145</v>
      </c>
      <c r="C23" s="117">
        <v>461</v>
      </c>
      <c r="D23" s="117" t="s">
        <v>10</v>
      </c>
      <c r="E23" s="117" t="s">
        <v>10</v>
      </c>
      <c r="F23" s="117" t="s">
        <v>10</v>
      </c>
      <c r="G23" s="117" t="s">
        <v>10</v>
      </c>
      <c r="H23" s="117" t="s">
        <v>10</v>
      </c>
      <c r="I23" s="117" t="s">
        <v>10</v>
      </c>
      <c r="J23" s="117" t="s">
        <v>10</v>
      </c>
      <c r="K23" s="117" t="s">
        <v>10</v>
      </c>
      <c r="L23" s="117" t="s">
        <v>10</v>
      </c>
      <c r="M23" s="117" t="s">
        <v>10</v>
      </c>
      <c r="N23" s="117">
        <v>461</v>
      </c>
      <c r="O23" s="116"/>
      <c r="P23" s="116"/>
      <c r="Q23" s="116"/>
      <c r="R23" s="116"/>
      <c r="S23" s="116"/>
      <c r="T23" s="116"/>
      <c r="U23" s="116"/>
      <c r="V23" s="116"/>
      <c r="W23" s="116"/>
      <c r="X23" s="116"/>
      <c r="Y23" s="116"/>
      <c r="Z23" s="116"/>
      <c r="AA23" s="116"/>
      <c r="AB23" s="116"/>
      <c r="AC23" s="116"/>
    </row>
    <row r="24" spans="1:29" s="94" customFormat="1" ht="11.1" customHeight="1">
      <c r="A24" s="25">
        <f>IF(B24&lt;&gt;"",COUNTA($B$20:B24),"")</f>
        <v>5</v>
      </c>
      <c r="B24" s="103" t="s">
        <v>146</v>
      </c>
      <c r="C24" s="117">
        <v>76458</v>
      </c>
      <c r="D24" s="117">
        <v>2668</v>
      </c>
      <c r="E24" s="117">
        <v>1636</v>
      </c>
      <c r="F24" s="117">
        <v>7746</v>
      </c>
      <c r="G24" s="117">
        <v>625</v>
      </c>
      <c r="H24" s="117">
        <v>52172</v>
      </c>
      <c r="I24" s="117">
        <v>5581</v>
      </c>
      <c r="J24" s="117">
        <v>46591</v>
      </c>
      <c r="K24" s="117">
        <v>3481</v>
      </c>
      <c r="L24" s="117">
        <v>6470</v>
      </c>
      <c r="M24" s="117">
        <v>1534</v>
      </c>
      <c r="N24" s="117">
        <v>127</v>
      </c>
      <c r="O24" s="116"/>
      <c r="P24" s="116"/>
      <c r="Q24" s="116"/>
      <c r="R24" s="116"/>
      <c r="S24" s="116"/>
      <c r="T24" s="116"/>
      <c r="U24" s="116"/>
      <c r="V24" s="116"/>
      <c r="W24" s="116"/>
      <c r="X24" s="116"/>
      <c r="Y24" s="116"/>
      <c r="Z24" s="116"/>
      <c r="AA24" s="116"/>
      <c r="AB24" s="116"/>
      <c r="AC24" s="116"/>
    </row>
    <row r="25" spans="1:29" s="94" customFormat="1" ht="11.1" customHeight="1">
      <c r="A25" s="25">
        <f>IF(B25&lt;&gt;"",COUNTA($B$20:B25),"")</f>
        <v>6</v>
      </c>
      <c r="B25" s="103" t="s">
        <v>147</v>
      </c>
      <c r="C25" s="117">
        <v>95427</v>
      </c>
      <c r="D25" s="117">
        <v>4</v>
      </c>
      <c r="E25" s="117" t="s">
        <v>10</v>
      </c>
      <c r="F25" s="117">
        <v>564</v>
      </c>
      <c r="G25" s="117" t="s">
        <v>10</v>
      </c>
      <c r="H25" s="117">
        <v>435</v>
      </c>
      <c r="I25" s="117" t="s">
        <v>10</v>
      </c>
      <c r="J25" s="117">
        <v>435</v>
      </c>
      <c r="K25" s="117" t="s">
        <v>10</v>
      </c>
      <c r="L25" s="117">
        <v>268</v>
      </c>
      <c r="M25" s="117">
        <v>20</v>
      </c>
      <c r="N25" s="117">
        <v>94136</v>
      </c>
      <c r="O25" s="116"/>
      <c r="P25" s="116"/>
      <c r="Q25" s="116"/>
      <c r="R25" s="116"/>
      <c r="S25" s="116"/>
      <c r="T25" s="116"/>
      <c r="U25" s="116"/>
      <c r="V25" s="116"/>
      <c r="W25" s="116"/>
      <c r="X25" s="116"/>
      <c r="Y25" s="116"/>
      <c r="Z25" s="116"/>
      <c r="AA25" s="116"/>
      <c r="AB25" s="116"/>
      <c r="AC25" s="116"/>
    </row>
    <row r="26" spans="1:29" s="94" customFormat="1" ht="20.100000000000001" customHeight="1">
      <c r="A26" s="26">
        <f>IF(B26&lt;&gt;"",COUNTA($B$20:B26),"")</f>
        <v>7</v>
      </c>
      <c r="B26" s="105" t="s">
        <v>148</v>
      </c>
      <c r="C26" s="119">
        <v>332012</v>
      </c>
      <c r="D26" s="119">
        <v>21103</v>
      </c>
      <c r="E26" s="119">
        <v>11978</v>
      </c>
      <c r="F26" s="119">
        <v>23696</v>
      </c>
      <c r="G26" s="119">
        <v>4639</v>
      </c>
      <c r="H26" s="119">
        <v>335799</v>
      </c>
      <c r="I26" s="119">
        <v>241078</v>
      </c>
      <c r="J26" s="119">
        <v>94722</v>
      </c>
      <c r="K26" s="119">
        <v>6983</v>
      </c>
      <c r="L26" s="119">
        <v>16242</v>
      </c>
      <c r="M26" s="119">
        <v>5119</v>
      </c>
      <c r="N26" s="119">
        <v>-93549</v>
      </c>
      <c r="O26" s="116"/>
      <c r="P26" s="116"/>
      <c r="Q26" s="116"/>
      <c r="R26" s="116"/>
      <c r="S26" s="116"/>
      <c r="T26" s="116"/>
      <c r="U26" s="116"/>
      <c r="V26" s="116"/>
      <c r="W26" s="116"/>
      <c r="X26" s="116"/>
      <c r="Y26" s="116"/>
      <c r="Z26" s="116"/>
      <c r="AA26" s="116"/>
      <c r="AB26" s="116"/>
      <c r="AC26" s="116"/>
    </row>
    <row r="27" spans="1:29" s="94" customFormat="1" ht="21.6" customHeight="1">
      <c r="A27" s="25">
        <f>IF(B27&lt;&gt;"",COUNTA($B$20:B27),"")</f>
        <v>8</v>
      </c>
      <c r="B27" s="104" t="s">
        <v>149</v>
      </c>
      <c r="C27" s="117">
        <v>5569</v>
      </c>
      <c r="D27" s="117">
        <v>648</v>
      </c>
      <c r="E27" s="117">
        <v>1082</v>
      </c>
      <c r="F27" s="117">
        <v>159</v>
      </c>
      <c r="G27" s="117">
        <v>214</v>
      </c>
      <c r="H27" s="117" t="s">
        <v>10</v>
      </c>
      <c r="I27" s="117" t="s">
        <v>10</v>
      </c>
      <c r="J27" s="117" t="s">
        <v>10</v>
      </c>
      <c r="K27" s="117" t="s">
        <v>10</v>
      </c>
      <c r="L27" s="117">
        <v>3409</v>
      </c>
      <c r="M27" s="117">
        <v>56</v>
      </c>
      <c r="N27" s="117" t="s">
        <v>10</v>
      </c>
      <c r="O27" s="116"/>
      <c r="P27" s="116"/>
      <c r="Q27" s="116"/>
      <c r="R27" s="116"/>
      <c r="S27" s="116"/>
      <c r="T27" s="116"/>
      <c r="U27" s="116"/>
      <c r="V27" s="116"/>
      <c r="W27" s="116"/>
      <c r="X27" s="116"/>
      <c r="Y27" s="116"/>
      <c r="Z27" s="116"/>
      <c r="AA27" s="116"/>
      <c r="AB27" s="116"/>
      <c r="AC27" s="116"/>
    </row>
    <row r="28" spans="1:29" s="94" customFormat="1" ht="11.1" customHeight="1">
      <c r="A28" s="25">
        <f>IF(B28&lt;&gt;"",COUNTA($B$20:B28),"")</f>
        <v>9</v>
      </c>
      <c r="B28" s="103" t="s">
        <v>150</v>
      </c>
      <c r="C28" s="117">
        <v>3306</v>
      </c>
      <c r="D28" s="117" t="s">
        <v>10</v>
      </c>
      <c r="E28" s="117">
        <v>38</v>
      </c>
      <c r="F28" s="117">
        <v>30</v>
      </c>
      <c r="G28" s="117">
        <v>197</v>
      </c>
      <c r="H28" s="117" t="s">
        <v>10</v>
      </c>
      <c r="I28" s="117" t="s">
        <v>10</v>
      </c>
      <c r="J28" s="117" t="s">
        <v>10</v>
      </c>
      <c r="K28" s="117" t="s">
        <v>10</v>
      </c>
      <c r="L28" s="117">
        <v>3038</v>
      </c>
      <c r="M28" s="117">
        <v>3</v>
      </c>
      <c r="N28" s="117" t="s">
        <v>10</v>
      </c>
      <c r="O28" s="116"/>
      <c r="P28" s="116"/>
      <c r="Q28" s="116"/>
      <c r="R28" s="116"/>
      <c r="S28" s="116"/>
      <c r="T28" s="116"/>
      <c r="U28" s="116"/>
      <c r="V28" s="116"/>
      <c r="W28" s="116"/>
      <c r="X28" s="116"/>
      <c r="Y28" s="116"/>
      <c r="Z28" s="116"/>
      <c r="AA28" s="116"/>
      <c r="AB28" s="116"/>
      <c r="AC28" s="116"/>
    </row>
    <row r="29" spans="1:29"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c r="Y29" s="116"/>
      <c r="Z29" s="116"/>
      <c r="AA29" s="116"/>
      <c r="AB29" s="116"/>
      <c r="AC29" s="116"/>
    </row>
    <row r="30" spans="1:29" s="94" customFormat="1" ht="11.1" customHeight="1">
      <c r="A30" s="25">
        <f>IF(B30&lt;&gt;"",COUNTA($B$20:B30),"")</f>
        <v>11</v>
      </c>
      <c r="B30" s="103" t="s">
        <v>152</v>
      </c>
      <c r="C30" s="117">
        <v>37330</v>
      </c>
      <c r="D30" s="117">
        <v>7</v>
      </c>
      <c r="E30" s="117">
        <v>340</v>
      </c>
      <c r="F30" s="117" t="s">
        <v>10</v>
      </c>
      <c r="G30" s="117" t="s">
        <v>10</v>
      </c>
      <c r="H30" s="117">
        <v>378</v>
      </c>
      <c r="I30" s="117" t="s">
        <v>10</v>
      </c>
      <c r="J30" s="117">
        <v>378</v>
      </c>
      <c r="K30" s="117" t="s">
        <v>10</v>
      </c>
      <c r="L30" s="117">
        <v>403</v>
      </c>
      <c r="M30" s="117">
        <v>34702</v>
      </c>
      <c r="N30" s="117">
        <v>1500</v>
      </c>
      <c r="O30" s="116"/>
      <c r="P30" s="116"/>
      <c r="Q30" s="116"/>
      <c r="R30" s="116"/>
      <c r="S30" s="116"/>
      <c r="T30" s="116"/>
      <c r="U30" s="116"/>
      <c r="V30" s="116"/>
      <c r="W30" s="116"/>
      <c r="X30" s="116"/>
      <c r="Y30" s="116"/>
      <c r="Z30" s="116"/>
      <c r="AA30" s="116"/>
      <c r="AB30" s="116"/>
      <c r="AC30" s="116"/>
    </row>
    <row r="31" spans="1:29" s="94" customFormat="1" ht="11.1" customHeight="1">
      <c r="A31" s="25">
        <f>IF(B31&lt;&gt;"",COUNTA($B$20:B31),"")</f>
        <v>12</v>
      </c>
      <c r="B31" s="103" t="s">
        <v>147</v>
      </c>
      <c r="C31" s="117">
        <v>28</v>
      </c>
      <c r="D31" s="117" t="s">
        <v>10</v>
      </c>
      <c r="E31" s="117" t="s">
        <v>10</v>
      </c>
      <c r="F31" s="117" t="s">
        <v>10</v>
      </c>
      <c r="G31" s="117" t="s">
        <v>10</v>
      </c>
      <c r="H31" s="117" t="s">
        <v>10</v>
      </c>
      <c r="I31" s="117" t="s">
        <v>10</v>
      </c>
      <c r="J31" s="117" t="s">
        <v>10</v>
      </c>
      <c r="K31" s="117" t="s">
        <v>10</v>
      </c>
      <c r="L31" s="117" t="s">
        <v>10</v>
      </c>
      <c r="M31" s="117">
        <v>28</v>
      </c>
      <c r="N31" s="117" t="s">
        <v>10</v>
      </c>
      <c r="O31" s="116"/>
      <c r="P31" s="116"/>
      <c r="Q31" s="116"/>
      <c r="R31" s="116"/>
      <c r="S31" s="116"/>
      <c r="T31" s="116"/>
      <c r="U31" s="116"/>
      <c r="V31" s="116"/>
      <c r="W31" s="116"/>
      <c r="X31" s="116"/>
      <c r="Y31" s="116"/>
      <c r="Z31" s="116"/>
      <c r="AA31" s="116"/>
      <c r="AB31" s="116"/>
      <c r="AC31" s="116"/>
    </row>
    <row r="32" spans="1:29" s="94" customFormat="1" ht="18.95" customHeight="1">
      <c r="A32" s="26">
        <f>IF(B32&lt;&gt;"",COUNTA($B$20:B32),"")</f>
        <v>13</v>
      </c>
      <c r="B32" s="105" t="s">
        <v>153</v>
      </c>
      <c r="C32" s="119">
        <v>42871</v>
      </c>
      <c r="D32" s="119">
        <v>655</v>
      </c>
      <c r="E32" s="119">
        <v>1422</v>
      </c>
      <c r="F32" s="119">
        <v>160</v>
      </c>
      <c r="G32" s="119">
        <v>214</v>
      </c>
      <c r="H32" s="119">
        <v>378</v>
      </c>
      <c r="I32" s="119" t="s">
        <v>10</v>
      </c>
      <c r="J32" s="119">
        <v>378</v>
      </c>
      <c r="K32" s="119" t="s">
        <v>10</v>
      </c>
      <c r="L32" s="119">
        <v>3812</v>
      </c>
      <c r="M32" s="119">
        <v>34730</v>
      </c>
      <c r="N32" s="119">
        <v>1500</v>
      </c>
      <c r="O32" s="116"/>
      <c r="P32" s="116"/>
      <c r="Q32" s="116"/>
      <c r="R32" s="116"/>
      <c r="S32" s="116"/>
      <c r="T32" s="116"/>
      <c r="U32" s="116"/>
      <c r="V32" s="116"/>
      <c r="W32" s="116"/>
      <c r="X32" s="116"/>
      <c r="Y32" s="116"/>
      <c r="Z32" s="116"/>
      <c r="AA32" s="116"/>
      <c r="AB32" s="116"/>
      <c r="AC32" s="116"/>
    </row>
    <row r="33" spans="1:29" s="94" customFormat="1" ht="18.95" customHeight="1">
      <c r="A33" s="26">
        <f>IF(B33&lt;&gt;"",COUNTA($B$20:B33),"")</f>
        <v>14</v>
      </c>
      <c r="B33" s="105" t="s">
        <v>154</v>
      </c>
      <c r="C33" s="119">
        <v>374883</v>
      </c>
      <c r="D33" s="119">
        <v>21759</v>
      </c>
      <c r="E33" s="119">
        <v>13400</v>
      </c>
      <c r="F33" s="119">
        <v>23856</v>
      </c>
      <c r="G33" s="119">
        <v>4853</v>
      </c>
      <c r="H33" s="119">
        <v>336178</v>
      </c>
      <c r="I33" s="119">
        <v>241078</v>
      </c>
      <c r="J33" s="119">
        <v>95100</v>
      </c>
      <c r="K33" s="119">
        <v>6983</v>
      </c>
      <c r="L33" s="119">
        <v>20054</v>
      </c>
      <c r="M33" s="119">
        <v>39849</v>
      </c>
      <c r="N33" s="119">
        <v>-92049</v>
      </c>
      <c r="O33" s="116"/>
      <c r="P33" s="116"/>
      <c r="Q33" s="116"/>
      <c r="R33" s="116"/>
      <c r="S33" s="116"/>
      <c r="T33" s="116"/>
      <c r="U33" s="116"/>
      <c r="V33" s="116"/>
      <c r="W33" s="116"/>
      <c r="X33" s="116"/>
      <c r="Y33" s="116"/>
      <c r="Z33" s="116"/>
      <c r="AA33" s="116"/>
      <c r="AB33" s="116"/>
      <c r="AC33" s="116"/>
    </row>
    <row r="34" spans="1:29" s="94" customFormat="1" ht="11.1" customHeight="1">
      <c r="A34" s="25">
        <f>IF(B34&lt;&gt;"",COUNTA($B$20:B34),"")</f>
        <v>15</v>
      </c>
      <c r="B34" s="103" t="s">
        <v>155</v>
      </c>
      <c r="C34" s="117" t="s">
        <v>10</v>
      </c>
      <c r="D34" s="117" t="s">
        <v>10</v>
      </c>
      <c r="E34" s="117" t="s">
        <v>10</v>
      </c>
      <c r="F34" s="117" t="s">
        <v>10</v>
      </c>
      <c r="G34" s="117" t="s">
        <v>10</v>
      </c>
      <c r="H34" s="117" t="s">
        <v>10</v>
      </c>
      <c r="I34" s="117" t="s">
        <v>10</v>
      </c>
      <c r="J34" s="117" t="s">
        <v>10</v>
      </c>
      <c r="K34" s="117" t="s">
        <v>10</v>
      </c>
      <c r="L34" s="117" t="s">
        <v>10</v>
      </c>
      <c r="M34" s="117" t="s">
        <v>10</v>
      </c>
      <c r="N34" s="117" t="s">
        <v>10</v>
      </c>
      <c r="O34" s="116"/>
      <c r="P34" s="116"/>
      <c r="Q34" s="116"/>
      <c r="R34" s="116"/>
      <c r="S34" s="116"/>
      <c r="T34" s="116"/>
      <c r="U34" s="116"/>
      <c r="V34" s="116"/>
      <c r="W34" s="116"/>
      <c r="X34" s="116"/>
      <c r="Y34" s="116"/>
      <c r="Z34" s="116"/>
      <c r="AA34" s="116"/>
      <c r="AB34" s="116"/>
      <c r="AC34" s="116"/>
    </row>
    <row r="35" spans="1:29" s="94" customFormat="1" ht="11.1" customHeight="1">
      <c r="A35" s="25">
        <f>IF(B35&lt;&gt;"",COUNTA($B$20:B35),"")</f>
        <v>16</v>
      </c>
      <c r="B35" s="103" t="s">
        <v>156</v>
      </c>
      <c r="C35" s="117" t="s">
        <v>10</v>
      </c>
      <c r="D35" s="117" t="s">
        <v>10</v>
      </c>
      <c r="E35" s="117" t="s">
        <v>10</v>
      </c>
      <c r="F35" s="117" t="s">
        <v>10</v>
      </c>
      <c r="G35" s="117" t="s">
        <v>10</v>
      </c>
      <c r="H35" s="117" t="s">
        <v>10</v>
      </c>
      <c r="I35" s="117" t="s">
        <v>10</v>
      </c>
      <c r="J35" s="117" t="s">
        <v>10</v>
      </c>
      <c r="K35" s="117" t="s">
        <v>10</v>
      </c>
      <c r="L35" s="117" t="s">
        <v>10</v>
      </c>
      <c r="M35" s="117" t="s">
        <v>10</v>
      </c>
      <c r="N35" s="117" t="s">
        <v>10</v>
      </c>
      <c r="O35" s="116"/>
      <c r="P35" s="116"/>
      <c r="Q35" s="116"/>
      <c r="R35" s="116"/>
      <c r="S35" s="116"/>
      <c r="T35" s="116"/>
      <c r="U35" s="116"/>
      <c r="V35" s="116"/>
      <c r="W35" s="116"/>
      <c r="X35" s="116"/>
      <c r="Y35" s="116"/>
      <c r="Z35" s="116"/>
      <c r="AA35" s="116"/>
      <c r="AB35" s="116"/>
      <c r="AC35" s="116"/>
    </row>
    <row r="36" spans="1:29" s="94" customFormat="1" ht="11.1" customHeight="1">
      <c r="A36" s="25">
        <f>IF(B36&lt;&gt;"",COUNTA($B$20:B36),"")</f>
        <v>17</v>
      </c>
      <c r="B36" s="103" t="s">
        <v>172</v>
      </c>
      <c r="C36" s="117" t="s">
        <v>10</v>
      </c>
      <c r="D36" s="117" t="s">
        <v>10</v>
      </c>
      <c r="E36" s="117" t="s">
        <v>10</v>
      </c>
      <c r="F36" s="117" t="s">
        <v>10</v>
      </c>
      <c r="G36" s="117" t="s">
        <v>10</v>
      </c>
      <c r="H36" s="117" t="s">
        <v>10</v>
      </c>
      <c r="I36" s="117" t="s">
        <v>10</v>
      </c>
      <c r="J36" s="117" t="s">
        <v>10</v>
      </c>
      <c r="K36" s="117" t="s">
        <v>10</v>
      </c>
      <c r="L36" s="117" t="s">
        <v>10</v>
      </c>
      <c r="M36" s="117" t="s">
        <v>10</v>
      </c>
      <c r="N36" s="117" t="s">
        <v>10</v>
      </c>
      <c r="O36" s="116"/>
      <c r="P36" s="116"/>
      <c r="Q36" s="116"/>
      <c r="R36" s="116"/>
      <c r="S36" s="116"/>
      <c r="T36" s="116"/>
      <c r="U36" s="116"/>
      <c r="V36" s="116"/>
      <c r="W36" s="116"/>
      <c r="X36" s="116"/>
      <c r="Y36" s="116"/>
      <c r="Z36" s="116"/>
      <c r="AA36" s="116"/>
      <c r="AB36" s="116"/>
      <c r="AC36" s="116"/>
    </row>
    <row r="37" spans="1:29" s="94" customFormat="1" ht="11.1" customHeight="1">
      <c r="A37" s="25">
        <f>IF(B37&lt;&gt;"",COUNTA($B$20:B37),"")</f>
        <v>18</v>
      </c>
      <c r="B37" s="103" t="s">
        <v>173</v>
      </c>
      <c r="C37" s="117" t="s">
        <v>10</v>
      </c>
      <c r="D37" s="117" t="s">
        <v>10</v>
      </c>
      <c r="E37" s="117" t="s">
        <v>10</v>
      </c>
      <c r="F37" s="117" t="s">
        <v>10</v>
      </c>
      <c r="G37" s="117" t="s">
        <v>10</v>
      </c>
      <c r="H37" s="117" t="s">
        <v>10</v>
      </c>
      <c r="I37" s="117" t="s">
        <v>10</v>
      </c>
      <c r="J37" s="117" t="s">
        <v>10</v>
      </c>
      <c r="K37" s="117" t="s">
        <v>10</v>
      </c>
      <c r="L37" s="117" t="s">
        <v>10</v>
      </c>
      <c r="M37" s="117" t="s">
        <v>10</v>
      </c>
      <c r="N37" s="117" t="s">
        <v>10</v>
      </c>
      <c r="O37" s="116"/>
      <c r="P37" s="116"/>
      <c r="Q37" s="116"/>
      <c r="R37" s="116"/>
      <c r="S37" s="116"/>
      <c r="T37" s="116"/>
      <c r="U37" s="116"/>
      <c r="V37" s="116"/>
      <c r="W37" s="116"/>
      <c r="X37" s="116"/>
      <c r="Y37" s="116"/>
      <c r="Z37" s="116"/>
      <c r="AA37" s="116"/>
      <c r="AB37" s="116"/>
      <c r="AC37" s="116"/>
    </row>
    <row r="38" spans="1:29" s="94" customFormat="1" ht="11.1" customHeight="1">
      <c r="A38" s="25">
        <f>IF(B38&lt;&gt;"",COUNTA($B$20:B38),"")</f>
        <v>19</v>
      </c>
      <c r="B38" s="103" t="s">
        <v>61</v>
      </c>
      <c r="C38" s="117">
        <v>38225</v>
      </c>
      <c r="D38" s="117" t="s">
        <v>10</v>
      </c>
      <c r="E38" s="117" t="s">
        <v>10</v>
      </c>
      <c r="F38" s="117" t="s">
        <v>10</v>
      </c>
      <c r="G38" s="117" t="s">
        <v>10</v>
      </c>
      <c r="H38" s="117" t="s">
        <v>10</v>
      </c>
      <c r="I38" s="117" t="s">
        <v>10</v>
      </c>
      <c r="J38" s="117" t="s">
        <v>10</v>
      </c>
      <c r="K38" s="117" t="s">
        <v>10</v>
      </c>
      <c r="L38" s="117" t="s">
        <v>10</v>
      </c>
      <c r="M38" s="117" t="s">
        <v>10</v>
      </c>
      <c r="N38" s="117">
        <v>38225</v>
      </c>
      <c r="O38" s="116"/>
      <c r="P38" s="116"/>
      <c r="Q38" s="116"/>
      <c r="R38" s="116"/>
      <c r="S38" s="116"/>
      <c r="T38" s="116"/>
      <c r="U38" s="116"/>
      <c r="V38" s="116"/>
      <c r="W38" s="116"/>
      <c r="X38" s="116"/>
      <c r="Y38" s="116"/>
      <c r="Z38" s="116"/>
      <c r="AA38" s="116"/>
      <c r="AB38" s="116"/>
      <c r="AC38" s="116"/>
    </row>
    <row r="39" spans="1:29" s="94" customFormat="1" ht="21.6" customHeight="1">
      <c r="A39" s="25">
        <f>IF(B39&lt;&gt;"",COUNTA($B$20:B39),"")</f>
        <v>20</v>
      </c>
      <c r="B39" s="104" t="s">
        <v>157</v>
      </c>
      <c r="C39" s="117">
        <v>37305</v>
      </c>
      <c r="D39" s="117" t="s">
        <v>10</v>
      </c>
      <c r="E39" s="117" t="s">
        <v>10</v>
      </c>
      <c r="F39" s="117" t="s">
        <v>10</v>
      </c>
      <c r="G39" s="117" t="s">
        <v>10</v>
      </c>
      <c r="H39" s="117" t="s">
        <v>10</v>
      </c>
      <c r="I39" s="117" t="s">
        <v>10</v>
      </c>
      <c r="J39" s="117" t="s">
        <v>10</v>
      </c>
      <c r="K39" s="117" t="s">
        <v>10</v>
      </c>
      <c r="L39" s="117" t="s">
        <v>10</v>
      </c>
      <c r="M39" s="117" t="s">
        <v>10</v>
      </c>
      <c r="N39" s="117">
        <v>37305</v>
      </c>
      <c r="O39" s="116"/>
      <c r="P39" s="116"/>
      <c r="Q39" s="116"/>
      <c r="R39" s="116"/>
      <c r="S39" s="116"/>
      <c r="T39" s="116"/>
      <c r="U39" s="116"/>
      <c r="V39" s="116"/>
      <c r="W39" s="116"/>
      <c r="X39" s="116"/>
      <c r="Y39" s="116"/>
      <c r="Z39" s="116"/>
      <c r="AA39" s="116"/>
      <c r="AB39" s="116"/>
      <c r="AC39" s="116"/>
    </row>
    <row r="40" spans="1:29" s="94" customFormat="1" ht="21.6" customHeight="1">
      <c r="A40" s="25">
        <f>IF(B40&lt;&gt;"",COUNTA($B$20:B40),"")</f>
        <v>21</v>
      </c>
      <c r="B40" s="104" t="s">
        <v>158</v>
      </c>
      <c r="C40" s="117">
        <v>98603</v>
      </c>
      <c r="D40" s="117">
        <v>81</v>
      </c>
      <c r="E40" s="117">
        <v>27</v>
      </c>
      <c r="F40" s="117">
        <v>1852</v>
      </c>
      <c r="G40" s="117">
        <v>602</v>
      </c>
      <c r="H40" s="117">
        <v>93227</v>
      </c>
      <c r="I40" s="117">
        <v>53624</v>
      </c>
      <c r="J40" s="117">
        <v>39603</v>
      </c>
      <c r="K40" s="117">
        <v>68</v>
      </c>
      <c r="L40" s="117">
        <v>2498</v>
      </c>
      <c r="M40" s="117">
        <v>247</v>
      </c>
      <c r="N40" s="117" t="s">
        <v>10</v>
      </c>
      <c r="O40" s="116"/>
      <c r="P40" s="116"/>
      <c r="Q40" s="116"/>
      <c r="R40" s="116"/>
      <c r="S40" s="116"/>
      <c r="T40" s="116"/>
      <c r="U40" s="116"/>
      <c r="V40" s="116"/>
      <c r="W40" s="116"/>
      <c r="X40" s="116"/>
      <c r="Y40" s="116"/>
      <c r="Z40" s="116"/>
      <c r="AA40" s="116"/>
      <c r="AB40" s="116"/>
      <c r="AC40" s="116"/>
    </row>
    <row r="41" spans="1:29" s="94" customFormat="1" ht="21.6" customHeight="1">
      <c r="A41" s="25">
        <f>IF(B41&lt;&gt;"",COUNTA($B$20:B41),"")</f>
        <v>22</v>
      </c>
      <c r="B41" s="104" t="s">
        <v>159</v>
      </c>
      <c r="C41" s="117">
        <v>100595</v>
      </c>
      <c r="D41" s="117" t="s">
        <v>10</v>
      </c>
      <c r="E41" s="117">
        <v>7</v>
      </c>
      <c r="F41" s="117" t="s">
        <v>10</v>
      </c>
      <c r="G41" s="117">
        <v>325</v>
      </c>
      <c r="H41" s="117">
        <v>98491</v>
      </c>
      <c r="I41" s="117">
        <v>98355</v>
      </c>
      <c r="J41" s="117">
        <v>136</v>
      </c>
      <c r="K41" s="117" t="s">
        <v>10</v>
      </c>
      <c r="L41" s="117" t="s">
        <v>10</v>
      </c>
      <c r="M41" s="117">
        <v>1772</v>
      </c>
      <c r="N41" s="117" t="s">
        <v>10</v>
      </c>
      <c r="O41" s="116"/>
      <c r="P41" s="116"/>
      <c r="Q41" s="116"/>
      <c r="R41" s="116"/>
      <c r="S41" s="116"/>
      <c r="T41" s="116"/>
      <c r="U41" s="116"/>
      <c r="V41" s="116"/>
      <c r="W41" s="116"/>
      <c r="X41" s="116"/>
      <c r="Y41" s="116"/>
      <c r="Z41" s="116"/>
      <c r="AA41" s="116"/>
      <c r="AB41" s="116"/>
      <c r="AC41" s="116"/>
    </row>
    <row r="42" spans="1:29" s="94" customFormat="1" ht="11.1" customHeight="1">
      <c r="A42" s="25">
        <f>IF(B42&lt;&gt;"",COUNTA($B$20:B42),"")</f>
        <v>23</v>
      </c>
      <c r="B42" s="103" t="s">
        <v>160</v>
      </c>
      <c r="C42" s="117">
        <v>6395</v>
      </c>
      <c r="D42" s="117">
        <v>56</v>
      </c>
      <c r="E42" s="117">
        <v>2687</v>
      </c>
      <c r="F42" s="117">
        <v>25</v>
      </c>
      <c r="G42" s="117" t="s">
        <v>10</v>
      </c>
      <c r="H42" s="117">
        <v>3</v>
      </c>
      <c r="I42" s="117" t="s">
        <v>10</v>
      </c>
      <c r="J42" s="117">
        <v>3</v>
      </c>
      <c r="K42" s="117">
        <v>384</v>
      </c>
      <c r="L42" s="117">
        <v>3057</v>
      </c>
      <c r="M42" s="117">
        <v>184</v>
      </c>
      <c r="N42" s="117" t="s">
        <v>10</v>
      </c>
      <c r="O42" s="116"/>
      <c r="P42" s="116"/>
      <c r="Q42" s="116"/>
      <c r="R42" s="116"/>
      <c r="S42" s="116"/>
      <c r="T42" s="116"/>
      <c r="U42" s="116"/>
      <c r="V42" s="116"/>
      <c r="W42" s="116"/>
      <c r="X42" s="116"/>
      <c r="Y42" s="116"/>
      <c r="Z42" s="116"/>
      <c r="AA42" s="116"/>
      <c r="AB42" s="116"/>
      <c r="AC42" s="116"/>
    </row>
    <row r="43" spans="1:29" s="94" customFormat="1" ht="11.1" customHeight="1">
      <c r="A43" s="25">
        <f>IF(B43&lt;&gt;"",COUNTA($B$20:B43),"")</f>
        <v>24</v>
      </c>
      <c r="B43" s="103" t="s">
        <v>161</v>
      </c>
      <c r="C43" s="117">
        <v>148006</v>
      </c>
      <c r="D43" s="117">
        <v>2599</v>
      </c>
      <c r="E43" s="117">
        <v>5981</v>
      </c>
      <c r="F43" s="117">
        <v>1230</v>
      </c>
      <c r="G43" s="117">
        <v>998</v>
      </c>
      <c r="H43" s="117">
        <v>42015</v>
      </c>
      <c r="I43" s="117">
        <v>38587</v>
      </c>
      <c r="J43" s="117">
        <v>3428</v>
      </c>
      <c r="K43" s="117">
        <v>142</v>
      </c>
      <c r="L43" s="117">
        <v>397</v>
      </c>
      <c r="M43" s="117">
        <v>314</v>
      </c>
      <c r="N43" s="117">
        <v>94331</v>
      </c>
      <c r="O43" s="116"/>
      <c r="P43" s="116"/>
      <c r="Q43" s="116"/>
      <c r="R43" s="116"/>
      <c r="S43" s="116"/>
      <c r="T43" s="116"/>
      <c r="U43" s="116"/>
      <c r="V43" s="116"/>
      <c r="W43" s="116"/>
      <c r="X43" s="116"/>
      <c r="Y43" s="116"/>
      <c r="Z43" s="116"/>
      <c r="AA43" s="116"/>
      <c r="AB43" s="116"/>
      <c r="AC43" s="116"/>
    </row>
    <row r="44" spans="1:29" s="94" customFormat="1" ht="11.1" customHeight="1">
      <c r="A44" s="25">
        <f>IF(B44&lt;&gt;"",COUNTA($B$20:B44),"")</f>
        <v>25</v>
      </c>
      <c r="B44" s="103" t="s">
        <v>147</v>
      </c>
      <c r="C44" s="117">
        <v>95427</v>
      </c>
      <c r="D44" s="117">
        <v>4</v>
      </c>
      <c r="E44" s="117" t="s">
        <v>10</v>
      </c>
      <c r="F44" s="117">
        <v>564</v>
      </c>
      <c r="G44" s="117" t="s">
        <v>10</v>
      </c>
      <c r="H44" s="117">
        <v>435</v>
      </c>
      <c r="I44" s="117" t="s">
        <v>10</v>
      </c>
      <c r="J44" s="117">
        <v>435</v>
      </c>
      <c r="K44" s="117" t="s">
        <v>10</v>
      </c>
      <c r="L44" s="117">
        <v>268</v>
      </c>
      <c r="M44" s="117">
        <v>20</v>
      </c>
      <c r="N44" s="117">
        <v>94136</v>
      </c>
      <c r="O44" s="116"/>
      <c r="P44" s="116"/>
      <c r="Q44" s="116"/>
      <c r="R44" s="116"/>
      <c r="S44" s="116"/>
      <c r="T44" s="116"/>
      <c r="U44" s="116"/>
      <c r="V44" s="116"/>
      <c r="W44" s="116"/>
      <c r="X44" s="116"/>
      <c r="Y44" s="116"/>
      <c r="Z44" s="116"/>
      <c r="AA44" s="116"/>
      <c r="AB44" s="116"/>
      <c r="AC44" s="116"/>
    </row>
    <row r="45" spans="1:29" s="94" customFormat="1" ht="20.100000000000001" customHeight="1">
      <c r="A45" s="26">
        <f>IF(B45&lt;&gt;"",COUNTA($B$20:B45),"")</f>
        <v>26</v>
      </c>
      <c r="B45" s="105" t="s">
        <v>162</v>
      </c>
      <c r="C45" s="119">
        <v>333703</v>
      </c>
      <c r="D45" s="119">
        <v>2733</v>
      </c>
      <c r="E45" s="119">
        <v>8701</v>
      </c>
      <c r="F45" s="119">
        <v>2542</v>
      </c>
      <c r="G45" s="119">
        <v>1925</v>
      </c>
      <c r="H45" s="119">
        <v>233301</v>
      </c>
      <c r="I45" s="119">
        <v>190565</v>
      </c>
      <c r="J45" s="119">
        <v>42736</v>
      </c>
      <c r="K45" s="119">
        <v>594</v>
      </c>
      <c r="L45" s="119">
        <v>5684</v>
      </c>
      <c r="M45" s="119">
        <v>2497</v>
      </c>
      <c r="N45" s="119">
        <v>75725</v>
      </c>
      <c r="O45" s="116"/>
      <c r="P45" s="116"/>
      <c r="Q45" s="116"/>
      <c r="R45" s="116"/>
      <c r="S45" s="116"/>
      <c r="T45" s="116"/>
      <c r="U45" s="116"/>
      <c r="V45" s="116"/>
      <c r="W45" s="116"/>
      <c r="X45" s="116"/>
      <c r="Y45" s="116"/>
      <c r="Z45" s="116"/>
      <c r="AA45" s="116"/>
      <c r="AB45" s="116"/>
      <c r="AC45" s="116"/>
    </row>
    <row r="46" spans="1:29" s="122" customFormat="1" ht="11.1" customHeight="1">
      <c r="A46" s="25">
        <f>IF(B46&lt;&gt;"",COUNTA($B$20:B46),"")</f>
        <v>27</v>
      </c>
      <c r="B46" s="103" t="s">
        <v>163</v>
      </c>
      <c r="C46" s="117">
        <v>16453</v>
      </c>
      <c r="D46" s="117" t="s">
        <v>10</v>
      </c>
      <c r="E46" s="117">
        <v>594</v>
      </c>
      <c r="F46" s="117" t="s">
        <v>10</v>
      </c>
      <c r="G46" s="117" t="s">
        <v>10</v>
      </c>
      <c r="H46" s="117">
        <v>324</v>
      </c>
      <c r="I46" s="117" t="s">
        <v>10</v>
      </c>
      <c r="J46" s="117">
        <v>324</v>
      </c>
      <c r="K46" s="117" t="s">
        <v>10</v>
      </c>
      <c r="L46" s="117">
        <v>651</v>
      </c>
      <c r="M46" s="117">
        <v>11855</v>
      </c>
      <c r="N46" s="117">
        <v>3029</v>
      </c>
      <c r="O46" s="121"/>
      <c r="P46" s="121"/>
      <c r="Q46" s="121"/>
      <c r="R46" s="121"/>
      <c r="S46" s="121"/>
      <c r="T46" s="121"/>
      <c r="U46" s="121"/>
      <c r="V46" s="121"/>
      <c r="W46" s="121"/>
      <c r="X46" s="121"/>
      <c r="Y46" s="121"/>
      <c r="Z46" s="121"/>
      <c r="AA46" s="121"/>
      <c r="AB46" s="121"/>
      <c r="AC46" s="121"/>
    </row>
    <row r="47" spans="1:29"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c r="Y47" s="121"/>
      <c r="Z47" s="121"/>
      <c r="AA47" s="121"/>
      <c r="AB47" s="121"/>
      <c r="AC47" s="121"/>
    </row>
    <row r="48" spans="1:29" s="122" customFormat="1" ht="11.1" customHeight="1">
      <c r="A48" s="25">
        <f>IF(B48&lt;&gt;"",COUNTA($B$20:B48),"")</f>
        <v>29</v>
      </c>
      <c r="B48" s="103" t="s">
        <v>165</v>
      </c>
      <c r="C48" s="117">
        <v>23674</v>
      </c>
      <c r="D48" s="117">
        <v>51</v>
      </c>
      <c r="E48" s="117">
        <v>3</v>
      </c>
      <c r="F48" s="117" t="s">
        <v>10</v>
      </c>
      <c r="G48" s="117" t="s">
        <v>10</v>
      </c>
      <c r="H48" s="117">
        <v>39</v>
      </c>
      <c r="I48" s="117">
        <v>39</v>
      </c>
      <c r="J48" s="117" t="s">
        <v>10</v>
      </c>
      <c r="K48" s="117" t="s">
        <v>10</v>
      </c>
      <c r="L48" s="117" t="s">
        <v>10</v>
      </c>
      <c r="M48" s="117">
        <v>23374</v>
      </c>
      <c r="N48" s="117">
        <v>206</v>
      </c>
      <c r="O48" s="121"/>
      <c r="P48" s="121"/>
      <c r="Q48" s="121"/>
      <c r="R48" s="121"/>
      <c r="S48" s="121"/>
      <c r="T48" s="121"/>
      <c r="U48" s="121"/>
      <c r="V48" s="121"/>
      <c r="W48" s="121"/>
      <c r="X48" s="121"/>
      <c r="Y48" s="121"/>
      <c r="Z48" s="121"/>
      <c r="AA48" s="121"/>
      <c r="AB48" s="121"/>
      <c r="AC48" s="121"/>
    </row>
    <row r="49" spans="1:29" s="122" customFormat="1" ht="11.1" customHeight="1">
      <c r="A49" s="25">
        <f>IF(B49&lt;&gt;"",COUNTA($B$20:B49),"")</f>
        <v>30</v>
      </c>
      <c r="B49" s="103" t="s">
        <v>147</v>
      </c>
      <c r="C49" s="117">
        <v>28</v>
      </c>
      <c r="D49" s="117" t="s">
        <v>10</v>
      </c>
      <c r="E49" s="117" t="s">
        <v>10</v>
      </c>
      <c r="F49" s="117" t="s">
        <v>10</v>
      </c>
      <c r="G49" s="117" t="s">
        <v>10</v>
      </c>
      <c r="H49" s="117" t="s">
        <v>10</v>
      </c>
      <c r="I49" s="117" t="s">
        <v>10</v>
      </c>
      <c r="J49" s="117" t="s">
        <v>10</v>
      </c>
      <c r="K49" s="117" t="s">
        <v>10</v>
      </c>
      <c r="L49" s="117" t="s">
        <v>10</v>
      </c>
      <c r="M49" s="117">
        <v>28</v>
      </c>
      <c r="N49" s="117" t="s">
        <v>10</v>
      </c>
      <c r="O49" s="121"/>
      <c r="P49" s="121"/>
      <c r="Q49" s="121"/>
      <c r="R49" s="121"/>
      <c r="S49" s="121"/>
      <c r="T49" s="121"/>
      <c r="U49" s="121"/>
      <c r="V49" s="121"/>
      <c r="W49" s="121"/>
      <c r="X49" s="121"/>
      <c r="Y49" s="121"/>
      <c r="Z49" s="121"/>
      <c r="AA49" s="121"/>
      <c r="AB49" s="121"/>
      <c r="AC49" s="121"/>
    </row>
    <row r="50" spans="1:29" s="94" customFormat="1" ht="18.95" customHeight="1">
      <c r="A50" s="26">
        <f>IF(B50&lt;&gt;"",COUNTA($B$20:B50),"")</f>
        <v>31</v>
      </c>
      <c r="B50" s="105" t="s">
        <v>166</v>
      </c>
      <c r="C50" s="119">
        <v>40099</v>
      </c>
      <c r="D50" s="119">
        <v>51</v>
      </c>
      <c r="E50" s="119">
        <v>597</v>
      </c>
      <c r="F50" s="119" t="s">
        <v>10</v>
      </c>
      <c r="G50" s="119" t="s">
        <v>10</v>
      </c>
      <c r="H50" s="119">
        <v>363</v>
      </c>
      <c r="I50" s="119">
        <v>39</v>
      </c>
      <c r="J50" s="119">
        <v>324</v>
      </c>
      <c r="K50" s="119" t="s">
        <v>10</v>
      </c>
      <c r="L50" s="119">
        <v>651</v>
      </c>
      <c r="M50" s="119">
        <v>35201</v>
      </c>
      <c r="N50" s="119">
        <v>3235</v>
      </c>
      <c r="O50" s="116"/>
      <c r="P50" s="116"/>
      <c r="Q50" s="116"/>
      <c r="R50" s="116"/>
      <c r="S50" s="116"/>
      <c r="T50" s="116"/>
      <c r="U50" s="116"/>
      <c r="V50" s="116"/>
      <c r="W50" s="116"/>
      <c r="X50" s="116"/>
      <c r="Y50" s="116"/>
      <c r="Z50" s="116"/>
      <c r="AA50" s="116"/>
      <c r="AB50" s="116"/>
      <c r="AC50" s="116"/>
    </row>
    <row r="51" spans="1:29" s="94" customFormat="1" ht="18.95" customHeight="1">
      <c r="A51" s="26">
        <f>IF(B51&lt;&gt;"",COUNTA($B$20:B51),"")</f>
        <v>32</v>
      </c>
      <c r="B51" s="105" t="s">
        <v>167</v>
      </c>
      <c r="C51" s="119">
        <v>373802</v>
      </c>
      <c r="D51" s="119">
        <v>2784</v>
      </c>
      <c r="E51" s="119">
        <v>9298</v>
      </c>
      <c r="F51" s="119">
        <v>2542</v>
      </c>
      <c r="G51" s="119">
        <v>1925</v>
      </c>
      <c r="H51" s="119">
        <v>233664</v>
      </c>
      <c r="I51" s="119">
        <v>190605</v>
      </c>
      <c r="J51" s="119">
        <v>43060</v>
      </c>
      <c r="K51" s="119">
        <v>594</v>
      </c>
      <c r="L51" s="119">
        <v>6335</v>
      </c>
      <c r="M51" s="119">
        <v>37699</v>
      </c>
      <c r="N51" s="119">
        <v>78960</v>
      </c>
      <c r="O51" s="116"/>
      <c r="P51" s="116"/>
      <c r="Q51" s="116"/>
      <c r="R51" s="116"/>
      <c r="S51" s="116"/>
      <c r="T51" s="116"/>
      <c r="U51" s="116"/>
      <c r="V51" s="116"/>
      <c r="W51" s="116"/>
      <c r="X51" s="116"/>
      <c r="Y51" s="116"/>
      <c r="Z51" s="116"/>
      <c r="AA51" s="116"/>
      <c r="AB51" s="116"/>
      <c r="AC51" s="116"/>
    </row>
    <row r="52" spans="1:29" s="94" customFormat="1" ht="18.95" customHeight="1">
      <c r="A52" s="26">
        <f>IF(B52&lt;&gt;"",COUNTA($B$20:B52),"")</f>
        <v>33</v>
      </c>
      <c r="B52" s="105" t="s">
        <v>168</v>
      </c>
      <c r="C52" s="119">
        <v>-1081</v>
      </c>
      <c r="D52" s="119">
        <v>-18974</v>
      </c>
      <c r="E52" s="119">
        <v>-4102</v>
      </c>
      <c r="F52" s="119">
        <v>-21313</v>
      </c>
      <c r="G52" s="119">
        <v>-2927</v>
      </c>
      <c r="H52" s="119">
        <v>-102514</v>
      </c>
      <c r="I52" s="119">
        <v>-50473</v>
      </c>
      <c r="J52" s="119">
        <v>-52041</v>
      </c>
      <c r="K52" s="119">
        <v>-6390</v>
      </c>
      <c r="L52" s="119">
        <v>-13720</v>
      </c>
      <c r="M52" s="119">
        <v>-2151</v>
      </c>
      <c r="N52" s="119">
        <v>171009</v>
      </c>
      <c r="O52" s="116"/>
      <c r="P52" s="116"/>
      <c r="Q52" s="116"/>
      <c r="R52" s="116"/>
      <c r="S52" s="116"/>
      <c r="T52" s="116"/>
      <c r="U52" s="116"/>
      <c r="V52" s="116"/>
      <c r="W52" s="116"/>
      <c r="X52" s="116"/>
      <c r="Y52" s="116"/>
      <c r="Z52" s="116"/>
      <c r="AA52" s="116"/>
      <c r="AB52" s="116"/>
      <c r="AC52" s="116"/>
    </row>
    <row r="53" spans="1:29" s="122" customFormat="1" ht="25.15" customHeight="1">
      <c r="A53" s="25">
        <f>IF(B53&lt;&gt;"",COUNTA($B$20:B53),"")</f>
        <v>34</v>
      </c>
      <c r="B53" s="108" t="s">
        <v>169</v>
      </c>
      <c r="C53" s="123">
        <v>1691</v>
      </c>
      <c r="D53" s="123">
        <v>-18370</v>
      </c>
      <c r="E53" s="123">
        <v>-3277</v>
      </c>
      <c r="F53" s="123">
        <v>-21154</v>
      </c>
      <c r="G53" s="123">
        <v>-2713</v>
      </c>
      <c r="H53" s="123">
        <v>-102498</v>
      </c>
      <c r="I53" s="123">
        <v>-50512</v>
      </c>
      <c r="J53" s="123">
        <v>-51986</v>
      </c>
      <c r="K53" s="123">
        <v>-6390</v>
      </c>
      <c r="L53" s="123">
        <v>-10559</v>
      </c>
      <c r="M53" s="123">
        <v>-2622</v>
      </c>
      <c r="N53" s="123">
        <v>169274</v>
      </c>
      <c r="O53" s="121"/>
      <c r="P53" s="121"/>
      <c r="Q53" s="121"/>
      <c r="R53" s="121"/>
      <c r="S53" s="121"/>
      <c r="T53" s="121"/>
      <c r="U53" s="121"/>
      <c r="V53" s="121"/>
      <c r="W53" s="121"/>
      <c r="X53" s="121"/>
      <c r="Y53" s="121"/>
      <c r="Z53" s="121"/>
      <c r="AA53" s="121"/>
      <c r="AB53" s="121"/>
      <c r="AC53" s="121"/>
    </row>
    <row r="54" spans="1:29" s="122" customFormat="1" ht="18" customHeight="1">
      <c r="A54" s="25">
        <f>IF(B54&lt;&gt;"",COUNTA($B$20:B54),"")</f>
        <v>35</v>
      </c>
      <c r="B54" s="103" t="s">
        <v>170</v>
      </c>
      <c r="C54" s="117" t="s">
        <v>10</v>
      </c>
      <c r="D54" s="117" t="s">
        <v>10</v>
      </c>
      <c r="E54" s="117" t="s">
        <v>10</v>
      </c>
      <c r="F54" s="117" t="s">
        <v>10</v>
      </c>
      <c r="G54" s="117" t="s">
        <v>10</v>
      </c>
      <c r="H54" s="117" t="s">
        <v>10</v>
      </c>
      <c r="I54" s="117" t="s">
        <v>10</v>
      </c>
      <c r="J54" s="117" t="s">
        <v>10</v>
      </c>
      <c r="K54" s="117" t="s">
        <v>10</v>
      </c>
      <c r="L54" s="117" t="s">
        <v>10</v>
      </c>
      <c r="M54" s="117" t="s">
        <v>10</v>
      </c>
      <c r="N54" s="117" t="s">
        <v>10</v>
      </c>
      <c r="O54" s="121"/>
      <c r="P54" s="121"/>
      <c r="Q54" s="121"/>
      <c r="R54" s="121"/>
      <c r="S54" s="121"/>
      <c r="T54" s="121"/>
      <c r="U54" s="121"/>
      <c r="V54" s="121"/>
      <c r="W54" s="121"/>
      <c r="X54" s="121"/>
      <c r="Y54" s="121"/>
      <c r="Z54" s="121"/>
      <c r="AA54" s="121"/>
      <c r="AB54" s="121"/>
      <c r="AC54" s="121"/>
    </row>
    <row r="55" spans="1:29" ht="11.1" customHeight="1">
      <c r="A55" s="25">
        <f>IF(B55&lt;&gt;"",COUNTA($B$20:B55),"")</f>
        <v>36</v>
      </c>
      <c r="B55" s="103" t="s">
        <v>171</v>
      </c>
      <c r="C55" s="117">
        <v>5121</v>
      </c>
      <c r="D55" s="117" t="s">
        <v>10</v>
      </c>
      <c r="E55" s="117" t="s">
        <v>10</v>
      </c>
      <c r="F55" s="117" t="s">
        <v>10</v>
      </c>
      <c r="G55" s="117" t="s">
        <v>10</v>
      </c>
      <c r="H55" s="117" t="s">
        <v>10</v>
      </c>
      <c r="I55" s="117" t="s">
        <v>10</v>
      </c>
      <c r="J55" s="117" t="s">
        <v>10</v>
      </c>
      <c r="K55" s="117" t="s">
        <v>10</v>
      </c>
      <c r="L55" s="117" t="s">
        <v>10</v>
      </c>
      <c r="M55" s="117" t="s">
        <v>10</v>
      </c>
      <c r="N55" s="117">
        <v>5121</v>
      </c>
    </row>
    <row r="56" spans="1:29"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9" s="94" customFormat="1" ht="11.1" customHeight="1">
      <c r="A57" s="25">
        <f>IF(B57&lt;&gt;"",COUNTA($B$20:B57),"")</f>
        <v>37</v>
      </c>
      <c r="B57" s="103" t="s">
        <v>142</v>
      </c>
      <c r="C57" s="125">
        <v>247.8</v>
      </c>
      <c r="D57" s="125">
        <v>60.48</v>
      </c>
      <c r="E57" s="125">
        <v>38.89</v>
      </c>
      <c r="F57" s="125">
        <v>11.54</v>
      </c>
      <c r="G57" s="125">
        <v>14.25</v>
      </c>
      <c r="H57" s="125">
        <v>60.1</v>
      </c>
      <c r="I57" s="125">
        <v>28.77</v>
      </c>
      <c r="J57" s="125">
        <v>31.33</v>
      </c>
      <c r="K57" s="125">
        <v>15.31</v>
      </c>
      <c r="L57" s="125">
        <v>31.53</v>
      </c>
      <c r="M57" s="125">
        <v>15.71</v>
      </c>
      <c r="N57" s="125" t="s">
        <v>10</v>
      </c>
      <c r="O57" s="116"/>
      <c r="P57" s="116"/>
      <c r="Q57" s="116"/>
      <c r="R57" s="116"/>
      <c r="S57" s="116"/>
      <c r="T57" s="116"/>
      <c r="U57" s="116"/>
      <c r="V57" s="116"/>
      <c r="W57" s="116"/>
      <c r="X57" s="116"/>
      <c r="Y57" s="116"/>
      <c r="Z57" s="116"/>
      <c r="AA57" s="116"/>
      <c r="AB57" s="116"/>
      <c r="AC57" s="116"/>
    </row>
    <row r="58" spans="1:29" s="94" customFormat="1" ht="11.1" customHeight="1">
      <c r="A58" s="25">
        <f>IF(B58&lt;&gt;"",COUNTA($B$20:B58),"")</f>
        <v>38</v>
      </c>
      <c r="B58" s="103" t="s">
        <v>143</v>
      </c>
      <c r="C58" s="125">
        <v>139.72</v>
      </c>
      <c r="D58" s="125">
        <v>21.47</v>
      </c>
      <c r="E58" s="125">
        <v>7.08</v>
      </c>
      <c r="F58" s="125">
        <v>61.86</v>
      </c>
      <c r="G58" s="125">
        <v>3.59</v>
      </c>
      <c r="H58" s="125">
        <v>32.06</v>
      </c>
      <c r="I58" s="125">
        <v>31.96</v>
      </c>
      <c r="J58" s="125">
        <v>0.1</v>
      </c>
      <c r="K58" s="125">
        <v>0.26</v>
      </c>
      <c r="L58" s="125">
        <v>13.09</v>
      </c>
      <c r="M58" s="125">
        <v>0.31</v>
      </c>
      <c r="N58" s="125" t="s">
        <v>10</v>
      </c>
      <c r="O58" s="116"/>
      <c r="P58" s="116"/>
      <c r="Q58" s="116"/>
      <c r="R58" s="116"/>
      <c r="S58" s="116"/>
      <c r="T58" s="116"/>
      <c r="U58" s="116"/>
      <c r="V58" s="116"/>
      <c r="W58" s="116"/>
      <c r="X58" s="116"/>
      <c r="Y58" s="116"/>
      <c r="Z58" s="116"/>
      <c r="AA58" s="116"/>
      <c r="AB58" s="116"/>
      <c r="AC58" s="116"/>
    </row>
    <row r="59" spans="1:29" s="94" customFormat="1" ht="21.6" customHeight="1">
      <c r="A59" s="25">
        <f>IF(B59&lt;&gt;"",COUNTA($B$20:B59),"")</f>
        <v>39</v>
      </c>
      <c r="B59" s="104" t="s">
        <v>144</v>
      </c>
      <c r="C59" s="125">
        <v>1170.3399999999999</v>
      </c>
      <c r="D59" s="125" t="s">
        <v>10</v>
      </c>
      <c r="E59" s="125" t="s">
        <v>10</v>
      </c>
      <c r="F59" s="125" t="s">
        <v>10</v>
      </c>
      <c r="G59" s="125" t="s">
        <v>10</v>
      </c>
      <c r="H59" s="125">
        <v>1170.3399999999999</v>
      </c>
      <c r="I59" s="125">
        <v>985.92</v>
      </c>
      <c r="J59" s="125">
        <v>184.42</v>
      </c>
      <c r="K59" s="125" t="s">
        <v>10</v>
      </c>
      <c r="L59" s="125" t="s">
        <v>10</v>
      </c>
      <c r="M59" s="125" t="s">
        <v>10</v>
      </c>
      <c r="N59" s="125" t="s">
        <v>10</v>
      </c>
      <c r="O59" s="116"/>
      <c r="P59" s="116"/>
      <c r="Q59" s="116"/>
      <c r="R59" s="116"/>
      <c r="S59" s="116"/>
      <c r="T59" s="116"/>
      <c r="U59" s="116"/>
      <c r="V59" s="116"/>
      <c r="W59" s="116"/>
      <c r="X59" s="116"/>
      <c r="Y59" s="116"/>
      <c r="Z59" s="116"/>
      <c r="AA59" s="116"/>
      <c r="AB59" s="116"/>
      <c r="AC59" s="116"/>
    </row>
    <row r="60" spans="1:29" s="94" customFormat="1" ht="11.1" customHeight="1">
      <c r="A60" s="25">
        <f>IF(B60&lt;&gt;"",COUNTA($B$20:B60),"")</f>
        <v>40</v>
      </c>
      <c r="B60" s="103" t="s">
        <v>145</v>
      </c>
      <c r="C60" s="125">
        <v>2.0499999999999998</v>
      </c>
      <c r="D60" s="125" t="s">
        <v>10</v>
      </c>
      <c r="E60" s="125" t="s">
        <v>10</v>
      </c>
      <c r="F60" s="125" t="s">
        <v>10</v>
      </c>
      <c r="G60" s="125" t="s">
        <v>10</v>
      </c>
      <c r="H60" s="125" t="s">
        <v>10</v>
      </c>
      <c r="I60" s="125" t="s">
        <v>10</v>
      </c>
      <c r="J60" s="125" t="s">
        <v>10</v>
      </c>
      <c r="K60" s="125" t="s">
        <v>10</v>
      </c>
      <c r="L60" s="125" t="s">
        <v>10</v>
      </c>
      <c r="M60" s="125" t="s">
        <v>10</v>
      </c>
      <c r="N60" s="125">
        <v>2.0499999999999998</v>
      </c>
      <c r="O60" s="116"/>
      <c r="P60" s="116"/>
      <c r="Q60" s="116"/>
      <c r="R60" s="116"/>
      <c r="S60" s="116"/>
      <c r="T60" s="116"/>
      <c r="U60" s="116"/>
      <c r="V60" s="116"/>
      <c r="W60" s="116"/>
      <c r="X60" s="116"/>
      <c r="Y60" s="116"/>
      <c r="Z60" s="116"/>
      <c r="AA60" s="116"/>
      <c r="AB60" s="116"/>
      <c r="AC60" s="116"/>
    </row>
    <row r="61" spans="1:29" s="94" customFormat="1" ht="11.1" customHeight="1">
      <c r="A61" s="25">
        <f>IF(B61&lt;&gt;"",COUNTA($B$20:B61),"")</f>
        <v>41</v>
      </c>
      <c r="B61" s="103" t="s">
        <v>146</v>
      </c>
      <c r="C61" s="125">
        <v>339.81</v>
      </c>
      <c r="D61" s="125">
        <v>11.86</v>
      </c>
      <c r="E61" s="125">
        <v>7.27</v>
      </c>
      <c r="F61" s="125">
        <v>34.43</v>
      </c>
      <c r="G61" s="125">
        <v>2.78</v>
      </c>
      <c r="H61" s="125">
        <v>231.87</v>
      </c>
      <c r="I61" s="125">
        <v>24.8</v>
      </c>
      <c r="J61" s="125">
        <v>207.07</v>
      </c>
      <c r="K61" s="125">
        <v>15.47</v>
      </c>
      <c r="L61" s="125">
        <v>28.75</v>
      </c>
      <c r="M61" s="125">
        <v>6.82</v>
      </c>
      <c r="N61" s="125">
        <v>0.56999999999999995</v>
      </c>
      <c r="O61" s="116"/>
      <c r="P61" s="116"/>
      <c r="Q61" s="116"/>
      <c r="R61" s="116"/>
      <c r="S61" s="116"/>
      <c r="T61" s="116"/>
      <c r="U61" s="116"/>
      <c r="V61" s="116"/>
      <c r="W61" s="116"/>
      <c r="X61" s="116"/>
      <c r="Y61" s="116"/>
      <c r="Z61" s="116"/>
      <c r="AA61" s="116"/>
      <c r="AB61" s="116"/>
      <c r="AC61" s="116"/>
    </row>
    <row r="62" spans="1:29" s="94" customFormat="1" ht="11.1" customHeight="1">
      <c r="A62" s="25">
        <f>IF(B62&lt;&gt;"",COUNTA($B$20:B62),"")</f>
        <v>42</v>
      </c>
      <c r="B62" s="103" t="s">
        <v>147</v>
      </c>
      <c r="C62" s="125">
        <v>424.12</v>
      </c>
      <c r="D62" s="125">
        <v>0.02</v>
      </c>
      <c r="E62" s="125" t="s">
        <v>10</v>
      </c>
      <c r="F62" s="125">
        <v>2.5099999999999998</v>
      </c>
      <c r="G62" s="125" t="s">
        <v>10</v>
      </c>
      <c r="H62" s="125">
        <v>1.93</v>
      </c>
      <c r="I62" s="125" t="s">
        <v>10</v>
      </c>
      <c r="J62" s="125">
        <v>1.93</v>
      </c>
      <c r="K62" s="125" t="s">
        <v>10</v>
      </c>
      <c r="L62" s="125">
        <v>1.19</v>
      </c>
      <c r="M62" s="125">
        <v>0.09</v>
      </c>
      <c r="N62" s="125">
        <v>418.38</v>
      </c>
      <c r="O62" s="116"/>
      <c r="P62" s="116"/>
      <c r="Q62" s="116"/>
      <c r="R62" s="116"/>
      <c r="S62" s="116"/>
      <c r="T62" s="116"/>
      <c r="U62" s="116"/>
      <c r="V62" s="116"/>
      <c r="W62" s="116"/>
      <c r="X62" s="116"/>
      <c r="Y62" s="116"/>
      <c r="Z62" s="116"/>
      <c r="AA62" s="116"/>
      <c r="AB62" s="116"/>
      <c r="AC62" s="116"/>
    </row>
    <row r="63" spans="1:29" s="94" customFormat="1" ht="20.100000000000001" customHeight="1">
      <c r="A63" s="26">
        <f>IF(B63&lt;&gt;"",COUNTA($B$20:B63),"")</f>
        <v>43</v>
      </c>
      <c r="B63" s="105" t="s">
        <v>148</v>
      </c>
      <c r="C63" s="127">
        <v>1475.6</v>
      </c>
      <c r="D63" s="127">
        <v>93.79</v>
      </c>
      <c r="E63" s="127">
        <v>53.24</v>
      </c>
      <c r="F63" s="127">
        <v>105.32</v>
      </c>
      <c r="G63" s="127">
        <v>20.62</v>
      </c>
      <c r="H63" s="127">
        <v>1492.44</v>
      </c>
      <c r="I63" s="127">
        <v>1071.45</v>
      </c>
      <c r="J63" s="127">
        <v>420.98</v>
      </c>
      <c r="K63" s="127">
        <v>31.04</v>
      </c>
      <c r="L63" s="127">
        <v>72.19</v>
      </c>
      <c r="M63" s="127">
        <v>22.75</v>
      </c>
      <c r="N63" s="127">
        <v>-415.77</v>
      </c>
      <c r="O63" s="116"/>
      <c r="P63" s="116"/>
      <c r="Q63" s="116"/>
      <c r="R63" s="116"/>
      <c r="S63" s="116"/>
      <c r="T63" s="116"/>
      <c r="U63" s="116"/>
      <c r="V63" s="116"/>
      <c r="W63" s="116"/>
      <c r="X63" s="116"/>
      <c r="Y63" s="116"/>
      <c r="Z63" s="116"/>
      <c r="AA63" s="116"/>
      <c r="AB63" s="116"/>
      <c r="AC63" s="116"/>
    </row>
    <row r="64" spans="1:29" s="94" customFormat="1" ht="21.6" customHeight="1">
      <c r="A64" s="25">
        <f>IF(B64&lt;&gt;"",COUNTA($B$20:B64),"")</f>
        <v>44</v>
      </c>
      <c r="B64" s="104" t="s">
        <v>149</v>
      </c>
      <c r="C64" s="125">
        <v>24.75</v>
      </c>
      <c r="D64" s="125">
        <v>2.88</v>
      </c>
      <c r="E64" s="125">
        <v>4.8099999999999996</v>
      </c>
      <c r="F64" s="125">
        <v>0.71</v>
      </c>
      <c r="G64" s="125">
        <v>0.95</v>
      </c>
      <c r="H64" s="125" t="s">
        <v>10</v>
      </c>
      <c r="I64" s="125" t="s">
        <v>10</v>
      </c>
      <c r="J64" s="125" t="s">
        <v>10</v>
      </c>
      <c r="K64" s="125" t="s">
        <v>10</v>
      </c>
      <c r="L64" s="125">
        <v>15.15</v>
      </c>
      <c r="M64" s="125">
        <v>0.25</v>
      </c>
      <c r="N64" s="125" t="s">
        <v>10</v>
      </c>
      <c r="O64" s="116"/>
      <c r="P64" s="116"/>
      <c r="Q64" s="116"/>
      <c r="R64" s="116"/>
      <c r="S64" s="116"/>
      <c r="T64" s="116"/>
      <c r="U64" s="116"/>
      <c r="V64" s="116"/>
      <c r="W64" s="116"/>
      <c r="X64" s="116"/>
      <c r="Y64" s="116"/>
      <c r="Z64" s="116"/>
      <c r="AA64" s="116"/>
      <c r="AB64" s="116"/>
      <c r="AC64" s="116"/>
    </row>
    <row r="65" spans="1:29" s="94" customFormat="1" ht="11.1" customHeight="1">
      <c r="A65" s="25">
        <f>IF(B65&lt;&gt;"",COUNTA($B$20:B65),"")</f>
        <v>45</v>
      </c>
      <c r="B65" s="103" t="s">
        <v>150</v>
      </c>
      <c r="C65" s="125">
        <v>14.69</v>
      </c>
      <c r="D65" s="125" t="s">
        <v>10</v>
      </c>
      <c r="E65" s="125">
        <v>0.17</v>
      </c>
      <c r="F65" s="125">
        <v>0.13</v>
      </c>
      <c r="G65" s="125">
        <v>0.87</v>
      </c>
      <c r="H65" s="125" t="s">
        <v>10</v>
      </c>
      <c r="I65" s="125" t="s">
        <v>10</v>
      </c>
      <c r="J65" s="125" t="s">
        <v>10</v>
      </c>
      <c r="K65" s="125" t="s">
        <v>10</v>
      </c>
      <c r="L65" s="125">
        <v>13.5</v>
      </c>
      <c r="M65" s="125">
        <v>0.01</v>
      </c>
      <c r="N65" s="125" t="s">
        <v>10</v>
      </c>
      <c r="O65" s="116"/>
      <c r="P65" s="116"/>
      <c r="Q65" s="116"/>
      <c r="R65" s="116"/>
      <c r="S65" s="116"/>
      <c r="T65" s="116"/>
      <c r="U65" s="116"/>
      <c r="V65" s="116"/>
      <c r="W65" s="116"/>
      <c r="X65" s="116"/>
      <c r="Y65" s="116"/>
      <c r="Z65" s="116"/>
      <c r="AA65" s="116"/>
      <c r="AB65" s="116"/>
      <c r="AC65" s="116"/>
    </row>
    <row r="66" spans="1:29"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c r="Y66" s="116"/>
      <c r="Z66" s="116"/>
      <c r="AA66" s="116"/>
      <c r="AB66" s="116"/>
      <c r="AC66" s="116"/>
    </row>
    <row r="67" spans="1:29" s="94" customFormat="1" ht="11.1" customHeight="1">
      <c r="A67" s="25">
        <f>IF(B67&lt;&gt;"",COUNTA($B$20:B67),"")</f>
        <v>47</v>
      </c>
      <c r="B67" s="103" t="s">
        <v>152</v>
      </c>
      <c r="C67" s="125">
        <v>165.91</v>
      </c>
      <c r="D67" s="125">
        <v>0.03</v>
      </c>
      <c r="E67" s="125">
        <v>1.51</v>
      </c>
      <c r="F67" s="125" t="s">
        <v>10</v>
      </c>
      <c r="G67" s="125" t="s">
        <v>10</v>
      </c>
      <c r="H67" s="125">
        <v>1.68</v>
      </c>
      <c r="I67" s="125" t="s">
        <v>10</v>
      </c>
      <c r="J67" s="125">
        <v>1.68</v>
      </c>
      <c r="K67" s="125" t="s">
        <v>10</v>
      </c>
      <c r="L67" s="125">
        <v>1.79</v>
      </c>
      <c r="M67" s="125">
        <v>154.22999999999999</v>
      </c>
      <c r="N67" s="125">
        <v>6.67</v>
      </c>
      <c r="O67" s="116"/>
      <c r="P67" s="116"/>
      <c r="Q67" s="116"/>
      <c r="R67" s="116"/>
      <c r="S67" s="116"/>
      <c r="T67" s="116"/>
      <c r="U67" s="116"/>
      <c r="V67" s="116"/>
      <c r="W67" s="116"/>
      <c r="X67" s="116"/>
      <c r="Y67" s="116"/>
      <c r="Z67" s="116"/>
      <c r="AA67" s="116"/>
      <c r="AB67" s="116"/>
      <c r="AC67" s="116"/>
    </row>
    <row r="68" spans="1:29" s="94" customFormat="1" ht="11.1" customHeight="1">
      <c r="A68" s="25">
        <f>IF(B68&lt;&gt;"",COUNTA($B$20:B68),"")</f>
        <v>48</v>
      </c>
      <c r="B68" s="103" t="s">
        <v>147</v>
      </c>
      <c r="C68" s="125">
        <v>0.12</v>
      </c>
      <c r="D68" s="125" t="s">
        <v>10</v>
      </c>
      <c r="E68" s="125" t="s">
        <v>10</v>
      </c>
      <c r="F68" s="125" t="s">
        <v>10</v>
      </c>
      <c r="G68" s="125" t="s">
        <v>10</v>
      </c>
      <c r="H68" s="125" t="s">
        <v>10</v>
      </c>
      <c r="I68" s="125" t="s">
        <v>10</v>
      </c>
      <c r="J68" s="125" t="s">
        <v>10</v>
      </c>
      <c r="K68" s="125" t="s">
        <v>10</v>
      </c>
      <c r="L68" s="125" t="s">
        <v>10</v>
      </c>
      <c r="M68" s="125">
        <v>0.12</v>
      </c>
      <c r="N68" s="125" t="s">
        <v>10</v>
      </c>
      <c r="O68" s="116"/>
      <c r="P68" s="116"/>
      <c r="Q68" s="116"/>
      <c r="R68" s="116"/>
      <c r="S68" s="116"/>
      <c r="T68" s="116"/>
      <c r="U68" s="116"/>
      <c r="V68" s="116"/>
      <c r="W68" s="116"/>
      <c r="X68" s="116"/>
      <c r="Y68" s="116"/>
      <c r="Z68" s="116"/>
      <c r="AA68" s="116"/>
      <c r="AB68" s="116"/>
      <c r="AC68" s="116"/>
    </row>
    <row r="69" spans="1:29" s="94" customFormat="1" ht="18.95" customHeight="1">
      <c r="A69" s="26">
        <f>IF(B69&lt;&gt;"",COUNTA($B$20:B69),"")</f>
        <v>49</v>
      </c>
      <c r="B69" s="105" t="s">
        <v>153</v>
      </c>
      <c r="C69" s="127">
        <v>190.54</v>
      </c>
      <c r="D69" s="127">
        <v>2.91</v>
      </c>
      <c r="E69" s="127">
        <v>6.32</v>
      </c>
      <c r="F69" s="127">
        <v>0.71</v>
      </c>
      <c r="G69" s="127">
        <v>0.95</v>
      </c>
      <c r="H69" s="127">
        <v>1.68</v>
      </c>
      <c r="I69" s="127" t="s">
        <v>10</v>
      </c>
      <c r="J69" s="127">
        <v>1.68</v>
      </c>
      <c r="K69" s="127" t="s">
        <v>10</v>
      </c>
      <c r="L69" s="127">
        <v>16.940000000000001</v>
      </c>
      <c r="M69" s="127">
        <v>154.35</v>
      </c>
      <c r="N69" s="127">
        <v>6.67</v>
      </c>
      <c r="O69" s="116"/>
      <c r="P69" s="116"/>
      <c r="Q69" s="116"/>
      <c r="R69" s="116"/>
      <c r="S69" s="116"/>
      <c r="T69" s="116"/>
      <c r="U69" s="116"/>
      <c r="V69" s="116"/>
      <c r="W69" s="116"/>
      <c r="X69" s="116"/>
      <c r="Y69" s="116"/>
      <c r="Z69" s="116"/>
      <c r="AA69" s="116"/>
      <c r="AB69" s="116"/>
      <c r="AC69" s="116"/>
    </row>
    <row r="70" spans="1:29" s="94" customFormat="1" ht="18.95" customHeight="1">
      <c r="A70" s="26">
        <f>IF(B70&lt;&gt;"",COUNTA($B$20:B70),"")</f>
        <v>50</v>
      </c>
      <c r="B70" s="105" t="s">
        <v>154</v>
      </c>
      <c r="C70" s="127">
        <v>1666.14</v>
      </c>
      <c r="D70" s="127">
        <v>96.7</v>
      </c>
      <c r="E70" s="127">
        <v>59.56</v>
      </c>
      <c r="F70" s="127">
        <v>106.02</v>
      </c>
      <c r="G70" s="127">
        <v>21.57</v>
      </c>
      <c r="H70" s="127">
        <v>1494.12</v>
      </c>
      <c r="I70" s="127">
        <v>1071.45</v>
      </c>
      <c r="J70" s="127">
        <v>422.67</v>
      </c>
      <c r="K70" s="127">
        <v>31.04</v>
      </c>
      <c r="L70" s="127">
        <v>89.13</v>
      </c>
      <c r="M70" s="127">
        <v>177.11</v>
      </c>
      <c r="N70" s="127">
        <v>-409.1</v>
      </c>
      <c r="O70" s="116"/>
      <c r="P70" s="116"/>
      <c r="Q70" s="116"/>
      <c r="R70" s="116"/>
      <c r="S70" s="116"/>
      <c r="T70" s="116"/>
      <c r="U70" s="116"/>
      <c r="V70" s="116"/>
      <c r="W70" s="116"/>
      <c r="X70" s="116"/>
      <c r="Y70" s="116"/>
      <c r="Z70" s="116"/>
      <c r="AA70" s="116"/>
      <c r="AB70" s="116"/>
      <c r="AC70" s="116"/>
    </row>
    <row r="71" spans="1:29" s="94" customFormat="1" ht="11.1" customHeight="1">
      <c r="A71" s="25">
        <f>IF(B71&lt;&gt;"",COUNTA($B$20:B71),"")</f>
        <v>51</v>
      </c>
      <c r="B71" s="103" t="s">
        <v>155</v>
      </c>
      <c r="C71" s="125" t="s">
        <v>10</v>
      </c>
      <c r="D71" s="125" t="s">
        <v>10</v>
      </c>
      <c r="E71" s="125" t="s">
        <v>10</v>
      </c>
      <c r="F71" s="125" t="s">
        <v>10</v>
      </c>
      <c r="G71" s="125" t="s">
        <v>10</v>
      </c>
      <c r="H71" s="125" t="s">
        <v>10</v>
      </c>
      <c r="I71" s="125" t="s">
        <v>10</v>
      </c>
      <c r="J71" s="125" t="s">
        <v>10</v>
      </c>
      <c r="K71" s="125" t="s">
        <v>10</v>
      </c>
      <c r="L71" s="125" t="s">
        <v>10</v>
      </c>
      <c r="M71" s="125" t="s">
        <v>10</v>
      </c>
      <c r="N71" s="125" t="s">
        <v>10</v>
      </c>
      <c r="O71" s="116"/>
      <c r="P71" s="116"/>
      <c r="Q71" s="116"/>
      <c r="R71" s="116"/>
      <c r="S71" s="116"/>
      <c r="T71" s="116"/>
      <c r="U71" s="116"/>
      <c r="V71" s="116"/>
      <c r="W71" s="116"/>
      <c r="X71" s="116"/>
      <c r="Y71" s="116"/>
      <c r="Z71" s="116"/>
      <c r="AA71" s="116"/>
      <c r="AB71" s="116"/>
      <c r="AC71" s="116"/>
    </row>
    <row r="72" spans="1:29" s="94" customFormat="1" ht="11.1" customHeight="1">
      <c r="A72" s="25">
        <f>IF(B72&lt;&gt;"",COUNTA($B$20:B72),"")</f>
        <v>52</v>
      </c>
      <c r="B72" s="103" t="s">
        <v>156</v>
      </c>
      <c r="C72" s="125" t="s">
        <v>10</v>
      </c>
      <c r="D72" s="125" t="s">
        <v>10</v>
      </c>
      <c r="E72" s="125" t="s">
        <v>10</v>
      </c>
      <c r="F72" s="125" t="s">
        <v>10</v>
      </c>
      <c r="G72" s="125" t="s">
        <v>10</v>
      </c>
      <c r="H72" s="125" t="s">
        <v>10</v>
      </c>
      <c r="I72" s="125" t="s">
        <v>10</v>
      </c>
      <c r="J72" s="125" t="s">
        <v>10</v>
      </c>
      <c r="K72" s="125" t="s">
        <v>10</v>
      </c>
      <c r="L72" s="125" t="s">
        <v>10</v>
      </c>
      <c r="M72" s="125" t="s">
        <v>10</v>
      </c>
      <c r="N72" s="125" t="s">
        <v>10</v>
      </c>
      <c r="O72" s="116"/>
      <c r="P72" s="116"/>
      <c r="Q72" s="116"/>
      <c r="R72" s="116"/>
      <c r="S72" s="116"/>
      <c r="T72" s="116"/>
      <c r="U72" s="116"/>
      <c r="V72" s="116"/>
      <c r="W72" s="116"/>
      <c r="X72" s="116"/>
      <c r="Y72" s="116"/>
      <c r="Z72" s="116"/>
      <c r="AA72" s="116"/>
      <c r="AB72" s="116"/>
      <c r="AC72" s="116"/>
    </row>
    <row r="73" spans="1:29" s="94" customFormat="1" ht="11.1" customHeight="1">
      <c r="A73" s="25">
        <f>IF(B73&lt;&gt;"",COUNTA($B$20:B73),"")</f>
        <v>53</v>
      </c>
      <c r="B73" s="103" t="s">
        <v>172</v>
      </c>
      <c r="C73" s="125" t="s">
        <v>10</v>
      </c>
      <c r="D73" s="125" t="s">
        <v>10</v>
      </c>
      <c r="E73" s="125" t="s">
        <v>10</v>
      </c>
      <c r="F73" s="125" t="s">
        <v>10</v>
      </c>
      <c r="G73" s="125" t="s">
        <v>10</v>
      </c>
      <c r="H73" s="125" t="s">
        <v>10</v>
      </c>
      <c r="I73" s="125" t="s">
        <v>10</v>
      </c>
      <c r="J73" s="125" t="s">
        <v>10</v>
      </c>
      <c r="K73" s="125" t="s">
        <v>10</v>
      </c>
      <c r="L73" s="125" t="s">
        <v>10</v>
      </c>
      <c r="M73" s="125" t="s">
        <v>10</v>
      </c>
      <c r="N73" s="125" t="s">
        <v>10</v>
      </c>
      <c r="O73" s="116"/>
      <c r="P73" s="116"/>
      <c r="Q73" s="116"/>
      <c r="R73" s="116"/>
      <c r="S73" s="116"/>
      <c r="T73" s="116"/>
      <c r="U73" s="116"/>
      <c r="V73" s="116"/>
      <c r="W73" s="116"/>
      <c r="X73" s="116"/>
      <c r="Y73" s="116"/>
      <c r="Z73" s="116"/>
      <c r="AA73" s="116"/>
      <c r="AB73" s="116"/>
      <c r="AC73" s="116"/>
    </row>
    <row r="74" spans="1:29" s="94" customFormat="1" ht="11.1" customHeight="1">
      <c r="A74" s="25">
        <f>IF(B74&lt;&gt;"",COUNTA($B$20:B74),"")</f>
        <v>54</v>
      </c>
      <c r="B74" s="103" t="s">
        <v>173</v>
      </c>
      <c r="C74" s="125" t="s">
        <v>10</v>
      </c>
      <c r="D74" s="125" t="s">
        <v>10</v>
      </c>
      <c r="E74" s="125" t="s">
        <v>10</v>
      </c>
      <c r="F74" s="125" t="s">
        <v>10</v>
      </c>
      <c r="G74" s="125" t="s">
        <v>10</v>
      </c>
      <c r="H74" s="125" t="s">
        <v>10</v>
      </c>
      <c r="I74" s="125" t="s">
        <v>10</v>
      </c>
      <c r="J74" s="125" t="s">
        <v>10</v>
      </c>
      <c r="K74" s="125" t="s">
        <v>10</v>
      </c>
      <c r="L74" s="125" t="s">
        <v>10</v>
      </c>
      <c r="M74" s="125" t="s">
        <v>10</v>
      </c>
      <c r="N74" s="125" t="s">
        <v>10</v>
      </c>
      <c r="O74" s="116"/>
      <c r="P74" s="116"/>
      <c r="Q74" s="116"/>
      <c r="R74" s="116"/>
      <c r="S74" s="116"/>
      <c r="T74" s="116"/>
      <c r="U74" s="116"/>
      <c r="V74" s="116"/>
      <c r="W74" s="116"/>
      <c r="X74" s="116"/>
      <c r="Y74" s="116"/>
      <c r="Z74" s="116"/>
      <c r="AA74" s="116"/>
      <c r="AB74" s="116"/>
      <c r="AC74" s="116"/>
    </row>
    <row r="75" spans="1:29" s="94" customFormat="1" ht="11.1" customHeight="1">
      <c r="A75" s="25">
        <f>IF(B75&lt;&gt;"",COUNTA($B$20:B75),"")</f>
        <v>55</v>
      </c>
      <c r="B75" s="103" t="s">
        <v>61</v>
      </c>
      <c r="C75" s="125">
        <v>169.89</v>
      </c>
      <c r="D75" s="125" t="s">
        <v>10</v>
      </c>
      <c r="E75" s="125" t="s">
        <v>10</v>
      </c>
      <c r="F75" s="125" t="s">
        <v>10</v>
      </c>
      <c r="G75" s="125" t="s">
        <v>10</v>
      </c>
      <c r="H75" s="125" t="s">
        <v>10</v>
      </c>
      <c r="I75" s="125" t="s">
        <v>10</v>
      </c>
      <c r="J75" s="125" t="s">
        <v>10</v>
      </c>
      <c r="K75" s="125" t="s">
        <v>10</v>
      </c>
      <c r="L75" s="125" t="s">
        <v>10</v>
      </c>
      <c r="M75" s="125" t="s">
        <v>10</v>
      </c>
      <c r="N75" s="125">
        <v>169.89</v>
      </c>
      <c r="O75" s="116"/>
      <c r="P75" s="116"/>
      <c r="Q75" s="116"/>
      <c r="R75" s="116"/>
      <c r="S75" s="116"/>
      <c r="T75" s="116"/>
      <c r="U75" s="116"/>
      <c r="V75" s="116"/>
      <c r="W75" s="116"/>
      <c r="X75" s="116"/>
      <c r="Y75" s="116"/>
      <c r="Z75" s="116"/>
      <c r="AA75" s="116"/>
      <c r="AB75" s="116"/>
      <c r="AC75" s="116"/>
    </row>
    <row r="76" spans="1:29" s="94" customFormat="1" ht="21.6" customHeight="1">
      <c r="A76" s="25">
        <f>IF(B76&lt;&gt;"",COUNTA($B$20:B76),"")</f>
        <v>56</v>
      </c>
      <c r="B76" s="104" t="s">
        <v>157</v>
      </c>
      <c r="C76" s="125">
        <v>165.8</v>
      </c>
      <c r="D76" s="125" t="s">
        <v>10</v>
      </c>
      <c r="E76" s="125" t="s">
        <v>10</v>
      </c>
      <c r="F76" s="125" t="s">
        <v>10</v>
      </c>
      <c r="G76" s="125" t="s">
        <v>10</v>
      </c>
      <c r="H76" s="125" t="s">
        <v>10</v>
      </c>
      <c r="I76" s="125" t="s">
        <v>10</v>
      </c>
      <c r="J76" s="125" t="s">
        <v>10</v>
      </c>
      <c r="K76" s="125" t="s">
        <v>10</v>
      </c>
      <c r="L76" s="125" t="s">
        <v>10</v>
      </c>
      <c r="M76" s="125" t="s">
        <v>10</v>
      </c>
      <c r="N76" s="125">
        <v>165.8</v>
      </c>
      <c r="O76" s="116"/>
      <c r="P76" s="116"/>
      <c r="Q76" s="116"/>
      <c r="R76" s="116"/>
      <c r="S76" s="116"/>
      <c r="T76" s="116"/>
      <c r="U76" s="116"/>
      <c r="V76" s="116"/>
      <c r="W76" s="116"/>
      <c r="X76" s="116"/>
      <c r="Y76" s="116"/>
      <c r="Z76" s="116"/>
      <c r="AA76" s="116"/>
      <c r="AB76" s="116"/>
      <c r="AC76" s="116"/>
    </row>
    <row r="77" spans="1:29" s="94" customFormat="1" ht="21.6" customHeight="1">
      <c r="A77" s="25">
        <f>IF(B77&lt;&gt;"",COUNTA($B$20:B77),"")</f>
        <v>57</v>
      </c>
      <c r="B77" s="104" t="s">
        <v>158</v>
      </c>
      <c r="C77" s="125">
        <v>438.23</v>
      </c>
      <c r="D77" s="125">
        <v>0.36</v>
      </c>
      <c r="E77" s="125">
        <v>0.12</v>
      </c>
      <c r="F77" s="125">
        <v>8.23</v>
      </c>
      <c r="G77" s="125">
        <v>2.68</v>
      </c>
      <c r="H77" s="125">
        <v>414.34</v>
      </c>
      <c r="I77" s="125">
        <v>238.33</v>
      </c>
      <c r="J77" s="125">
        <v>176.01</v>
      </c>
      <c r="K77" s="125">
        <v>0.3</v>
      </c>
      <c r="L77" s="125">
        <v>11.1</v>
      </c>
      <c r="M77" s="125">
        <v>1.1000000000000001</v>
      </c>
      <c r="N77" s="125" t="s">
        <v>10</v>
      </c>
      <c r="O77" s="116"/>
      <c r="P77" s="116"/>
      <c r="Q77" s="116"/>
      <c r="R77" s="116"/>
      <c r="S77" s="116"/>
      <c r="T77" s="116"/>
      <c r="U77" s="116"/>
      <c r="V77" s="116"/>
      <c r="W77" s="116"/>
      <c r="X77" s="116"/>
      <c r="Y77" s="116"/>
      <c r="Z77" s="116"/>
      <c r="AA77" s="116"/>
      <c r="AB77" s="116"/>
      <c r="AC77" s="116"/>
    </row>
    <row r="78" spans="1:29" s="94" customFormat="1" ht="21.6" customHeight="1">
      <c r="A78" s="25">
        <f>IF(B78&lt;&gt;"",COUNTA($B$20:B78),"")</f>
        <v>58</v>
      </c>
      <c r="B78" s="104" t="s">
        <v>159</v>
      </c>
      <c r="C78" s="125">
        <v>447.09</v>
      </c>
      <c r="D78" s="125" t="s">
        <v>10</v>
      </c>
      <c r="E78" s="125">
        <v>0.03</v>
      </c>
      <c r="F78" s="125" t="s">
        <v>10</v>
      </c>
      <c r="G78" s="125">
        <v>1.44</v>
      </c>
      <c r="H78" s="125">
        <v>437.74</v>
      </c>
      <c r="I78" s="125">
        <v>437.13</v>
      </c>
      <c r="J78" s="125">
        <v>0.61</v>
      </c>
      <c r="K78" s="125" t="s">
        <v>10</v>
      </c>
      <c r="L78" s="125" t="s">
        <v>10</v>
      </c>
      <c r="M78" s="125">
        <v>7.88</v>
      </c>
      <c r="N78" s="125" t="s">
        <v>10</v>
      </c>
      <c r="O78" s="116"/>
      <c r="P78" s="116"/>
      <c r="Q78" s="116"/>
      <c r="R78" s="116"/>
      <c r="S78" s="116"/>
      <c r="T78" s="116"/>
      <c r="U78" s="116"/>
      <c r="V78" s="116"/>
      <c r="W78" s="116"/>
      <c r="X78" s="116"/>
      <c r="Y78" s="116"/>
      <c r="Z78" s="116"/>
      <c r="AA78" s="116"/>
      <c r="AB78" s="116"/>
      <c r="AC78" s="116"/>
    </row>
    <row r="79" spans="1:29" s="94" customFormat="1" ht="11.1" customHeight="1">
      <c r="A79" s="25">
        <f>IF(B79&lt;&gt;"",COUNTA($B$20:B79),"")</f>
        <v>59</v>
      </c>
      <c r="B79" s="103" t="s">
        <v>160</v>
      </c>
      <c r="C79" s="125">
        <v>28.42</v>
      </c>
      <c r="D79" s="125">
        <v>0.25</v>
      </c>
      <c r="E79" s="125">
        <v>11.94</v>
      </c>
      <c r="F79" s="125">
        <v>0.11</v>
      </c>
      <c r="G79" s="125" t="s">
        <v>10</v>
      </c>
      <c r="H79" s="125">
        <v>0.01</v>
      </c>
      <c r="I79" s="125" t="s">
        <v>10</v>
      </c>
      <c r="J79" s="125">
        <v>0.01</v>
      </c>
      <c r="K79" s="125">
        <v>1.7</v>
      </c>
      <c r="L79" s="125">
        <v>13.59</v>
      </c>
      <c r="M79" s="125">
        <v>0.82</v>
      </c>
      <c r="N79" s="125" t="s">
        <v>10</v>
      </c>
      <c r="O79" s="116"/>
      <c r="P79" s="116"/>
      <c r="Q79" s="116"/>
      <c r="R79" s="116"/>
      <c r="S79" s="116"/>
      <c r="T79" s="116"/>
      <c r="U79" s="116"/>
      <c r="V79" s="116"/>
      <c r="W79" s="116"/>
      <c r="X79" s="116"/>
      <c r="Y79" s="116"/>
      <c r="Z79" s="116"/>
      <c r="AA79" s="116"/>
      <c r="AB79" s="116"/>
      <c r="AC79" s="116"/>
    </row>
    <row r="80" spans="1:29" s="94" customFormat="1" ht="11.1" customHeight="1">
      <c r="A80" s="25">
        <f>IF(B80&lt;&gt;"",COUNTA($B$20:B80),"")</f>
        <v>60</v>
      </c>
      <c r="B80" s="103" t="s">
        <v>161</v>
      </c>
      <c r="C80" s="125">
        <v>657.8</v>
      </c>
      <c r="D80" s="125">
        <v>11.55</v>
      </c>
      <c r="E80" s="125">
        <v>26.58</v>
      </c>
      <c r="F80" s="125">
        <v>5.47</v>
      </c>
      <c r="G80" s="125">
        <v>4.4400000000000004</v>
      </c>
      <c r="H80" s="125">
        <v>186.73</v>
      </c>
      <c r="I80" s="125">
        <v>171.5</v>
      </c>
      <c r="J80" s="125">
        <v>15.24</v>
      </c>
      <c r="K80" s="125">
        <v>0.63</v>
      </c>
      <c r="L80" s="125">
        <v>1.76</v>
      </c>
      <c r="M80" s="125">
        <v>1.4</v>
      </c>
      <c r="N80" s="125">
        <v>419.25</v>
      </c>
      <c r="O80" s="116"/>
      <c r="P80" s="116"/>
      <c r="Q80" s="116"/>
      <c r="R80" s="116"/>
      <c r="S80" s="116"/>
      <c r="T80" s="116"/>
      <c r="U80" s="116"/>
      <c r="V80" s="116"/>
      <c r="W80" s="116"/>
      <c r="X80" s="116"/>
      <c r="Y80" s="116"/>
      <c r="Z80" s="116"/>
      <c r="AA80" s="116"/>
      <c r="AB80" s="116"/>
      <c r="AC80" s="116"/>
    </row>
    <row r="81" spans="1:29" s="94" customFormat="1" ht="11.1" customHeight="1">
      <c r="A81" s="25">
        <f>IF(B81&lt;&gt;"",COUNTA($B$20:B81),"")</f>
        <v>61</v>
      </c>
      <c r="B81" s="103" t="s">
        <v>147</v>
      </c>
      <c r="C81" s="125">
        <v>424.12</v>
      </c>
      <c r="D81" s="125">
        <v>0.02</v>
      </c>
      <c r="E81" s="125" t="s">
        <v>10</v>
      </c>
      <c r="F81" s="125">
        <v>2.5099999999999998</v>
      </c>
      <c r="G81" s="125" t="s">
        <v>10</v>
      </c>
      <c r="H81" s="125">
        <v>1.93</v>
      </c>
      <c r="I81" s="125" t="s">
        <v>10</v>
      </c>
      <c r="J81" s="125">
        <v>1.93</v>
      </c>
      <c r="K81" s="125" t="s">
        <v>10</v>
      </c>
      <c r="L81" s="125">
        <v>1.19</v>
      </c>
      <c r="M81" s="125">
        <v>0.09</v>
      </c>
      <c r="N81" s="125">
        <v>418.38</v>
      </c>
      <c r="O81" s="116"/>
      <c r="P81" s="116"/>
      <c r="Q81" s="116"/>
      <c r="R81" s="116"/>
      <c r="S81" s="116"/>
      <c r="T81" s="116"/>
      <c r="U81" s="116"/>
      <c r="V81" s="116"/>
      <c r="W81" s="116"/>
      <c r="X81" s="116"/>
      <c r="Y81" s="116"/>
      <c r="Z81" s="116"/>
      <c r="AA81" s="116"/>
      <c r="AB81" s="116"/>
      <c r="AC81" s="116"/>
    </row>
    <row r="82" spans="1:29" s="94" customFormat="1" ht="20.100000000000001" customHeight="1">
      <c r="A82" s="26">
        <f>IF(B82&lt;&gt;"",COUNTA($B$20:B82),"")</f>
        <v>62</v>
      </c>
      <c r="B82" s="105" t="s">
        <v>162</v>
      </c>
      <c r="C82" s="127">
        <v>1483.12</v>
      </c>
      <c r="D82" s="127">
        <v>12.15</v>
      </c>
      <c r="E82" s="127">
        <v>38.67</v>
      </c>
      <c r="F82" s="127">
        <v>11.3</v>
      </c>
      <c r="G82" s="127">
        <v>8.56</v>
      </c>
      <c r="H82" s="127">
        <v>1036.8900000000001</v>
      </c>
      <c r="I82" s="127">
        <v>846.95</v>
      </c>
      <c r="J82" s="127">
        <v>189.94</v>
      </c>
      <c r="K82" s="127">
        <v>2.64</v>
      </c>
      <c r="L82" s="127">
        <v>25.26</v>
      </c>
      <c r="M82" s="127">
        <v>11.1</v>
      </c>
      <c r="N82" s="127">
        <v>336.56</v>
      </c>
      <c r="O82" s="116"/>
      <c r="P82" s="116"/>
      <c r="Q82" s="116"/>
      <c r="R82" s="116"/>
      <c r="S82" s="116"/>
      <c r="T82" s="116"/>
      <c r="U82" s="116"/>
      <c r="V82" s="116"/>
      <c r="W82" s="116"/>
      <c r="X82" s="116"/>
      <c r="Y82" s="116"/>
      <c r="Z82" s="116"/>
      <c r="AA82" s="116"/>
      <c r="AB82" s="116"/>
      <c r="AC82" s="116"/>
    </row>
    <row r="83" spans="1:29" s="122" customFormat="1" ht="11.1" customHeight="1">
      <c r="A83" s="25">
        <f>IF(B83&lt;&gt;"",COUNTA($B$20:B83),"")</f>
        <v>63</v>
      </c>
      <c r="B83" s="103" t="s">
        <v>163</v>
      </c>
      <c r="C83" s="125">
        <v>73.12</v>
      </c>
      <c r="D83" s="125" t="s">
        <v>10</v>
      </c>
      <c r="E83" s="125">
        <v>2.64</v>
      </c>
      <c r="F83" s="125" t="s">
        <v>10</v>
      </c>
      <c r="G83" s="125" t="s">
        <v>10</v>
      </c>
      <c r="H83" s="125">
        <v>1.44</v>
      </c>
      <c r="I83" s="125" t="s">
        <v>10</v>
      </c>
      <c r="J83" s="125">
        <v>1.44</v>
      </c>
      <c r="K83" s="125" t="s">
        <v>10</v>
      </c>
      <c r="L83" s="125">
        <v>2.89</v>
      </c>
      <c r="M83" s="125">
        <v>52.69</v>
      </c>
      <c r="N83" s="125">
        <v>13.46</v>
      </c>
      <c r="O83" s="121"/>
      <c r="P83" s="121"/>
      <c r="Q83" s="121"/>
      <c r="R83" s="121"/>
      <c r="S83" s="121"/>
      <c r="T83" s="121"/>
      <c r="U83" s="121"/>
      <c r="V83" s="121"/>
      <c r="W83" s="121"/>
      <c r="X83" s="121"/>
      <c r="Y83" s="121"/>
      <c r="Z83" s="121"/>
      <c r="AA83" s="121"/>
      <c r="AB83" s="121"/>
      <c r="AC83" s="121"/>
    </row>
    <row r="84" spans="1:29"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c r="Y84" s="121"/>
      <c r="Z84" s="121"/>
      <c r="AA84" s="121"/>
      <c r="AB84" s="121"/>
      <c r="AC84" s="121"/>
    </row>
    <row r="85" spans="1:29" s="122" customFormat="1" ht="11.1" customHeight="1">
      <c r="A85" s="25">
        <f>IF(B85&lt;&gt;"",COUNTA($B$20:B85),"")</f>
        <v>65</v>
      </c>
      <c r="B85" s="103" t="s">
        <v>165</v>
      </c>
      <c r="C85" s="125">
        <v>105.22</v>
      </c>
      <c r="D85" s="125">
        <v>0.23</v>
      </c>
      <c r="E85" s="125">
        <v>0.01</v>
      </c>
      <c r="F85" s="125" t="s">
        <v>10</v>
      </c>
      <c r="G85" s="125" t="s">
        <v>10</v>
      </c>
      <c r="H85" s="125">
        <v>0.18</v>
      </c>
      <c r="I85" s="125">
        <v>0.18</v>
      </c>
      <c r="J85" s="125" t="s">
        <v>10</v>
      </c>
      <c r="K85" s="125" t="s">
        <v>10</v>
      </c>
      <c r="L85" s="125" t="s">
        <v>10</v>
      </c>
      <c r="M85" s="125">
        <v>103.88</v>
      </c>
      <c r="N85" s="125">
        <v>0.91</v>
      </c>
      <c r="O85" s="121"/>
      <c r="P85" s="121"/>
      <c r="Q85" s="121"/>
      <c r="R85" s="121"/>
      <c r="S85" s="121"/>
      <c r="T85" s="121"/>
      <c r="U85" s="121"/>
      <c r="V85" s="121"/>
      <c r="W85" s="121"/>
      <c r="X85" s="121"/>
      <c r="Y85" s="121"/>
      <c r="Z85" s="121"/>
      <c r="AA85" s="121"/>
      <c r="AB85" s="121"/>
      <c r="AC85" s="121"/>
    </row>
    <row r="86" spans="1:29" s="122" customFormat="1" ht="11.1" customHeight="1">
      <c r="A86" s="25">
        <f>IF(B86&lt;&gt;"",COUNTA($B$20:B86),"")</f>
        <v>66</v>
      </c>
      <c r="B86" s="103" t="s">
        <v>147</v>
      </c>
      <c r="C86" s="125">
        <v>0.12</v>
      </c>
      <c r="D86" s="125" t="s">
        <v>10</v>
      </c>
      <c r="E86" s="125" t="s">
        <v>10</v>
      </c>
      <c r="F86" s="125" t="s">
        <v>10</v>
      </c>
      <c r="G86" s="125" t="s">
        <v>10</v>
      </c>
      <c r="H86" s="125" t="s">
        <v>10</v>
      </c>
      <c r="I86" s="125" t="s">
        <v>10</v>
      </c>
      <c r="J86" s="125" t="s">
        <v>10</v>
      </c>
      <c r="K86" s="125" t="s">
        <v>10</v>
      </c>
      <c r="L86" s="125" t="s">
        <v>10</v>
      </c>
      <c r="M86" s="125">
        <v>0.12</v>
      </c>
      <c r="N86" s="125" t="s">
        <v>10</v>
      </c>
      <c r="O86" s="121"/>
      <c r="P86" s="121"/>
      <c r="Q86" s="121"/>
      <c r="R86" s="121"/>
      <c r="S86" s="121"/>
      <c r="T86" s="121"/>
      <c r="U86" s="121"/>
      <c r="V86" s="121"/>
      <c r="W86" s="121"/>
      <c r="X86" s="121"/>
      <c r="Y86" s="121"/>
      <c r="Z86" s="121"/>
      <c r="AA86" s="121"/>
      <c r="AB86" s="121"/>
      <c r="AC86" s="121"/>
    </row>
    <row r="87" spans="1:29" s="94" customFormat="1" ht="18.95" customHeight="1">
      <c r="A87" s="26">
        <f>IF(B87&lt;&gt;"",COUNTA($B$20:B87),"")</f>
        <v>67</v>
      </c>
      <c r="B87" s="105" t="s">
        <v>166</v>
      </c>
      <c r="C87" s="127">
        <v>178.22</v>
      </c>
      <c r="D87" s="127">
        <v>0.23</v>
      </c>
      <c r="E87" s="127">
        <v>2.65</v>
      </c>
      <c r="F87" s="127" t="s">
        <v>10</v>
      </c>
      <c r="G87" s="127" t="s">
        <v>10</v>
      </c>
      <c r="H87" s="127">
        <v>1.61</v>
      </c>
      <c r="I87" s="127">
        <v>0.18</v>
      </c>
      <c r="J87" s="127">
        <v>1.44</v>
      </c>
      <c r="K87" s="127" t="s">
        <v>10</v>
      </c>
      <c r="L87" s="127">
        <v>2.89</v>
      </c>
      <c r="M87" s="127">
        <v>156.44999999999999</v>
      </c>
      <c r="N87" s="127">
        <v>14.38</v>
      </c>
      <c r="O87" s="116"/>
      <c r="P87" s="116"/>
      <c r="Q87" s="116"/>
      <c r="R87" s="116"/>
      <c r="S87" s="116"/>
      <c r="T87" s="116"/>
      <c r="U87" s="116"/>
      <c r="V87" s="116"/>
      <c r="W87" s="116"/>
      <c r="X87" s="116"/>
      <c r="Y87" s="116"/>
      <c r="Z87" s="116"/>
      <c r="AA87" s="116"/>
      <c r="AB87" s="116"/>
      <c r="AC87" s="116"/>
    </row>
    <row r="88" spans="1:29" s="94" customFormat="1" ht="18.95" customHeight="1">
      <c r="A88" s="26">
        <f>IF(B88&lt;&gt;"",COUNTA($B$20:B88),"")</f>
        <v>68</v>
      </c>
      <c r="B88" s="105" t="s">
        <v>167</v>
      </c>
      <c r="C88" s="127">
        <v>1661.33</v>
      </c>
      <c r="D88" s="127">
        <v>12.37</v>
      </c>
      <c r="E88" s="127">
        <v>41.32</v>
      </c>
      <c r="F88" s="127">
        <v>11.3</v>
      </c>
      <c r="G88" s="127">
        <v>8.56</v>
      </c>
      <c r="H88" s="127">
        <v>1038.5</v>
      </c>
      <c r="I88" s="127">
        <v>847.13</v>
      </c>
      <c r="J88" s="127">
        <v>191.37</v>
      </c>
      <c r="K88" s="127">
        <v>2.64</v>
      </c>
      <c r="L88" s="127">
        <v>28.15</v>
      </c>
      <c r="M88" s="127">
        <v>167.55</v>
      </c>
      <c r="N88" s="127">
        <v>350.93</v>
      </c>
      <c r="O88" s="116"/>
      <c r="P88" s="116"/>
      <c r="Q88" s="116"/>
      <c r="R88" s="116"/>
      <c r="S88" s="116"/>
      <c r="T88" s="116"/>
      <c r="U88" s="116"/>
      <c r="V88" s="116"/>
      <c r="W88" s="116"/>
      <c r="X88" s="116"/>
      <c r="Y88" s="116"/>
      <c r="Z88" s="116"/>
      <c r="AA88" s="116"/>
      <c r="AB88" s="116"/>
      <c r="AC88" s="116"/>
    </row>
    <row r="89" spans="1:29" s="94" customFormat="1" ht="18.95" customHeight="1">
      <c r="A89" s="26">
        <f>IF(B89&lt;&gt;"",COUNTA($B$20:B89),"")</f>
        <v>69</v>
      </c>
      <c r="B89" s="105" t="s">
        <v>168</v>
      </c>
      <c r="C89" s="127">
        <v>-4.8099999999999996</v>
      </c>
      <c r="D89" s="127">
        <v>-84.33</v>
      </c>
      <c r="E89" s="127">
        <v>-18.23</v>
      </c>
      <c r="F89" s="127">
        <v>-94.73</v>
      </c>
      <c r="G89" s="127">
        <v>-13.01</v>
      </c>
      <c r="H89" s="127">
        <v>-455.61</v>
      </c>
      <c r="I89" s="127">
        <v>-224.32</v>
      </c>
      <c r="J89" s="127">
        <v>-231.29</v>
      </c>
      <c r="K89" s="127">
        <v>-28.4</v>
      </c>
      <c r="L89" s="127">
        <v>-60.98</v>
      </c>
      <c r="M89" s="127">
        <v>-9.56</v>
      </c>
      <c r="N89" s="127">
        <v>760.04</v>
      </c>
      <c r="O89" s="116"/>
      <c r="P89" s="116"/>
      <c r="Q89" s="116"/>
      <c r="R89" s="116"/>
      <c r="S89" s="116"/>
      <c r="T89" s="116"/>
      <c r="U89" s="116"/>
      <c r="V89" s="116"/>
      <c r="W89" s="116"/>
      <c r="X89" s="116"/>
      <c r="Y89" s="116"/>
      <c r="Z89" s="116"/>
      <c r="AA89" s="116"/>
      <c r="AB89" s="116"/>
      <c r="AC89" s="116"/>
    </row>
    <row r="90" spans="1:29" s="122" customFormat="1" ht="25.15" customHeight="1">
      <c r="A90" s="25">
        <f>IF(B90&lt;&gt;"",COUNTA($B$20:B90),"")</f>
        <v>70</v>
      </c>
      <c r="B90" s="108" t="s">
        <v>169</v>
      </c>
      <c r="C90" s="129">
        <v>7.52</v>
      </c>
      <c r="D90" s="129">
        <v>-81.650000000000006</v>
      </c>
      <c r="E90" s="129">
        <v>-14.56</v>
      </c>
      <c r="F90" s="129">
        <v>-94.02</v>
      </c>
      <c r="G90" s="129">
        <v>-12.06</v>
      </c>
      <c r="H90" s="129">
        <v>-455.55</v>
      </c>
      <c r="I90" s="129">
        <v>-224.5</v>
      </c>
      <c r="J90" s="129">
        <v>-231.05</v>
      </c>
      <c r="K90" s="129">
        <v>-28.4</v>
      </c>
      <c r="L90" s="129">
        <v>-46.93</v>
      </c>
      <c r="M90" s="129">
        <v>-11.65</v>
      </c>
      <c r="N90" s="129">
        <v>752.33</v>
      </c>
      <c r="O90" s="121"/>
      <c r="P90" s="121"/>
      <c r="Q90" s="121"/>
      <c r="R90" s="121"/>
      <c r="S90" s="121"/>
      <c r="T90" s="121"/>
      <c r="U90" s="121"/>
      <c r="V90" s="121"/>
      <c r="W90" s="121"/>
      <c r="X90" s="121"/>
      <c r="Y90" s="121"/>
      <c r="Z90" s="121"/>
      <c r="AA90" s="121"/>
      <c r="AB90" s="121"/>
      <c r="AC90" s="121"/>
    </row>
    <row r="91" spans="1:29" s="122" customFormat="1" ht="18" customHeight="1">
      <c r="A91" s="25">
        <f>IF(B91&lt;&gt;"",COUNTA($B$20:B91),"")</f>
        <v>71</v>
      </c>
      <c r="B91" s="103" t="s">
        <v>170</v>
      </c>
      <c r="C91" s="125" t="s">
        <v>10</v>
      </c>
      <c r="D91" s="125" t="s">
        <v>10</v>
      </c>
      <c r="E91" s="125" t="s">
        <v>10</v>
      </c>
      <c r="F91" s="125" t="s">
        <v>10</v>
      </c>
      <c r="G91" s="125" t="s">
        <v>10</v>
      </c>
      <c r="H91" s="125" t="s">
        <v>10</v>
      </c>
      <c r="I91" s="125" t="s">
        <v>10</v>
      </c>
      <c r="J91" s="125" t="s">
        <v>10</v>
      </c>
      <c r="K91" s="125" t="s">
        <v>10</v>
      </c>
      <c r="L91" s="125" t="s">
        <v>10</v>
      </c>
      <c r="M91" s="125" t="s">
        <v>10</v>
      </c>
      <c r="N91" s="125" t="s">
        <v>10</v>
      </c>
      <c r="O91" s="121"/>
      <c r="P91" s="121"/>
      <c r="Q91" s="121"/>
      <c r="R91" s="121"/>
      <c r="S91" s="121"/>
      <c r="T91" s="121"/>
      <c r="U91" s="121"/>
      <c r="V91" s="121"/>
      <c r="W91" s="121"/>
      <c r="X91" s="121"/>
      <c r="Y91" s="121"/>
      <c r="Z91" s="121"/>
      <c r="AA91" s="121"/>
      <c r="AB91" s="121"/>
      <c r="AC91" s="121"/>
    </row>
    <row r="92" spans="1:29" ht="11.1" customHeight="1">
      <c r="A92" s="25">
        <f>IF(B92&lt;&gt;"",COUNTA($B$20:B92),"")</f>
        <v>72</v>
      </c>
      <c r="B92" s="103" t="s">
        <v>171</v>
      </c>
      <c r="C92" s="125">
        <v>22.76</v>
      </c>
      <c r="D92" s="125" t="s">
        <v>10</v>
      </c>
      <c r="E92" s="125" t="s">
        <v>10</v>
      </c>
      <c r="F92" s="125" t="s">
        <v>10</v>
      </c>
      <c r="G92" s="125" t="s">
        <v>10</v>
      </c>
      <c r="H92" s="125" t="s">
        <v>10</v>
      </c>
      <c r="I92" s="125" t="s">
        <v>10</v>
      </c>
      <c r="J92" s="125" t="s">
        <v>10</v>
      </c>
      <c r="K92" s="125" t="s">
        <v>10</v>
      </c>
      <c r="L92" s="125" t="s">
        <v>10</v>
      </c>
      <c r="M92" s="125" t="s">
        <v>10</v>
      </c>
      <c r="N92" s="125">
        <v>22.76</v>
      </c>
    </row>
    <row r="93" spans="1:29">
      <c r="A93" s="24"/>
    </row>
    <row r="94" spans="1:29">
      <c r="A94" s="24"/>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C94"/>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7109375" style="102"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937</v>
      </c>
      <c r="B1" s="242"/>
      <c r="C1" s="221" t="str">
        <f>"Auszahlungen und Einzahlungen der Kreisverwaltungen "&amp;Deckblatt!A7&amp;" 
nach Produktbereichen"</f>
        <v>Auszahlungen und Einzahlungen der Kreisverwaltungen 2019 
nach Produktbereichen</v>
      </c>
      <c r="D1" s="221"/>
      <c r="E1" s="221"/>
      <c r="F1" s="221"/>
      <c r="G1" s="222"/>
      <c r="H1" s="223" t="str">
        <f>"Auszahlungen und Einzahlungen der Kreisverwaltungen "&amp;Deckblatt!A7&amp;" 
nach Produktbereichen"</f>
        <v>Auszahlungen und Einzahlungen der Kreisverwaltungen 2019 
nach Produktbereichen</v>
      </c>
      <c r="I1" s="221"/>
      <c r="J1" s="221"/>
      <c r="K1" s="221"/>
      <c r="L1" s="221"/>
      <c r="M1" s="221"/>
      <c r="N1" s="222"/>
    </row>
    <row r="2" spans="1:14" s="97" customFormat="1" ht="12" customHeight="1">
      <c r="A2" s="241" t="s">
        <v>941</v>
      </c>
      <c r="B2" s="242"/>
      <c r="C2" s="221" t="s">
        <v>125</v>
      </c>
      <c r="D2" s="221"/>
      <c r="E2" s="221"/>
      <c r="F2" s="221"/>
      <c r="G2" s="222"/>
      <c r="H2" s="227" t="s">
        <v>125</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4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9"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9"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9"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c r="Y19" s="116"/>
      <c r="Z19" s="116"/>
      <c r="AA19" s="116"/>
      <c r="AB19" s="116"/>
      <c r="AC19" s="116"/>
    </row>
    <row r="20" spans="1:29" s="94" customFormat="1" ht="11.1" customHeight="1">
      <c r="A20" s="25">
        <f>IF(B20&lt;&gt;"",COUNTA($B$20:B20),"")</f>
        <v>1</v>
      </c>
      <c r="B20" s="103" t="s">
        <v>142</v>
      </c>
      <c r="C20" s="117">
        <v>42347</v>
      </c>
      <c r="D20" s="117">
        <v>12656</v>
      </c>
      <c r="E20" s="117">
        <v>4696</v>
      </c>
      <c r="F20" s="117">
        <v>3885</v>
      </c>
      <c r="G20" s="117">
        <v>2530</v>
      </c>
      <c r="H20" s="117">
        <v>7894</v>
      </c>
      <c r="I20" s="117">
        <v>4033</v>
      </c>
      <c r="J20" s="117">
        <v>3861</v>
      </c>
      <c r="K20" s="117">
        <v>2017</v>
      </c>
      <c r="L20" s="117">
        <v>6259</v>
      </c>
      <c r="M20" s="117">
        <v>2408</v>
      </c>
      <c r="N20" s="117" t="s">
        <v>10</v>
      </c>
      <c r="O20" s="116"/>
      <c r="P20" s="116"/>
      <c r="Q20" s="116"/>
      <c r="R20" s="116"/>
      <c r="S20" s="116"/>
      <c r="T20" s="116"/>
      <c r="U20" s="116"/>
      <c r="V20" s="116"/>
      <c r="W20" s="116"/>
      <c r="X20" s="116"/>
      <c r="Y20" s="116"/>
      <c r="Z20" s="116"/>
      <c r="AA20" s="116"/>
      <c r="AB20" s="116"/>
      <c r="AC20" s="116"/>
    </row>
    <row r="21" spans="1:29" s="94" customFormat="1" ht="11.1" customHeight="1">
      <c r="A21" s="25">
        <f>IF(B21&lt;&gt;"",COUNTA($B$20:B21),"")</f>
        <v>2</v>
      </c>
      <c r="B21" s="103" t="s">
        <v>143</v>
      </c>
      <c r="C21" s="117">
        <v>29426</v>
      </c>
      <c r="D21" s="117">
        <v>4139</v>
      </c>
      <c r="E21" s="117">
        <v>488</v>
      </c>
      <c r="F21" s="117">
        <v>15482</v>
      </c>
      <c r="G21" s="117">
        <v>359</v>
      </c>
      <c r="H21" s="117">
        <v>1020</v>
      </c>
      <c r="I21" s="117">
        <v>1006</v>
      </c>
      <c r="J21" s="117">
        <v>14</v>
      </c>
      <c r="K21" s="117">
        <v>107</v>
      </c>
      <c r="L21" s="117">
        <v>7723</v>
      </c>
      <c r="M21" s="117">
        <v>109</v>
      </c>
      <c r="N21" s="117" t="s">
        <v>10</v>
      </c>
      <c r="O21" s="116"/>
      <c r="P21" s="116"/>
      <c r="Q21" s="116"/>
      <c r="R21" s="116"/>
      <c r="S21" s="116"/>
      <c r="T21" s="116"/>
      <c r="U21" s="116"/>
      <c r="V21" s="116"/>
      <c r="W21" s="116"/>
      <c r="X21" s="116"/>
      <c r="Y21" s="116"/>
      <c r="Z21" s="116"/>
      <c r="AA21" s="116"/>
      <c r="AB21" s="116"/>
      <c r="AC21" s="116"/>
    </row>
    <row r="22" spans="1:29" s="94" customFormat="1" ht="21.6" customHeight="1">
      <c r="A22" s="25">
        <f>IF(B22&lt;&gt;"",COUNTA($B$20:B22),"")</f>
        <v>3</v>
      </c>
      <c r="B22" s="104" t="s">
        <v>144</v>
      </c>
      <c r="C22" s="117">
        <v>101017</v>
      </c>
      <c r="D22" s="117" t="s">
        <v>10</v>
      </c>
      <c r="E22" s="117" t="s">
        <v>10</v>
      </c>
      <c r="F22" s="117" t="s">
        <v>10</v>
      </c>
      <c r="G22" s="117" t="s">
        <v>10</v>
      </c>
      <c r="H22" s="117">
        <v>101017</v>
      </c>
      <c r="I22" s="117">
        <v>80412</v>
      </c>
      <c r="J22" s="117">
        <v>20605</v>
      </c>
      <c r="K22" s="117" t="s">
        <v>10</v>
      </c>
      <c r="L22" s="117" t="s">
        <v>10</v>
      </c>
      <c r="M22" s="117" t="s">
        <v>10</v>
      </c>
      <c r="N22" s="117" t="s">
        <v>10</v>
      </c>
      <c r="O22" s="116"/>
      <c r="P22" s="116"/>
      <c r="Q22" s="116"/>
      <c r="R22" s="116"/>
      <c r="S22" s="116"/>
      <c r="T22" s="116"/>
      <c r="U22" s="116"/>
      <c r="V22" s="116"/>
      <c r="W22" s="116"/>
      <c r="X22" s="116"/>
      <c r="Y22" s="116"/>
      <c r="Z22" s="116"/>
      <c r="AA22" s="116"/>
      <c r="AB22" s="116"/>
      <c r="AC22" s="116"/>
    </row>
    <row r="23" spans="1:29" s="94" customFormat="1" ht="11.1" customHeight="1">
      <c r="A23" s="25">
        <f>IF(B23&lt;&gt;"",COUNTA($B$20:B23),"")</f>
        <v>4</v>
      </c>
      <c r="B23" s="103" t="s">
        <v>145</v>
      </c>
      <c r="C23" s="117">
        <v>554</v>
      </c>
      <c r="D23" s="117" t="s">
        <v>10</v>
      </c>
      <c r="E23" s="117" t="s">
        <v>10</v>
      </c>
      <c r="F23" s="117" t="s">
        <v>10</v>
      </c>
      <c r="G23" s="117" t="s">
        <v>10</v>
      </c>
      <c r="H23" s="117" t="s">
        <v>10</v>
      </c>
      <c r="I23" s="117" t="s">
        <v>10</v>
      </c>
      <c r="J23" s="117" t="s">
        <v>10</v>
      </c>
      <c r="K23" s="117" t="s">
        <v>10</v>
      </c>
      <c r="L23" s="117" t="s">
        <v>10</v>
      </c>
      <c r="M23" s="117">
        <v>10</v>
      </c>
      <c r="N23" s="117">
        <v>544</v>
      </c>
      <c r="O23" s="116"/>
      <c r="P23" s="116"/>
      <c r="Q23" s="116"/>
      <c r="R23" s="116"/>
      <c r="S23" s="116"/>
      <c r="T23" s="116"/>
      <c r="U23" s="116"/>
      <c r="V23" s="116"/>
      <c r="W23" s="116"/>
      <c r="X23" s="116"/>
      <c r="Y23" s="116"/>
      <c r="Z23" s="116"/>
      <c r="AA23" s="116"/>
      <c r="AB23" s="116"/>
      <c r="AC23" s="116"/>
    </row>
    <row r="24" spans="1:29" s="94" customFormat="1" ht="11.1" customHeight="1">
      <c r="A24" s="25">
        <f>IF(B24&lt;&gt;"",COUNTA($B$20:B24),"")</f>
        <v>5</v>
      </c>
      <c r="B24" s="103" t="s">
        <v>146</v>
      </c>
      <c r="C24" s="117">
        <v>52471</v>
      </c>
      <c r="D24" s="117">
        <v>1631</v>
      </c>
      <c r="E24" s="117">
        <v>1639</v>
      </c>
      <c r="F24" s="117">
        <v>4939</v>
      </c>
      <c r="G24" s="117">
        <v>869</v>
      </c>
      <c r="H24" s="117">
        <v>38843</v>
      </c>
      <c r="I24" s="117">
        <v>3784</v>
      </c>
      <c r="J24" s="117">
        <v>35060</v>
      </c>
      <c r="K24" s="117">
        <v>2073</v>
      </c>
      <c r="L24" s="117">
        <v>1682</v>
      </c>
      <c r="M24" s="117">
        <v>773</v>
      </c>
      <c r="N24" s="117">
        <v>22</v>
      </c>
      <c r="O24" s="116"/>
      <c r="P24" s="116"/>
      <c r="Q24" s="116"/>
      <c r="R24" s="116"/>
      <c r="S24" s="116"/>
      <c r="T24" s="116"/>
      <c r="U24" s="116"/>
      <c r="V24" s="116"/>
      <c r="W24" s="116"/>
      <c r="X24" s="116"/>
      <c r="Y24" s="116"/>
      <c r="Z24" s="116"/>
      <c r="AA24" s="116"/>
      <c r="AB24" s="116"/>
      <c r="AC24" s="116"/>
    </row>
    <row r="25" spans="1:29" s="94" customFormat="1" ht="11.1" customHeight="1">
      <c r="A25" s="25">
        <f>IF(B25&lt;&gt;"",COUNTA($B$20:B25),"")</f>
        <v>6</v>
      </c>
      <c r="B25" s="103" t="s">
        <v>147</v>
      </c>
      <c r="C25" s="117">
        <v>68422</v>
      </c>
      <c r="D25" s="117">
        <v>2</v>
      </c>
      <c r="E25" s="117">
        <v>11</v>
      </c>
      <c r="F25" s="117">
        <v>2763</v>
      </c>
      <c r="G25" s="117">
        <v>159</v>
      </c>
      <c r="H25" s="117">
        <v>766</v>
      </c>
      <c r="I25" s="117" t="s">
        <v>10</v>
      </c>
      <c r="J25" s="117">
        <v>766</v>
      </c>
      <c r="K25" s="117">
        <v>5</v>
      </c>
      <c r="L25" s="117">
        <v>174</v>
      </c>
      <c r="M25" s="117">
        <v>67</v>
      </c>
      <c r="N25" s="117">
        <v>64476</v>
      </c>
      <c r="O25" s="116"/>
      <c r="P25" s="116"/>
      <c r="Q25" s="116"/>
      <c r="R25" s="116"/>
      <c r="S25" s="116"/>
      <c r="T25" s="116"/>
      <c r="U25" s="116"/>
      <c r="V25" s="116"/>
      <c r="W25" s="116"/>
      <c r="X25" s="116"/>
      <c r="Y25" s="116"/>
      <c r="Z25" s="116"/>
      <c r="AA25" s="116"/>
      <c r="AB25" s="116"/>
      <c r="AC25" s="116"/>
    </row>
    <row r="26" spans="1:29" s="94" customFormat="1" ht="20.100000000000001" customHeight="1">
      <c r="A26" s="26">
        <f>IF(B26&lt;&gt;"",COUNTA($B$20:B26),"")</f>
        <v>7</v>
      </c>
      <c r="B26" s="105" t="s">
        <v>148</v>
      </c>
      <c r="C26" s="119">
        <v>157393</v>
      </c>
      <c r="D26" s="119">
        <v>18424</v>
      </c>
      <c r="E26" s="119">
        <v>6812</v>
      </c>
      <c r="F26" s="119">
        <v>21543</v>
      </c>
      <c r="G26" s="119">
        <v>3600</v>
      </c>
      <c r="H26" s="119">
        <v>148008</v>
      </c>
      <c r="I26" s="119">
        <v>89234</v>
      </c>
      <c r="J26" s="119">
        <v>58773</v>
      </c>
      <c r="K26" s="119">
        <v>4192</v>
      </c>
      <c r="L26" s="119">
        <v>15490</v>
      </c>
      <c r="M26" s="119">
        <v>3233</v>
      </c>
      <c r="N26" s="119">
        <v>-63911</v>
      </c>
      <c r="O26" s="116"/>
      <c r="P26" s="116"/>
      <c r="Q26" s="116"/>
      <c r="R26" s="116"/>
      <c r="S26" s="116"/>
      <c r="T26" s="116"/>
      <c r="U26" s="116"/>
      <c r="V26" s="116"/>
      <c r="W26" s="116"/>
      <c r="X26" s="116"/>
      <c r="Y26" s="116"/>
      <c r="Z26" s="116"/>
      <c r="AA26" s="116"/>
      <c r="AB26" s="116"/>
      <c r="AC26" s="116"/>
    </row>
    <row r="27" spans="1:29" s="94" customFormat="1" ht="21.6" customHeight="1">
      <c r="A27" s="25">
        <f>IF(B27&lt;&gt;"",COUNTA($B$20:B27),"")</f>
        <v>8</v>
      </c>
      <c r="B27" s="104" t="s">
        <v>149</v>
      </c>
      <c r="C27" s="117">
        <v>20286</v>
      </c>
      <c r="D27" s="117">
        <v>155</v>
      </c>
      <c r="E27" s="117">
        <v>400</v>
      </c>
      <c r="F27" s="117">
        <v>2113</v>
      </c>
      <c r="G27" s="117">
        <v>79</v>
      </c>
      <c r="H27" s="117">
        <v>1362</v>
      </c>
      <c r="I27" s="117">
        <v>80</v>
      </c>
      <c r="J27" s="117">
        <v>1282</v>
      </c>
      <c r="K27" s="117">
        <v>6</v>
      </c>
      <c r="L27" s="117">
        <v>4573</v>
      </c>
      <c r="M27" s="117">
        <v>11597</v>
      </c>
      <c r="N27" s="117" t="s">
        <v>10</v>
      </c>
      <c r="O27" s="116"/>
      <c r="P27" s="116"/>
      <c r="Q27" s="116"/>
      <c r="R27" s="116"/>
      <c r="S27" s="116"/>
      <c r="T27" s="116"/>
      <c r="U27" s="116"/>
      <c r="V27" s="116"/>
      <c r="W27" s="116"/>
      <c r="X27" s="116"/>
      <c r="Y27" s="116"/>
      <c r="Z27" s="116"/>
      <c r="AA27" s="116"/>
      <c r="AB27" s="116"/>
      <c r="AC27" s="116"/>
    </row>
    <row r="28" spans="1:29" s="94" customFormat="1" ht="11.1" customHeight="1">
      <c r="A28" s="25">
        <f>IF(B28&lt;&gt;"",COUNTA($B$20:B28),"")</f>
        <v>9</v>
      </c>
      <c r="B28" s="103" t="s">
        <v>150</v>
      </c>
      <c r="C28" s="117">
        <v>5129</v>
      </c>
      <c r="D28" s="117" t="s">
        <v>10</v>
      </c>
      <c r="E28" s="117" t="s">
        <v>10</v>
      </c>
      <c r="F28" s="117">
        <v>1788</v>
      </c>
      <c r="G28" s="117" t="s">
        <v>10</v>
      </c>
      <c r="H28" s="117">
        <v>57</v>
      </c>
      <c r="I28" s="117">
        <v>57</v>
      </c>
      <c r="J28" s="117" t="s">
        <v>10</v>
      </c>
      <c r="K28" s="117" t="s">
        <v>10</v>
      </c>
      <c r="L28" s="117">
        <v>3284</v>
      </c>
      <c r="M28" s="117" t="s">
        <v>10</v>
      </c>
      <c r="N28" s="117" t="s">
        <v>10</v>
      </c>
      <c r="O28" s="116"/>
      <c r="P28" s="116"/>
      <c r="Q28" s="116"/>
      <c r="R28" s="116"/>
      <c r="S28" s="116"/>
      <c r="T28" s="116"/>
      <c r="U28" s="116"/>
      <c r="V28" s="116"/>
      <c r="W28" s="116"/>
      <c r="X28" s="116"/>
      <c r="Y28" s="116"/>
      <c r="Z28" s="116"/>
      <c r="AA28" s="116"/>
      <c r="AB28" s="116"/>
      <c r="AC28" s="116"/>
    </row>
    <row r="29" spans="1:29"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c r="Y29" s="116"/>
      <c r="Z29" s="116"/>
      <c r="AA29" s="116"/>
      <c r="AB29" s="116"/>
      <c r="AC29" s="116"/>
    </row>
    <row r="30" spans="1:29" s="94" customFormat="1" ht="11.1" customHeight="1">
      <c r="A30" s="25">
        <f>IF(B30&lt;&gt;"",COUNTA($B$20:B30),"")</f>
        <v>11</v>
      </c>
      <c r="B30" s="103" t="s">
        <v>152</v>
      </c>
      <c r="C30" s="117">
        <v>310</v>
      </c>
      <c r="D30" s="117" t="s">
        <v>10</v>
      </c>
      <c r="E30" s="117">
        <v>256</v>
      </c>
      <c r="F30" s="117" t="s">
        <v>10</v>
      </c>
      <c r="G30" s="117" t="s">
        <v>10</v>
      </c>
      <c r="H30" s="117" t="s">
        <v>10</v>
      </c>
      <c r="I30" s="117" t="s">
        <v>10</v>
      </c>
      <c r="J30" s="117" t="s">
        <v>10</v>
      </c>
      <c r="K30" s="117" t="s">
        <v>10</v>
      </c>
      <c r="L30" s="117">
        <v>54</v>
      </c>
      <c r="M30" s="117" t="s">
        <v>10</v>
      </c>
      <c r="N30" s="117" t="s">
        <v>10</v>
      </c>
      <c r="O30" s="116"/>
      <c r="P30" s="116"/>
      <c r="Q30" s="116"/>
      <c r="R30" s="116"/>
      <c r="S30" s="116"/>
      <c r="T30" s="116"/>
      <c r="U30" s="116"/>
      <c r="V30" s="116"/>
      <c r="W30" s="116"/>
      <c r="X30" s="116"/>
      <c r="Y30" s="116"/>
      <c r="Z30" s="116"/>
      <c r="AA30" s="116"/>
      <c r="AB30" s="116"/>
      <c r="AC30" s="116"/>
    </row>
    <row r="31" spans="1:29" s="94" customFormat="1" ht="11.1" customHeight="1">
      <c r="A31" s="25">
        <f>IF(B31&lt;&gt;"",COUNTA($B$20:B31),"")</f>
        <v>12</v>
      </c>
      <c r="B31" s="103" t="s">
        <v>147</v>
      </c>
      <c r="C31" s="117" t="s">
        <v>10</v>
      </c>
      <c r="D31" s="117" t="s">
        <v>10</v>
      </c>
      <c r="E31" s="117" t="s">
        <v>10</v>
      </c>
      <c r="F31" s="117" t="s">
        <v>10</v>
      </c>
      <c r="G31" s="117" t="s">
        <v>10</v>
      </c>
      <c r="H31" s="117" t="s">
        <v>10</v>
      </c>
      <c r="I31" s="117" t="s">
        <v>10</v>
      </c>
      <c r="J31" s="117" t="s">
        <v>10</v>
      </c>
      <c r="K31" s="117" t="s">
        <v>10</v>
      </c>
      <c r="L31" s="117" t="s">
        <v>10</v>
      </c>
      <c r="M31" s="117" t="s">
        <v>10</v>
      </c>
      <c r="N31" s="117" t="s">
        <v>10</v>
      </c>
      <c r="O31" s="116"/>
      <c r="P31" s="116"/>
      <c r="Q31" s="116"/>
      <c r="R31" s="116"/>
      <c r="S31" s="116"/>
      <c r="T31" s="116"/>
      <c r="U31" s="116"/>
      <c r="V31" s="116"/>
      <c r="W31" s="116"/>
      <c r="X31" s="116"/>
      <c r="Y31" s="116"/>
      <c r="Z31" s="116"/>
      <c r="AA31" s="116"/>
      <c r="AB31" s="116"/>
      <c r="AC31" s="116"/>
    </row>
    <row r="32" spans="1:29" s="94" customFormat="1" ht="18.95" customHeight="1">
      <c r="A32" s="26">
        <f>IF(B32&lt;&gt;"",COUNTA($B$20:B32),"")</f>
        <v>13</v>
      </c>
      <c r="B32" s="105" t="s">
        <v>153</v>
      </c>
      <c r="C32" s="119">
        <v>20596</v>
      </c>
      <c r="D32" s="119">
        <v>155</v>
      </c>
      <c r="E32" s="119">
        <v>656</v>
      </c>
      <c r="F32" s="119">
        <v>2113</v>
      </c>
      <c r="G32" s="119">
        <v>79</v>
      </c>
      <c r="H32" s="119">
        <v>1362</v>
      </c>
      <c r="I32" s="119">
        <v>80</v>
      </c>
      <c r="J32" s="119">
        <v>1282</v>
      </c>
      <c r="K32" s="119">
        <v>6</v>
      </c>
      <c r="L32" s="119">
        <v>4627</v>
      </c>
      <c r="M32" s="119">
        <v>11597</v>
      </c>
      <c r="N32" s="119" t="s">
        <v>10</v>
      </c>
      <c r="O32" s="116"/>
      <c r="P32" s="116"/>
      <c r="Q32" s="116"/>
      <c r="R32" s="116"/>
      <c r="S32" s="116"/>
      <c r="T32" s="116"/>
      <c r="U32" s="116"/>
      <c r="V32" s="116"/>
      <c r="W32" s="116"/>
      <c r="X32" s="116"/>
      <c r="Y32" s="116"/>
      <c r="Z32" s="116"/>
      <c r="AA32" s="116"/>
      <c r="AB32" s="116"/>
      <c r="AC32" s="116"/>
    </row>
    <row r="33" spans="1:29" s="94" customFormat="1" ht="18.95" customHeight="1">
      <c r="A33" s="26">
        <f>IF(B33&lt;&gt;"",COUNTA($B$20:B33),"")</f>
        <v>14</v>
      </c>
      <c r="B33" s="105" t="s">
        <v>154</v>
      </c>
      <c r="C33" s="119">
        <v>177988</v>
      </c>
      <c r="D33" s="119">
        <v>18580</v>
      </c>
      <c r="E33" s="119">
        <v>7468</v>
      </c>
      <c r="F33" s="119">
        <v>23656</v>
      </c>
      <c r="G33" s="119">
        <v>3679</v>
      </c>
      <c r="H33" s="119">
        <v>149370</v>
      </c>
      <c r="I33" s="119">
        <v>89314</v>
      </c>
      <c r="J33" s="119">
        <v>60056</v>
      </c>
      <c r="K33" s="119">
        <v>4198</v>
      </c>
      <c r="L33" s="119">
        <v>20117</v>
      </c>
      <c r="M33" s="119">
        <v>14831</v>
      </c>
      <c r="N33" s="119">
        <v>-63911</v>
      </c>
      <c r="O33" s="116"/>
      <c r="P33" s="116"/>
      <c r="Q33" s="116"/>
      <c r="R33" s="116"/>
      <c r="S33" s="116"/>
      <c r="T33" s="116"/>
      <c r="U33" s="116"/>
      <c r="V33" s="116"/>
      <c r="W33" s="116"/>
      <c r="X33" s="116"/>
      <c r="Y33" s="116"/>
      <c r="Z33" s="116"/>
      <c r="AA33" s="116"/>
      <c r="AB33" s="116"/>
      <c r="AC33" s="116"/>
    </row>
    <row r="34" spans="1:29" s="94" customFormat="1" ht="11.1" customHeight="1">
      <c r="A34" s="25">
        <f>IF(B34&lt;&gt;"",COUNTA($B$20:B34),"")</f>
        <v>15</v>
      </c>
      <c r="B34" s="103" t="s">
        <v>155</v>
      </c>
      <c r="C34" s="117" t="s">
        <v>10</v>
      </c>
      <c r="D34" s="117" t="s">
        <v>10</v>
      </c>
      <c r="E34" s="117" t="s">
        <v>10</v>
      </c>
      <c r="F34" s="117" t="s">
        <v>10</v>
      </c>
      <c r="G34" s="117" t="s">
        <v>10</v>
      </c>
      <c r="H34" s="117" t="s">
        <v>10</v>
      </c>
      <c r="I34" s="117" t="s">
        <v>10</v>
      </c>
      <c r="J34" s="117" t="s">
        <v>10</v>
      </c>
      <c r="K34" s="117" t="s">
        <v>10</v>
      </c>
      <c r="L34" s="117" t="s">
        <v>10</v>
      </c>
      <c r="M34" s="117" t="s">
        <v>10</v>
      </c>
      <c r="N34" s="117" t="s">
        <v>10</v>
      </c>
      <c r="O34" s="116"/>
      <c r="P34" s="116"/>
      <c r="Q34" s="116"/>
      <c r="R34" s="116"/>
      <c r="S34" s="116"/>
      <c r="T34" s="116"/>
      <c r="U34" s="116"/>
      <c r="V34" s="116"/>
      <c r="W34" s="116"/>
      <c r="X34" s="116"/>
      <c r="Y34" s="116"/>
      <c r="Z34" s="116"/>
      <c r="AA34" s="116"/>
      <c r="AB34" s="116"/>
      <c r="AC34" s="116"/>
    </row>
    <row r="35" spans="1:29" s="94" customFormat="1" ht="11.1" customHeight="1">
      <c r="A35" s="25">
        <f>IF(B35&lt;&gt;"",COUNTA($B$20:B35),"")</f>
        <v>16</v>
      </c>
      <c r="B35" s="103" t="s">
        <v>156</v>
      </c>
      <c r="C35" s="117" t="s">
        <v>10</v>
      </c>
      <c r="D35" s="117" t="s">
        <v>10</v>
      </c>
      <c r="E35" s="117" t="s">
        <v>10</v>
      </c>
      <c r="F35" s="117" t="s">
        <v>10</v>
      </c>
      <c r="G35" s="117" t="s">
        <v>10</v>
      </c>
      <c r="H35" s="117" t="s">
        <v>10</v>
      </c>
      <c r="I35" s="117" t="s">
        <v>10</v>
      </c>
      <c r="J35" s="117" t="s">
        <v>10</v>
      </c>
      <c r="K35" s="117" t="s">
        <v>10</v>
      </c>
      <c r="L35" s="117" t="s">
        <v>10</v>
      </c>
      <c r="M35" s="117" t="s">
        <v>10</v>
      </c>
      <c r="N35" s="117" t="s">
        <v>10</v>
      </c>
      <c r="O35" s="116"/>
      <c r="P35" s="116"/>
      <c r="Q35" s="116"/>
      <c r="R35" s="116"/>
      <c r="S35" s="116"/>
      <c r="T35" s="116"/>
      <c r="U35" s="116"/>
      <c r="V35" s="116"/>
      <c r="W35" s="116"/>
      <c r="X35" s="116"/>
      <c r="Y35" s="116"/>
      <c r="Z35" s="116"/>
      <c r="AA35" s="116"/>
      <c r="AB35" s="116"/>
      <c r="AC35" s="116"/>
    </row>
    <row r="36" spans="1:29" s="94" customFormat="1" ht="11.1" customHeight="1">
      <c r="A36" s="25">
        <f>IF(B36&lt;&gt;"",COUNTA($B$20:B36),"")</f>
        <v>17</v>
      </c>
      <c r="B36" s="103" t="s">
        <v>172</v>
      </c>
      <c r="C36" s="117" t="s">
        <v>10</v>
      </c>
      <c r="D36" s="117" t="s">
        <v>10</v>
      </c>
      <c r="E36" s="117" t="s">
        <v>10</v>
      </c>
      <c r="F36" s="117" t="s">
        <v>10</v>
      </c>
      <c r="G36" s="117" t="s">
        <v>10</v>
      </c>
      <c r="H36" s="117" t="s">
        <v>10</v>
      </c>
      <c r="I36" s="117" t="s">
        <v>10</v>
      </c>
      <c r="J36" s="117" t="s">
        <v>10</v>
      </c>
      <c r="K36" s="117" t="s">
        <v>10</v>
      </c>
      <c r="L36" s="117" t="s">
        <v>10</v>
      </c>
      <c r="M36" s="117" t="s">
        <v>10</v>
      </c>
      <c r="N36" s="117" t="s">
        <v>10</v>
      </c>
      <c r="O36" s="116"/>
      <c r="P36" s="116"/>
      <c r="Q36" s="116"/>
      <c r="R36" s="116"/>
      <c r="S36" s="116"/>
      <c r="T36" s="116"/>
      <c r="U36" s="116"/>
      <c r="V36" s="116"/>
      <c r="W36" s="116"/>
      <c r="X36" s="116"/>
      <c r="Y36" s="116"/>
      <c r="Z36" s="116"/>
      <c r="AA36" s="116"/>
      <c r="AB36" s="116"/>
      <c r="AC36" s="116"/>
    </row>
    <row r="37" spans="1:29" s="94" customFormat="1" ht="11.1" customHeight="1">
      <c r="A37" s="25">
        <f>IF(B37&lt;&gt;"",COUNTA($B$20:B37),"")</f>
        <v>18</v>
      </c>
      <c r="B37" s="103" t="s">
        <v>173</v>
      </c>
      <c r="C37" s="117" t="s">
        <v>10</v>
      </c>
      <c r="D37" s="117" t="s">
        <v>10</v>
      </c>
      <c r="E37" s="117" t="s">
        <v>10</v>
      </c>
      <c r="F37" s="117" t="s">
        <v>10</v>
      </c>
      <c r="G37" s="117" t="s">
        <v>10</v>
      </c>
      <c r="H37" s="117" t="s">
        <v>10</v>
      </c>
      <c r="I37" s="117" t="s">
        <v>10</v>
      </c>
      <c r="J37" s="117" t="s">
        <v>10</v>
      </c>
      <c r="K37" s="117" t="s">
        <v>10</v>
      </c>
      <c r="L37" s="117" t="s">
        <v>10</v>
      </c>
      <c r="M37" s="117" t="s">
        <v>10</v>
      </c>
      <c r="N37" s="117" t="s">
        <v>10</v>
      </c>
      <c r="O37" s="116"/>
      <c r="P37" s="116"/>
      <c r="Q37" s="116"/>
      <c r="R37" s="116"/>
      <c r="S37" s="116"/>
      <c r="T37" s="116"/>
      <c r="U37" s="116"/>
      <c r="V37" s="116"/>
      <c r="W37" s="116"/>
      <c r="X37" s="116"/>
      <c r="Y37" s="116"/>
      <c r="Z37" s="116"/>
      <c r="AA37" s="116"/>
      <c r="AB37" s="116"/>
      <c r="AC37" s="116"/>
    </row>
    <row r="38" spans="1:29" s="94" customFormat="1" ht="11.1" customHeight="1">
      <c r="A38" s="25">
        <f>IF(B38&lt;&gt;"",COUNTA($B$20:B38),"")</f>
        <v>19</v>
      </c>
      <c r="B38" s="103" t="s">
        <v>61</v>
      </c>
      <c r="C38" s="117">
        <v>20327</v>
      </c>
      <c r="D38" s="117" t="s">
        <v>10</v>
      </c>
      <c r="E38" s="117" t="s">
        <v>10</v>
      </c>
      <c r="F38" s="117" t="s">
        <v>10</v>
      </c>
      <c r="G38" s="117" t="s">
        <v>10</v>
      </c>
      <c r="H38" s="117" t="s">
        <v>10</v>
      </c>
      <c r="I38" s="117" t="s">
        <v>10</v>
      </c>
      <c r="J38" s="117" t="s">
        <v>10</v>
      </c>
      <c r="K38" s="117" t="s">
        <v>10</v>
      </c>
      <c r="L38" s="117" t="s">
        <v>10</v>
      </c>
      <c r="M38" s="117" t="s">
        <v>10</v>
      </c>
      <c r="N38" s="117">
        <v>20327</v>
      </c>
      <c r="O38" s="116"/>
      <c r="P38" s="116"/>
      <c r="Q38" s="116"/>
      <c r="R38" s="116"/>
      <c r="S38" s="116"/>
      <c r="T38" s="116"/>
      <c r="U38" s="116"/>
      <c r="V38" s="116"/>
      <c r="W38" s="116"/>
      <c r="X38" s="116"/>
      <c r="Y38" s="116"/>
      <c r="Z38" s="116"/>
      <c r="AA38" s="116"/>
      <c r="AB38" s="116"/>
      <c r="AC38" s="116"/>
    </row>
    <row r="39" spans="1:29" s="94" customFormat="1" ht="21.6" customHeight="1">
      <c r="A39" s="25">
        <f>IF(B39&lt;&gt;"",COUNTA($B$20:B39),"")</f>
        <v>20</v>
      </c>
      <c r="B39" s="104" t="s">
        <v>157</v>
      </c>
      <c r="C39" s="117">
        <v>22669</v>
      </c>
      <c r="D39" s="117" t="s">
        <v>10</v>
      </c>
      <c r="E39" s="117" t="s">
        <v>10</v>
      </c>
      <c r="F39" s="117" t="s">
        <v>10</v>
      </c>
      <c r="G39" s="117" t="s">
        <v>10</v>
      </c>
      <c r="H39" s="117" t="s">
        <v>10</v>
      </c>
      <c r="I39" s="117" t="s">
        <v>10</v>
      </c>
      <c r="J39" s="117" t="s">
        <v>10</v>
      </c>
      <c r="K39" s="117" t="s">
        <v>10</v>
      </c>
      <c r="L39" s="117" t="s">
        <v>10</v>
      </c>
      <c r="M39" s="117" t="s">
        <v>10</v>
      </c>
      <c r="N39" s="117">
        <v>22669</v>
      </c>
      <c r="O39" s="116"/>
      <c r="P39" s="116"/>
      <c r="Q39" s="116"/>
      <c r="R39" s="116"/>
      <c r="S39" s="116"/>
      <c r="T39" s="116"/>
      <c r="U39" s="116"/>
      <c r="V39" s="116"/>
      <c r="W39" s="116"/>
      <c r="X39" s="116"/>
      <c r="Y39" s="116"/>
      <c r="Z39" s="116"/>
      <c r="AA39" s="116"/>
      <c r="AB39" s="116"/>
      <c r="AC39" s="116"/>
    </row>
    <row r="40" spans="1:29" s="94" customFormat="1" ht="21.6" customHeight="1">
      <c r="A40" s="25">
        <f>IF(B40&lt;&gt;"",COUNTA($B$20:B40),"")</f>
        <v>21</v>
      </c>
      <c r="B40" s="104" t="s">
        <v>158</v>
      </c>
      <c r="C40" s="117">
        <v>65924</v>
      </c>
      <c r="D40" s="117">
        <v>249</v>
      </c>
      <c r="E40" s="117">
        <v>25</v>
      </c>
      <c r="F40" s="117">
        <v>2581</v>
      </c>
      <c r="G40" s="117">
        <v>386</v>
      </c>
      <c r="H40" s="117">
        <v>60291</v>
      </c>
      <c r="I40" s="117">
        <v>32894</v>
      </c>
      <c r="J40" s="117">
        <v>27397</v>
      </c>
      <c r="K40" s="117">
        <v>30</v>
      </c>
      <c r="L40" s="117">
        <v>2039</v>
      </c>
      <c r="M40" s="117">
        <v>324</v>
      </c>
      <c r="N40" s="117" t="s">
        <v>10</v>
      </c>
      <c r="O40" s="116"/>
      <c r="P40" s="116"/>
      <c r="Q40" s="116"/>
      <c r="R40" s="116"/>
      <c r="S40" s="116"/>
      <c r="T40" s="116"/>
      <c r="U40" s="116"/>
      <c r="V40" s="116"/>
      <c r="W40" s="116"/>
      <c r="X40" s="116"/>
      <c r="Y40" s="116"/>
      <c r="Z40" s="116"/>
      <c r="AA40" s="116"/>
      <c r="AB40" s="116"/>
      <c r="AC40" s="116"/>
    </row>
    <row r="41" spans="1:29" s="94" customFormat="1" ht="21.6" customHeight="1">
      <c r="A41" s="25">
        <f>IF(B41&lt;&gt;"",COUNTA($B$20:B41),"")</f>
        <v>22</v>
      </c>
      <c r="B41" s="104" t="s">
        <v>159</v>
      </c>
      <c r="C41" s="117">
        <v>10069</v>
      </c>
      <c r="D41" s="117" t="s">
        <v>10</v>
      </c>
      <c r="E41" s="117" t="s">
        <v>10</v>
      </c>
      <c r="F41" s="117">
        <v>64</v>
      </c>
      <c r="G41" s="117">
        <v>68</v>
      </c>
      <c r="H41" s="117">
        <v>9604</v>
      </c>
      <c r="I41" s="117">
        <v>9420</v>
      </c>
      <c r="J41" s="117">
        <v>184</v>
      </c>
      <c r="K41" s="117" t="s">
        <v>10</v>
      </c>
      <c r="L41" s="117">
        <v>115</v>
      </c>
      <c r="M41" s="117">
        <v>218</v>
      </c>
      <c r="N41" s="117" t="s">
        <v>10</v>
      </c>
      <c r="O41" s="116"/>
      <c r="P41" s="116"/>
      <c r="Q41" s="116"/>
      <c r="R41" s="116"/>
      <c r="S41" s="116"/>
      <c r="T41" s="116"/>
      <c r="U41" s="116"/>
      <c r="V41" s="116"/>
      <c r="W41" s="116"/>
      <c r="X41" s="116"/>
      <c r="Y41" s="116"/>
      <c r="Z41" s="116"/>
      <c r="AA41" s="116"/>
      <c r="AB41" s="116"/>
      <c r="AC41" s="116"/>
    </row>
    <row r="42" spans="1:29" s="94" customFormat="1" ht="11.1" customHeight="1">
      <c r="A42" s="25">
        <f>IF(B42&lt;&gt;"",COUNTA($B$20:B42),"")</f>
        <v>23</v>
      </c>
      <c r="B42" s="103" t="s">
        <v>160</v>
      </c>
      <c r="C42" s="117">
        <v>5771</v>
      </c>
      <c r="D42" s="117" t="s">
        <v>10</v>
      </c>
      <c r="E42" s="117">
        <v>2291</v>
      </c>
      <c r="F42" s="117">
        <v>339</v>
      </c>
      <c r="G42" s="117">
        <v>916</v>
      </c>
      <c r="H42" s="117">
        <v>8</v>
      </c>
      <c r="I42" s="117">
        <v>8</v>
      </c>
      <c r="J42" s="117" t="s">
        <v>10</v>
      </c>
      <c r="K42" s="117">
        <v>146</v>
      </c>
      <c r="L42" s="117">
        <v>1890</v>
      </c>
      <c r="M42" s="117">
        <v>181</v>
      </c>
      <c r="N42" s="117" t="s">
        <v>10</v>
      </c>
      <c r="O42" s="116"/>
      <c r="P42" s="116"/>
      <c r="Q42" s="116"/>
      <c r="R42" s="116"/>
      <c r="S42" s="116"/>
      <c r="T42" s="116"/>
      <c r="U42" s="116"/>
      <c r="V42" s="116"/>
      <c r="W42" s="116"/>
      <c r="X42" s="116"/>
      <c r="Y42" s="116"/>
      <c r="Z42" s="116"/>
      <c r="AA42" s="116"/>
      <c r="AB42" s="116"/>
      <c r="AC42" s="116"/>
    </row>
    <row r="43" spans="1:29" s="94" customFormat="1" ht="11.1" customHeight="1">
      <c r="A43" s="25">
        <f>IF(B43&lt;&gt;"",COUNTA($B$20:B43),"")</f>
        <v>24</v>
      </c>
      <c r="B43" s="103" t="s">
        <v>161</v>
      </c>
      <c r="C43" s="117">
        <v>97771</v>
      </c>
      <c r="D43" s="117">
        <v>4912</v>
      </c>
      <c r="E43" s="117">
        <v>2782</v>
      </c>
      <c r="F43" s="117">
        <v>3033</v>
      </c>
      <c r="G43" s="117">
        <v>276</v>
      </c>
      <c r="H43" s="117">
        <v>21742</v>
      </c>
      <c r="I43" s="117">
        <v>18913</v>
      </c>
      <c r="J43" s="117">
        <v>2829</v>
      </c>
      <c r="K43" s="117">
        <v>120</v>
      </c>
      <c r="L43" s="117">
        <v>269</v>
      </c>
      <c r="M43" s="117">
        <v>147</v>
      </c>
      <c r="N43" s="117">
        <v>64488</v>
      </c>
      <c r="O43" s="116"/>
      <c r="P43" s="116"/>
      <c r="Q43" s="116"/>
      <c r="R43" s="116"/>
      <c r="S43" s="116"/>
      <c r="T43" s="116"/>
      <c r="U43" s="116"/>
      <c r="V43" s="116"/>
      <c r="W43" s="116"/>
      <c r="X43" s="116"/>
      <c r="Y43" s="116"/>
      <c r="Z43" s="116"/>
      <c r="AA43" s="116"/>
      <c r="AB43" s="116"/>
      <c r="AC43" s="116"/>
    </row>
    <row r="44" spans="1:29" s="94" customFormat="1" ht="11.1" customHeight="1">
      <c r="A44" s="25">
        <f>IF(B44&lt;&gt;"",COUNTA($B$20:B44),"")</f>
        <v>25</v>
      </c>
      <c r="B44" s="103" t="s">
        <v>147</v>
      </c>
      <c r="C44" s="117">
        <v>68422</v>
      </c>
      <c r="D44" s="117">
        <v>2</v>
      </c>
      <c r="E44" s="117">
        <v>11</v>
      </c>
      <c r="F44" s="117">
        <v>2763</v>
      </c>
      <c r="G44" s="117">
        <v>159</v>
      </c>
      <c r="H44" s="117">
        <v>766</v>
      </c>
      <c r="I44" s="117" t="s">
        <v>10</v>
      </c>
      <c r="J44" s="117">
        <v>766</v>
      </c>
      <c r="K44" s="117">
        <v>5</v>
      </c>
      <c r="L44" s="117">
        <v>174</v>
      </c>
      <c r="M44" s="117">
        <v>67</v>
      </c>
      <c r="N44" s="117">
        <v>64476</v>
      </c>
      <c r="O44" s="116"/>
      <c r="P44" s="116"/>
      <c r="Q44" s="116"/>
      <c r="R44" s="116"/>
      <c r="S44" s="116"/>
      <c r="T44" s="116"/>
      <c r="U44" s="116"/>
      <c r="V44" s="116"/>
      <c r="W44" s="116"/>
      <c r="X44" s="116"/>
      <c r="Y44" s="116"/>
      <c r="Z44" s="116"/>
      <c r="AA44" s="116"/>
      <c r="AB44" s="116"/>
      <c r="AC44" s="116"/>
    </row>
    <row r="45" spans="1:29" s="94" customFormat="1" ht="20.100000000000001" customHeight="1">
      <c r="A45" s="26">
        <f>IF(B45&lt;&gt;"",COUNTA($B$20:B45),"")</f>
        <v>26</v>
      </c>
      <c r="B45" s="105" t="s">
        <v>162</v>
      </c>
      <c r="C45" s="119">
        <v>154109</v>
      </c>
      <c r="D45" s="119">
        <v>5160</v>
      </c>
      <c r="E45" s="119">
        <v>5087</v>
      </c>
      <c r="F45" s="119">
        <v>3254</v>
      </c>
      <c r="G45" s="119">
        <v>1487</v>
      </c>
      <c r="H45" s="119">
        <v>90879</v>
      </c>
      <c r="I45" s="119">
        <v>61234</v>
      </c>
      <c r="J45" s="119">
        <v>29644</v>
      </c>
      <c r="K45" s="119">
        <v>291</v>
      </c>
      <c r="L45" s="119">
        <v>4140</v>
      </c>
      <c r="M45" s="119">
        <v>803</v>
      </c>
      <c r="N45" s="119">
        <v>43008</v>
      </c>
      <c r="O45" s="116"/>
      <c r="P45" s="116"/>
      <c r="Q45" s="116"/>
      <c r="R45" s="116"/>
      <c r="S45" s="116"/>
      <c r="T45" s="116"/>
      <c r="U45" s="116"/>
      <c r="V45" s="116"/>
      <c r="W45" s="116"/>
      <c r="X45" s="116"/>
      <c r="Y45" s="116"/>
      <c r="Z45" s="116"/>
      <c r="AA45" s="116"/>
      <c r="AB45" s="116"/>
      <c r="AC45" s="116"/>
    </row>
    <row r="46" spans="1:29" s="122" customFormat="1" ht="11.1" customHeight="1">
      <c r="A46" s="25">
        <f>IF(B46&lt;&gt;"",COUNTA($B$20:B46),"")</f>
        <v>27</v>
      </c>
      <c r="B46" s="103" t="s">
        <v>163</v>
      </c>
      <c r="C46" s="117">
        <v>8003</v>
      </c>
      <c r="D46" s="117">
        <v>11</v>
      </c>
      <c r="E46" s="117">
        <v>430</v>
      </c>
      <c r="F46" s="117">
        <v>8</v>
      </c>
      <c r="G46" s="117">
        <v>6</v>
      </c>
      <c r="H46" s="117">
        <v>1231</v>
      </c>
      <c r="I46" s="117">
        <v>57</v>
      </c>
      <c r="J46" s="117">
        <v>1173</v>
      </c>
      <c r="K46" s="117" t="s">
        <v>10</v>
      </c>
      <c r="L46" s="117">
        <v>456</v>
      </c>
      <c r="M46" s="117">
        <v>4333</v>
      </c>
      <c r="N46" s="117">
        <v>1530</v>
      </c>
      <c r="O46" s="121"/>
      <c r="P46" s="121"/>
      <c r="Q46" s="121"/>
      <c r="R46" s="121"/>
      <c r="S46" s="121"/>
      <c r="T46" s="121"/>
      <c r="U46" s="121"/>
      <c r="V46" s="121"/>
      <c r="W46" s="121"/>
      <c r="X46" s="121"/>
      <c r="Y46" s="121"/>
      <c r="Z46" s="121"/>
      <c r="AA46" s="121"/>
      <c r="AB46" s="121"/>
      <c r="AC46" s="121"/>
    </row>
    <row r="47" spans="1:29"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c r="Y47" s="121"/>
      <c r="Z47" s="121"/>
      <c r="AA47" s="121"/>
      <c r="AB47" s="121"/>
      <c r="AC47" s="121"/>
    </row>
    <row r="48" spans="1:29" s="122" customFormat="1" ht="11.1" customHeight="1">
      <c r="A48" s="25">
        <f>IF(B48&lt;&gt;"",COUNTA($B$20:B48),"")</f>
        <v>29</v>
      </c>
      <c r="B48" s="103" t="s">
        <v>165</v>
      </c>
      <c r="C48" s="117">
        <v>7936</v>
      </c>
      <c r="D48" s="117" t="s">
        <v>10</v>
      </c>
      <c r="E48" s="117">
        <v>18</v>
      </c>
      <c r="F48" s="117">
        <v>2</v>
      </c>
      <c r="G48" s="117">
        <v>3</v>
      </c>
      <c r="H48" s="117">
        <v>12</v>
      </c>
      <c r="I48" s="117" t="s">
        <v>10</v>
      </c>
      <c r="J48" s="117">
        <v>12</v>
      </c>
      <c r="K48" s="117" t="s">
        <v>10</v>
      </c>
      <c r="L48" s="117">
        <v>658</v>
      </c>
      <c r="M48" s="117">
        <v>7245</v>
      </c>
      <c r="N48" s="117" t="s">
        <v>10</v>
      </c>
      <c r="O48" s="121"/>
      <c r="P48" s="121"/>
      <c r="Q48" s="121"/>
      <c r="R48" s="121"/>
      <c r="S48" s="121"/>
      <c r="T48" s="121"/>
      <c r="U48" s="121"/>
      <c r="V48" s="121"/>
      <c r="W48" s="121"/>
      <c r="X48" s="121"/>
      <c r="Y48" s="121"/>
      <c r="Z48" s="121"/>
      <c r="AA48" s="121"/>
      <c r="AB48" s="121"/>
      <c r="AC48" s="121"/>
    </row>
    <row r="49" spans="1:29" s="122" customFormat="1" ht="11.1" customHeight="1">
      <c r="A49" s="25">
        <f>IF(B49&lt;&gt;"",COUNTA($B$20:B49),"")</f>
        <v>30</v>
      </c>
      <c r="B49" s="103" t="s">
        <v>147</v>
      </c>
      <c r="C49" s="117" t="s">
        <v>10</v>
      </c>
      <c r="D49" s="117" t="s">
        <v>10</v>
      </c>
      <c r="E49" s="117" t="s">
        <v>10</v>
      </c>
      <c r="F49" s="117" t="s">
        <v>10</v>
      </c>
      <c r="G49" s="117" t="s">
        <v>10</v>
      </c>
      <c r="H49" s="117" t="s">
        <v>10</v>
      </c>
      <c r="I49" s="117" t="s">
        <v>10</v>
      </c>
      <c r="J49" s="117" t="s">
        <v>10</v>
      </c>
      <c r="K49" s="117" t="s">
        <v>10</v>
      </c>
      <c r="L49" s="117" t="s">
        <v>10</v>
      </c>
      <c r="M49" s="117" t="s">
        <v>10</v>
      </c>
      <c r="N49" s="117" t="s">
        <v>10</v>
      </c>
      <c r="O49" s="121"/>
      <c r="P49" s="121"/>
      <c r="Q49" s="121"/>
      <c r="R49" s="121"/>
      <c r="S49" s="121"/>
      <c r="T49" s="121"/>
      <c r="U49" s="121"/>
      <c r="V49" s="121"/>
      <c r="W49" s="121"/>
      <c r="X49" s="121"/>
      <c r="Y49" s="121"/>
      <c r="Z49" s="121"/>
      <c r="AA49" s="121"/>
      <c r="AB49" s="121"/>
      <c r="AC49" s="121"/>
    </row>
    <row r="50" spans="1:29" s="94" customFormat="1" ht="18.95" customHeight="1">
      <c r="A50" s="26">
        <f>IF(B50&lt;&gt;"",COUNTA($B$20:B50),"")</f>
        <v>31</v>
      </c>
      <c r="B50" s="105" t="s">
        <v>166</v>
      </c>
      <c r="C50" s="119">
        <v>15939</v>
      </c>
      <c r="D50" s="119">
        <v>11</v>
      </c>
      <c r="E50" s="119">
        <v>447</v>
      </c>
      <c r="F50" s="119">
        <v>10</v>
      </c>
      <c r="G50" s="119">
        <v>8</v>
      </c>
      <c r="H50" s="119">
        <v>1242</v>
      </c>
      <c r="I50" s="119">
        <v>57</v>
      </c>
      <c r="J50" s="119">
        <v>1185</v>
      </c>
      <c r="K50" s="119" t="s">
        <v>10</v>
      </c>
      <c r="L50" s="119">
        <v>1113</v>
      </c>
      <c r="M50" s="119">
        <v>11577</v>
      </c>
      <c r="N50" s="119">
        <v>1530</v>
      </c>
      <c r="O50" s="116"/>
      <c r="P50" s="116"/>
      <c r="Q50" s="116"/>
      <c r="R50" s="116"/>
      <c r="S50" s="116"/>
      <c r="T50" s="116"/>
      <c r="U50" s="116"/>
      <c r="V50" s="116"/>
      <c r="W50" s="116"/>
      <c r="X50" s="116"/>
      <c r="Y50" s="116"/>
      <c r="Z50" s="116"/>
      <c r="AA50" s="116"/>
      <c r="AB50" s="116"/>
      <c r="AC50" s="116"/>
    </row>
    <row r="51" spans="1:29" s="94" customFormat="1" ht="18.95" customHeight="1">
      <c r="A51" s="26">
        <f>IF(B51&lt;&gt;"",COUNTA($B$20:B51),"")</f>
        <v>32</v>
      </c>
      <c r="B51" s="105" t="s">
        <v>167</v>
      </c>
      <c r="C51" s="119">
        <v>170047</v>
      </c>
      <c r="D51" s="119">
        <v>5171</v>
      </c>
      <c r="E51" s="119">
        <v>5534</v>
      </c>
      <c r="F51" s="119">
        <v>3264</v>
      </c>
      <c r="G51" s="119">
        <v>1495</v>
      </c>
      <c r="H51" s="119">
        <v>92121</v>
      </c>
      <c r="I51" s="119">
        <v>61292</v>
      </c>
      <c r="J51" s="119">
        <v>30829</v>
      </c>
      <c r="K51" s="119">
        <v>291</v>
      </c>
      <c r="L51" s="119">
        <v>5253</v>
      </c>
      <c r="M51" s="119">
        <v>12380</v>
      </c>
      <c r="N51" s="119">
        <v>44538</v>
      </c>
      <c r="O51" s="116"/>
      <c r="P51" s="116"/>
      <c r="Q51" s="116"/>
      <c r="R51" s="116"/>
      <c r="S51" s="116"/>
      <c r="T51" s="116"/>
      <c r="U51" s="116"/>
      <c r="V51" s="116"/>
      <c r="W51" s="116"/>
      <c r="X51" s="116"/>
      <c r="Y51" s="116"/>
      <c r="Z51" s="116"/>
      <c r="AA51" s="116"/>
      <c r="AB51" s="116"/>
      <c r="AC51" s="116"/>
    </row>
    <row r="52" spans="1:29" s="94" customFormat="1" ht="18.95" customHeight="1">
      <c r="A52" s="26">
        <f>IF(B52&lt;&gt;"",COUNTA($B$20:B52),"")</f>
        <v>33</v>
      </c>
      <c r="B52" s="105" t="s">
        <v>168</v>
      </c>
      <c r="C52" s="119">
        <v>-7941</v>
      </c>
      <c r="D52" s="119">
        <v>-13409</v>
      </c>
      <c r="E52" s="119">
        <v>-1934</v>
      </c>
      <c r="F52" s="119">
        <v>-20392</v>
      </c>
      <c r="G52" s="119">
        <v>-2184</v>
      </c>
      <c r="H52" s="119">
        <v>-57249</v>
      </c>
      <c r="I52" s="119">
        <v>-28023</v>
      </c>
      <c r="J52" s="119">
        <v>-29226</v>
      </c>
      <c r="K52" s="119">
        <v>-3907</v>
      </c>
      <c r="L52" s="119">
        <v>-14864</v>
      </c>
      <c r="M52" s="119">
        <v>-2450</v>
      </c>
      <c r="N52" s="119">
        <v>108448</v>
      </c>
      <c r="O52" s="116"/>
      <c r="P52" s="116"/>
      <c r="Q52" s="116"/>
      <c r="R52" s="116"/>
      <c r="S52" s="116"/>
      <c r="T52" s="116"/>
      <c r="U52" s="116"/>
      <c r="V52" s="116"/>
      <c r="W52" s="116"/>
      <c r="X52" s="116"/>
      <c r="Y52" s="116"/>
      <c r="Z52" s="116"/>
      <c r="AA52" s="116"/>
      <c r="AB52" s="116"/>
      <c r="AC52" s="116"/>
    </row>
    <row r="53" spans="1:29" s="122" customFormat="1" ht="25.15" customHeight="1">
      <c r="A53" s="25">
        <f>IF(B53&lt;&gt;"",COUNTA($B$20:B53),"")</f>
        <v>34</v>
      </c>
      <c r="B53" s="108" t="s">
        <v>169</v>
      </c>
      <c r="C53" s="123">
        <v>-3284</v>
      </c>
      <c r="D53" s="123">
        <v>-13265</v>
      </c>
      <c r="E53" s="123">
        <v>-1726</v>
      </c>
      <c r="F53" s="123">
        <v>-18289</v>
      </c>
      <c r="G53" s="123">
        <v>-2113</v>
      </c>
      <c r="H53" s="123">
        <v>-57129</v>
      </c>
      <c r="I53" s="123">
        <v>-28000</v>
      </c>
      <c r="J53" s="123">
        <v>-29129</v>
      </c>
      <c r="K53" s="123">
        <v>-3901</v>
      </c>
      <c r="L53" s="123">
        <v>-11350</v>
      </c>
      <c r="M53" s="123">
        <v>-2430</v>
      </c>
      <c r="N53" s="123">
        <v>106918</v>
      </c>
      <c r="O53" s="121"/>
      <c r="P53" s="121"/>
      <c r="Q53" s="121"/>
      <c r="R53" s="121"/>
      <c r="S53" s="121"/>
      <c r="T53" s="121"/>
      <c r="U53" s="121"/>
      <c r="V53" s="121"/>
      <c r="W53" s="121"/>
      <c r="X53" s="121"/>
      <c r="Y53" s="121"/>
      <c r="Z53" s="121"/>
      <c r="AA53" s="121"/>
      <c r="AB53" s="121"/>
      <c r="AC53" s="121"/>
    </row>
    <row r="54" spans="1:29" s="122" customFormat="1" ht="18" customHeight="1">
      <c r="A54" s="25">
        <f>IF(B54&lt;&gt;"",COUNTA($B$20:B54),"")</f>
        <v>35</v>
      </c>
      <c r="B54" s="103" t="s">
        <v>170</v>
      </c>
      <c r="C54" s="117">
        <v>5598</v>
      </c>
      <c r="D54" s="117" t="s">
        <v>10</v>
      </c>
      <c r="E54" s="117" t="s">
        <v>10</v>
      </c>
      <c r="F54" s="117" t="s">
        <v>10</v>
      </c>
      <c r="G54" s="117" t="s">
        <v>10</v>
      </c>
      <c r="H54" s="117" t="s">
        <v>10</v>
      </c>
      <c r="I54" s="117" t="s">
        <v>10</v>
      </c>
      <c r="J54" s="117" t="s">
        <v>10</v>
      </c>
      <c r="K54" s="117" t="s">
        <v>10</v>
      </c>
      <c r="L54" s="117" t="s">
        <v>10</v>
      </c>
      <c r="M54" s="117" t="s">
        <v>10</v>
      </c>
      <c r="N54" s="117">
        <v>5598</v>
      </c>
      <c r="O54" s="121"/>
      <c r="P54" s="121"/>
      <c r="Q54" s="121"/>
      <c r="R54" s="121"/>
      <c r="S54" s="121"/>
      <c r="T54" s="121"/>
      <c r="U54" s="121"/>
      <c r="V54" s="121"/>
      <c r="W54" s="121"/>
      <c r="X54" s="121"/>
      <c r="Y54" s="121"/>
      <c r="Z54" s="121"/>
      <c r="AA54" s="121"/>
      <c r="AB54" s="121"/>
      <c r="AC54" s="121"/>
    </row>
    <row r="55" spans="1:29" ht="11.1" customHeight="1">
      <c r="A55" s="25">
        <f>IF(B55&lt;&gt;"",COUNTA($B$20:B55),"")</f>
        <v>36</v>
      </c>
      <c r="B55" s="103" t="s">
        <v>171</v>
      </c>
      <c r="C55" s="117">
        <v>3605</v>
      </c>
      <c r="D55" s="117" t="s">
        <v>10</v>
      </c>
      <c r="E55" s="117" t="s">
        <v>10</v>
      </c>
      <c r="F55" s="117" t="s">
        <v>10</v>
      </c>
      <c r="G55" s="117" t="s">
        <v>10</v>
      </c>
      <c r="H55" s="117" t="s">
        <v>10</v>
      </c>
      <c r="I55" s="117" t="s">
        <v>10</v>
      </c>
      <c r="J55" s="117" t="s">
        <v>10</v>
      </c>
      <c r="K55" s="117" t="s">
        <v>10</v>
      </c>
      <c r="L55" s="117" t="s">
        <v>10</v>
      </c>
      <c r="M55" s="117" t="s">
        <v>10</v>
      </c>
      <c r="N55" s="117">
        <v>3605</v>
      </c>
    </row>
    <row r="56" spans="1:29"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9" s="94" customFormat="1" ht="11.1" customHeight="1">
      <c r="A57" s="25">
        <f>IF(B57&lt;&gt;"",COUNTA($B$20:B57),"")</f>
        <v>37</v>
      </c>
      <c r="B57" s="103" t="s">
        <v>142</v>
      </c>
      <c r="C57" s="125">
        <v>269.79000000000002</v>
      </c>
      <c r="D57" s="125">
        <v>80.63</v>
      </c>
      <c r="E57" s="125">
        <v>29.92</v>
      </c>
      <c r="F57" s="125">
        <v>24.75</v>
      </c>
      <c r="G57" s="125">
        <v>16.12</v>
      </c>
      <c r="H57" s="125">
        <v>50.29</v>
      </c>
      <c r="I57" s="125">
        <v>25.69</v>
      </c>
      <c r="J57" s="125">
        <v>24.6</v>
      </c>
      <c r="K57" s="125">
        <v>12.85</v>
      </c>
      <c r="L57" s="125">
        <v>39.880000000000003</v>
      </c>
      <c r="M57" s="125">
        <v>15.34</v>
      </c>
      <c r="N57" s="125" t="s">
        <v>10</v>
      </c>
      <c r="O57" s="116"/>
      <c r="P57" s="116"/>
      <c r="Q57" s="116"/>
      <c r="R57" s="116"/>
      <c r="S57" s="116"/>
      <c r="T57" s="116"/>
      <c r="U57" s="116"/>
      <c r="V57" s="116"/>
      <c r="W57" s="116"/>
      <c r="X57" s="116"/>
      <c r="Y57" s="116"/>
      <c r="Z57" s="116"/>
      <c r="AA57" s="116"/>
      <c r="AB57" s="116"/>
      <c r="AC57" s="116"/>
    </row>
    <row r="58" spans="1:29" s="94" customFormat="1" ht="11.1" customHeight="1">
      <c r="A58" s="25">
        <f>IF(B58&lt;&gt;"",COUNTA($B$20:B58),"")</f>
        <v>38</v>
      </c>
      <c r="B58" s="103" t="s">
        <v>143</v>
      </c>
      <c r="C58" s="125">
        <v>187.47</v>
      </c>
      <c r="D58" s="125">
        <v>26.37</v>
      </c>
      <c r="E58" s="125">
        <v>3.11</v>
      </c>
      <c r="F58" s="125">
        <v>98.64</v>
      </c>
      <c r="G58" s="125">
        <v>2.29</v>
      </c>
      <c r="H58" s="125">
        <v>6.5</v>
      </c>
      <c r="I58" s="125">
        <v>6.41</v>
      </c>
      <c r="J58" s="125">
        <v>0.09</v>
      </c>
      <c r="K58" s="125">
        <v>0.68</v>
      </c>
      <c r="L58" s="125">
        <v>49.2</v>
      </c>
      <c r="M58" s="125">
        <v>0.69</v>
      </c>
      <c r="N58" s="125" t="s">
        <v>10</v>
      </c>
      <c r="O58" s="116"/>
      <c r="P58" s="116"/>
      <c r="Q58" s="116"/>
      <c r="R58" s="116"/>
      <c r="S58" s="116"/>
      <c r="T58" s="116"/>
      <c r="U58" s="116"/>
      <c r="V58" s="116"/>
      <c r="W58" s="116"/>
      <c r="X58" s="116"/>
      <c r="Y58" s="116"/>
      <c r="Z58" s="116"/>
      <c r="AA58" s="116"/>
      <c r="AB58" s="116"/>
      <c r="AC58" s="116"/>
    </row>
    <row r="59" spans="1:29" s="94" customFormat="1" ht="21.6" customHeight="1">
      <c r="A59" s="25">
        <f>IF(B59&lt;&gt;"",COUNTA($B$20:B59),"")</f>
        <v>39</v>
      </c>
      <c r="B59" s="104" t="s">
        <v>144</v>
      </c>
      <c r="C59" s="125">
        <v>643.57000000000005</v>
      </c>
      <c r="D59" s="125" t="s">
        <v>10</v>
      </c>
      <c r="E59" s="125" t="s">
        <v>10</v>
      </c>
      <c r="F59" s="125" t="s">
        <v>10</v>
      </c>
      <c r="G59" s="125" t="s">
        <v>10</v>
      </c>
      <c r="H59" s="125">
        <v>643.57000000000005</v>
      </c>
      <c r="I59" s="125">
        <v>512.29999999999995</v>
      </c>
      <c r="J59" s="125">
        <v>131.27000000000001</v>
      </c>
      <c r="K59" s="125" t="s">
        <v>10</v>
      </c>
      <c r="L59" s="125" t="s">
        <v>10</v>
      </c>
      <c r="M59" s="125" t="s">
        <v>10</v>
      </c>
      <c r="N59" s="125" t="s">
        <v>10</v>
      </c>
      <c r="O59" s="116"/>
      <c r="P59" s="116"/>
      <c r="Q59" s="116"/>
      <c r="R59" s="116"/>
      <c r="S59" s="116"/>
      <c r="T59" s="116"/>
      <c r="U59" s="116"/>
      <c r="V59" s="116"/>
      <c r="W59" s="116"/>
      <c r="X59" s="116"/>
      <c r="Y59" s="116"/>
      <c r="Z59" s="116"/>
      <c r="AA59" s="116"/>
      <c r="AB59" s="116"/>
      <c r="AC59" s="116"/>
    </row>
    <row r="60" spans="1:29" s="94" customFormat="1" ht="11.1" customHeight="1">
      <c r="A60" s="25">
        <f>IF(B60&lt;&gt;"",COUNTA($B$20:B60),"")</f>
        <v>40</v>
      </c>
      <c r="B60" s="103" t="s">
        <v>145</v>
      </c>
      <c r="C60" s="125">
        <v>3.53</v>
      </c>
      <c r="D60" s="125" t="s">
        <v>10</v>
      </c>
      <c r="E60" s="125" t="s">
        <v>10</v>
      </c>
      <c r="F60" s="125" t="s">
        <v>10</v>
      </c>
      <c r="G60" s="125" t="s">
        <v>10</v>
      </c>
      <c r="H60" s="125" t="s">
        <v>10</v>
      </c>
      <c r="I60" s="125" t="s">
        <v>10</v>
      </c>
      <c r="J60" s="125" t="s">
        <v>10</v>
      </c>
      <c r="K60" s="125" t="s">
        <v>10</v>
      </c>
      <c r="L60" s="125" t="s">
        <v>10</v>
      </c>
      <c r="M60" s="125">
        <v>0.06</v>
      </c>
      <c r="N60" s="125">
        <v>3.47</v>
      </c>
      <c r="O60" s="116"/>
      <c r="P60" s="116"/>
      <c r="Q60" s="116"/>
      <c r="R60" s="116"/>
      <c r="S60" s="116"/>
      <c r="T60" s="116"/>
      <c r="U60" s="116"/>
      <c r="V60" s="116"/>
      <c r="W60" s="116"/>
      <c r="X60" s="116"/>
      <c r="Y60" s="116"/>
      <c r="Z60" s="116"/>
      <c r="AA60" s="116"/>
      <c r="AB60" s="116"/>
      <c r="AC60" s="116"/>
    </row>
    <row r="61" spans="1:29" s="94" customFormat="1" ht="11.1" customHeight="1">
      <c r="A61" s="25">
        <f>IF(B61&lt;&gt;"",COUNTA($B$20:B61),"")</f>
        <v>41</v>
      </c>
      <c r="B61" s="103" t="s">
        <v>146</v>
      </c>
      <c r="C61" s="125">
        <v>334.29</v>
      </c>
      <c r="D61" s="125">
        <v>10.39</v>
      </c>
      <c r="E61" s="125">
        <v>10.44</v>
      </c>
      <c r="F61" s="125">
        <v>31.46</v>
      </c>
      <c r="G61" s="125">
        <v>5.54</v>
      </c>
      <c r="H61" s="125">
        <v>247.47</v>
      </c>
      <c r="I61" s="125">
        <v>24.11</v>
      </c>
      <c r="J61" s="125">
        <v>223.36</v>
      </c>
      <c r="K61" s="125">
        <v>13.21</v>
      </c>
      <c r="L61" s="125">
        <v>10.72</v>
      </c>
      <c r="M61" s="125">
        <v>4.93</v>
      </c>
      <c r="N61" s="125">
        <v>0.14000000000000001</v>
      </c>
      <c r="O61" s="116"/>
      <c r="P61" s="116"/>
      <c r="Q61" s="116"/>
      <c r="R61" s="116"/>
      <c r="S61" s="116"/>
      <c r="T61" s="116"/>
      <c r="U61" s="116"/>
      <c r="V61" s="116"/>
      <c r="W61" s="116"/>
      <c r="X61" s="116"/>
      <c r="Y61" s="116"/>
      <c r="Z61" s="116"/>
      <c r="AA61" s="116"/>
      <c r="AB61" s="116"/>
      <c r="AC61" s="116"/>
    </row>
    <row r="62" spans="1:29" s="94" customFormat="1" ht="11.1" customHeight="1">
      <c r="A62" s="25">
        <f>IF(B62&lt;&gt;"",COUNTA($B$20:B62),"")</f>
        <v>42</v>
      </c>
      <c r="B62" s="103" t="s">
        <v>147</v>
      </c>
      <c r="C62" s="125">
        <v>435.92</v>
      </c>
      <c r="D62" s="125">
        <v>0.01</v>
      </c>
      <c r="E62" s="125">
        <v>7.0000000000000007E-2</v>
      </c>
      <c r="F62" s="125">
        <v>17.600000000000001</v>
      </c>
      <c r="G62" s="125">
        <v>1.01</v>
      </c>
      <c r="H62" s="125">
        <v>4.88</v>
      </c>
      <c r="I62" s="125" t="s">
        <v>10</v>
      </c>
      <c r="J62" s="125">
        <v>4.88</v>
      </c>
      <c r="K62" s="125">
        <v>0.03</v>
      </c>
      <c r="L62" s="125">
        <v>1.1100000000000001</v>
      </c>
      <c r="M62" s="125">
        <v>0.43</v>
      </c>
      <c r="N62" s="125">
        <v>410.78</v>
      </c>
      <c r="O62" s="116"/>
      <c r="P62" s="116"/>
      <c r="Q62" s="116"/>
      <c r="R62" s="116"/>
      <c r="S62" s="116"/>
      <c r="T62" s="116"/>
      <c r="U62" s="116"/>
      <c r="V62" s="116"/>
      <c r="W62" s="116"/>
      <c r="X62" s="116"/>
      <c r="Y62" s="116"/>
      <c r="Z62" s="116"/>
      <c r="AA62" s="116"/>
      <c r="AB62" s="116"/>
      <c r="AC62" s="116"/>
    </row>
    <row r="63" spans="1:29" s="94" customFormat="1" ht="20.100000000000001" customHeight="1">
      <c r="A63" s="26">
        <f>IF(B63&lt;&gt;"",COUNTA($B$20:B63),"")</f>
        <v>43</v>
      </c>
      <c r="B63" s="105" t="s">
        <v>148</v>
      </c>
      <c r="C63" s="127">
        <v>1002.74</v>
      </c>
      <c r="D63" s="127">
        <v>117.38</v>
      </c>
      <c r="E63" s="127">
        <v>43.4</v>
      </c>
      <c r="F63" s="127">
        <v>137.25</v>
      </c>
      <c r="G63" s="127">
        <v>22.94</v>
      </c>
      <c r="H63" s="127">
        <v>942.95</v>
      </c>
      <c r="I63" s="127">
        <v>568.51</v>
      </c>
      <c r="J63" s="127">
        <v>374.44</v>
      </c>
      <c r="K63" s="127">
        <v>26.71</v>
      </c>
      <c r="L63" s="127">
        <v>98.69</v>
      </c>
      <c r="M63" s="127">
        <v>20.6</v>
      </c>
      <c r="N63" s="127">
        <v>-407.17</v>
      </c>
      <c r="O63" s="116"/>
      <c r="P63" s="116"/>
      <c r="Q63" s="116"/>
      <c r="R63" s="116"/>
      <c r="S63" s="116"/>
      <c r="T63" s="116"/>
      <c r="U63" s="116"/>
      <c r="V63" s="116"/>
      <c r="W63" s="116"/>
      <c r="X63" s="116"/>
      <c r="Y63" s="116"/>
      <c r="Z63" s="116"/>
      <c r="AA63" s="116"/>
      <c r="AB63" s="116"/>
      <c r="AC63" s="116"/>
    </row>
    <row r="64" spans="1:29" s="94" customFormat="1" ht="21.6" customHeight="1">
      <c r="A64" s="25">
        <f>IF(B64&lt;&gt;"",COUNTA($B$20:B64),"")</f>
        <v>44</v>
      </c>
      <c r="B64" s="104" t="s">
        <v>149</v>
      </c>
      <c r="C64" s="125">
        <v>129.24</v>
      </c>
      <c r="D64" s="125">
        <v>0.99</v>
      </c>
      <c r="E64" s="125">
        <v>2.5499999999999998</v>
      </c>
      <c r="F64" s="125">
        <v>13.46</v>
      </c>
      <c r="G64" s="125">
        <v>0.5</v>
      </c>
      <c r="H64" s="125">
        <v>8.68</v>
      </c>
      <c r="I64" s="125">
        <v>0.51</v>
      </c>
      <c r="J64" s="125">
        <v>8.17</v>
      </c>
      <c r="K64" s="125">
        <v>0.04</v>
      </c>
      <c r="L64" s="125">
        <v>29.13</v>
      </c>
      <c r="M64" s="125">
        <v>73.89</v>
      </c>
      <c r="N64" s="125" t="s">
        <v>10</v>
      </c>
      <c r="O64" s="116"/>
      <c r="P64" s="116"/>
      <c r="Q64" s="116"/>
      <c r="R64" s="116"/>
      <c r="S64" s="116"/>
      <c r="T64" s="116"/>
      <c r="U64" s="116"/>
      <c r="V64" s="116"/>
      <c r="W64" s="116"/>
      <c r="X64" s="116"/>
      <c r="Y64" s="116"/>
      <c r="Z64" s="116"/>
      <c r="AA64" s="116"/>
      <c r="AB64" s="116"/>
      <c r="AC64" s="116"/>
    </row>
    <row r="65" spans="1:29" s="94" customFormat="1" ht="11.1" customHeight="1">
      <c r="A65" s="25">
        <f>IF(B65&lt;&gt;"",COUNTA($B$20:B65),"")</f>
        <v>45</v>
      </c>
      <c r="B65" s="103" t="s">
        <v>150</v>
      </c>
      <c r="C65" s="125">
        <v>32.68</v>
      </c>
      <c r="D65" s="125" t="s">
        <v>10</v>
      </c>
      <c r="E65" s="125" t="s">
        <v>10</v>
      </c>
      <c r="F65" s="125">
        <v>11.39</v>
      </c>
      <c r="G65" s="125" t="s">
        <v>10</v>
      </c>
      <c r="H65" s="125">
        <v>0.36</v>
      </c>
      <c r="I65" s="125">
        <v>0.36</v>
      </c>
      <c r="J65" s="125" t="s">
        <v>10</v>
      </c>
      <c r="K65" s="125" t="s">
        <v>10</v>
      </c>
      <c r="L65" s="125">
        <v>20.92</v>
      </c>
      <c r="M65" s="125" t="s">
        <v>10</v>
      </c>
      <c r="N65" s="125" t="s">
        <v>10</v>
      </c>
      <c r="O65" s="116"/>
      <c r="P65" s="116"/>
      <c r="Q65" s="116"/>
      <c r="R65" s="116"/>
      <c r="S65" s="116"/>
      <c r="T65" s="116"/>
      <c r="U65" s="116"/>
      <c r="V65" s="116"/>
      <c r="W65" s="116"/>
      <c r="X65" s="116"/>
      <c r="Y65" s="116"/>
      <c r="Z65" s="116"/>
      <c r="AA65" s="116"/>
      <c r="AB65" s="116"/>
      <c r="AC65" s="116"/>
    </row>
    <row r="66" spans="1:29"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c r="Y66" s="116"/>
      <c r="Z66" s="116"/>
      <c r="AA66" s="116"/>
      <c r="AB66" s="116"/>
      <c r="AC66" s="116"/>
    </row>
    <row r="67" spans="1:29" s="94" customFormat="1" ht="11.1" customHeight="1">
      <c r="A67" s="25">
        <f>IF(B67&lt;&gt;"",COUNTA($B$20:B67),"")</f>
        <v>47</v>
      </c>
      <c r="B67" s="103" t="s">
        <v>152</v>
      </c>
      <c r="C67" s="125">
        <v>1.97</v>
      </c>
      <c r="D67" s="125" t="s">
        <v>10</v>
      </c>
      <c r="E67" s="125">
        <v>1.63</v>
      </c>
      <c r="F67" s="125" t="s">
        <v>10</v>
      </c>
      <c r="G67" s="125" t="s">
        <v>10</v>
      </c>
      <c r="H67" s="125" t="s">
        <v>10</v>
      </c>
      <c r="I67" s="125" t="s">
        <v>10</v>
      </c>
      <c r="J67" s="125" t="s">
        <v>10</v>
      </c>
      <c r="K67" s="125" t="s">
        <v>10</v>
      </c>
      <c r="L67" s="125">
        <v>0.35</v>
      </c>
      <c r="M67" s="125" t="s">
        <v>10</v>
      </c>
      <c r="N67" s="125" t="s">
        <v>10</v>
      </c>
      <c r="O67" s="116"/>
      <c r="P67" s="116"/>
      <c r="Q67" s="116"/>
      <c r="R67" s="116"/>
      <c r="S67" s="116"/>
      <c r="T67" s="116"/>
      <c r="U67" s="116"/>
      <c r="V67" s="116"/>
      <c r="W67" s="116"/>
      <c r="X67" s="116"/>
      <c r="Y67" s="116"/>
      <c r="Z67" s="116"/>
      <c r="AA67" s="116"/>
      <c r="AB67" s="116"/>
      <c r="AC67" s="116"/>
    </row>
    <row r="68" spans="1:29" s="94" customFormat="1" ht="11.1" customHeight="1">
      <c r="A68" s="25">
        <f>IF(B68&lt;&gt;"",COUNTA($B$20:B68),"")</f>
        <v>48</v>
      </c>
      <c r="B68" s="103" t="s">
        <v>147</v>
      </c>
      <c r="C68" s="125" t="s">
        <v>10</v>
      </c>
      <c r="D68" s="125" t="s">
        <v>10</v>
      </c>
      <c r="E68" s="125" t="s">
        <v>10</v>
      </c>
      <c r="F68" s="125" t="s">
        <v>10</v>
      </c>
      <c r="G68" s="125" t="s">
        <v>10</v>
      </c>
      <c r="H68" s="125" t="s">
        <v>10</v>
      </c>
      <c r="I68" s="125" t="s">
        <v>10</v>
      </c>
      <c r="J68" s="125" t="s">
        <v>10</v>
      </c>
      <c r="K68" s="125" t="s">
        <v>10</v>
      </c>
      <c r="L68" s="125" t="s">
        <v>10</v>
      </c>
      <c r="M68" s="125" t="s">
        <v>10</v>
      </c>
      <c r="N68" s="125" t="s">
        <v>10</v>
      </c>
      <c r="O68" s="116"/>
      <c r="P68" s="116"/>
      <c r="Q68" s="116"/>
      <c r="R68" s="116"/>
      <c r="S68" s="116"/>
      <c r="T68" s="116"/>
      <c r="U68" s="116"/>
      <c r="V68" s="116"/>
      <c r="W68" s="116"/>
      <c r="X68" s="116"/>
      <c r="Y68" s="116"/>
      <c r="Z68" s="116"/>
      <c r="AA68" s="116"/>
      <c r="AB68" s="116"/>
      <c r="AC68" s="116"/>
    </row>
    <row r="69" spans="1:29" s="94" customFormat="1" ht="18.95" customHeight="1">
      <c r="A69" s="26">
        <f>IF(B69&lt;&gt;"",COUNTA($B$20:B69),"")</f>
        <v>49</v>
      </c>
      <c r="B69" s="105" t="s">
        <v>153</v>
      </c>
      <c r="C69" s="127">
        <v>131.21</v>
      </c>
      <c r="D69" s="127">
        <v>0.99</v>
      </c>
      <c r="E69" s="127">
        <v>4.18</v>
      </c>
      <c r="F69" s="127">
        <v>13.46</v>
      </c>
      <c r="G69" s="127">
        <v>0.5</v>
      </c>
      <c r="H69" s="127">
        <v>8.68</v>
      </c>
      <c r="I69" s="127">
        <v>0.51</v>
      </c>
      <c r="J69" s="127">
        <v>8.17</v>
      </c>
      <c r="K69" s="127">
        <v>0.04</v>
      </c>
      <c r="L69" s="127">
        <v>29.48</v>
      </c>
      <c r="M69" s="127">
        <v>73.89</v>
      </c>
      <c r="N69" s="127" t="s">
        <v>10</v>
      </c>
      <c r="O69" s="116"/>
      <c r="P69" s="116"/>
      <c r="Q69" s="116"/>
      <c r="R69" s="116"/>
      <c r="S69" s="116"/>
      <c r="T69" s="116"/>
      <c r="U69" s="116"/>
      <c r="V69" s="116"/>
      <c r="W69" s="116"/>
      <c r="X69" s="116"/>
      <c r="Y69" s="116"/>
      <c r="Z69" s="116"/>
      <c r="AA69" s="116"/>
      <c r="AB69" s="116"/>
      <c r="AC69" s="116"/>
    </row>
    <row r="70" spans="1:29" s="94" customFormat="1" ht="18.95" customHeight="1">
      <c r="A70" s="26">
        <f>IF(B70&lt;&gt;"",COUNTA($B$20:B70),"")</f>
        <v>50</v>
      </c>
      <c r="B70" s="105" t="s">
        <v>154</v>
      </c>
      <c r="C70" s="127">
        <v>1133.96</v>
      </c>
      <c r="D70" s="127">
        <v>118.37</v>
      </c>
      <c r="E70" s="127">
        <v>47.58</v>
      </c>
      <c r="F70" s="127">
        <v>150.71</v>
      </c>
      <c r="G70" s="127">
        <v>23.44</v>
      </c>
      <c r="H70" s="127">
        <v>951.63</v>
      </c>
      <c r="I70" s="127">
        <v>569.02</v>
      </c>
      <c r="J70" s="127">
        <v>382.61</v>
      </c>
      <c r="K70" s="127">
        <v>26.75</v>
      </c>
      <c r="L70" s="127">
        <v>128.16</v>
      </c>
      <c r="M70" s="127">
        <v>94.48</v>
      </c>
      <c r="N70" s="127">
        <v>-407.17</v>
      </c>
      <c r="O70" s="116"/>
      <c r="P70" s="116"/>
      <c r="Q70" s="116"/>
      <c r="R70" s="116"/>
      <c r="S70" s="116"/>
      <c r="T70" s="116"/>
      <c r="U70" s="116"/>
      <c r="V70" s="116"/>
      <c r="W70" s="116"/>
      <c r="X70" s="116"/>
      <c r="Y70" s="116"/>
      <c r="Z70" s="116"/>
      <c r="AA70" s="116"/>
      <c r="AB70" s="116"/>
      <c r="AC70" s="116"/>
    </row>
    <row r="71" spans="1:29" s="94" customFormat="1" ht="11.1" customHeight="1">
      <c r="A71" s="25">
        <f>IF(B71&lt;&gt;"",COUNTA($B$20:B71),"")</f>
        <v>51</v>
      </c>
      <c r="B71" s="103" t="s">
        <v>155</v>
      </c>
      <c r="C71" s="125" t="s">
        <v>10</v>
      </c>
      <c r="D71" s="125" t="s">
        <v>10</v>
      </c>
      <c r="E71" s="125" t="s">
        <v>10</v>
      </c>
      <c r="F71" s="125" t="s">
        <v>10</v>
      </c>
      <c r="G71" s="125" t="s">
        <v>10</v>
      </c>
      <c r="H71" s="125" t="s">
        <v>10</v>
      </c>
      <c r="I71" s="125" t="s">
        <v>10</v>
      </c>
      <c r="J71" s="125" t="s">
        <v>10</v>
      </c>
      <c r="K71" s="125" t="s">
        <v>10</v>
      </c>
      <c r="L71" s="125" t="s">
        <v>10</v>
      </c>
      <c r="M71" s="125" t="s">
        <v>10</v>
      </c>
      <c r="N71" s="125" t="s">
        <v>10</v>
      </c>
      <c r="O71" s="116"/>
      <c r="P71" s="116"/>
      <c r="Q71" s="116"/>
      <c r="R71" s="116"/>
      <c r="S71" s="116"/>
      <c r="T71" s="116"/>
      <c r="U71" s="116"/>
      <c r="V71" s="116"/>
      <c r="W71" s="116"/>
      <c r="X71" s="116"/>
      <c r="Y71" s="116"/>
      <c r="Z71" s="116"/>
      <c r="AA71" s="116"/>
      <c r="AB71" s="116"/>
      <c r="AC71" s="116"/>
    </row>
    <row r="72" spans="1:29" s="94" customFormat="1" ht="11.1" customHeight="1">
      <c r="A72" s="25">
        <f>IF(B72&lt;&gt;"",COUNTA($B$20:B72),"")</f>
        <v>52</v>
      </c>
      <c r="B72" s="103" t="s">
        <v>156</v>
      </c>
      <c r="C72" s="125" t="s">
        <v>10</v>
      </c>
      <c r="D72" s="125" t="s">
        <v>10</v>
      </c>
      <c r="E72" s="125" t="s">
        <v>10</v>
      </c>
      <c r="F72" s="125" t="s">
        <v>10</v>
      </c>
      <c r="G72" s="125" t="s">
        <v>10</v>
      </c>
      <c r="H72" s="125" t="s">
        <v>10</v>
      </c>
      <c r="I72" s="125" t="s">
        <v>10</v>
      </c>
      <c r="J72" s="125" t="s">
        <v>10</v>
      </c>
      <c r="K72" s="125" t="s">
        <v>10</v>
      </c>
      <c r="L72" s="125" t="s">
        <v>10</v>
      </c>
      <c r="M72" s="125" t="s">
        <v>10</v>
      </c>
      <c r="N72" s="125" t="s">
        <v>10</v>
      </c>
      <c r="O72" s="116"/>
      <c r="P72" s="116"/>
      <c r="Q72" s="116"/>
      <c r="R72" s="116"/>
      <c r="S72" s="116"/>
      <c r="T72" s="116"/>
      <c r="U72" s="116"/>
      <c r="V72" s="116"/>
      <c r="W72" s="116"/>
      <c r="X72" s="116"/>
      <c r="Y72" s="116"/>
      <c r="Z72" s="116"/>
      <c r="AA72" s="116"/>
      <c r="AB72" s="116"/>
      <c r="AC72" s="116"/>
    </row>
    <row r="73" spans="1:29" s="94" customFormat="1" ht="11.1" customHeight="1">
      <c r="A73" s="25">
        <f>IF(B73&lt;&gt;"",COUNTA($B$20:B73),"")</f>
        <v>53</v>
      </c>
      <c r="B73" s="103" t="s">
        <v>172</v>
      </c>
      <c r="C73" s="125" t="s">
        <v>10</v>
      </c>
      <c r="D73" s="125" t="s">
        <v>10</v>
      </c>
      <c r="E73" s="125" t="s">
        <v>10</v>
      </c>
      <c r="F73" s="125" t="s">
        <v>10</v>
      </c>
      <c r="G73" s="125" t="s">
        <v>10</v>
      </c>
      <c r="H73" s="125" t="s">
        <v>10</v>
      </c>
      <c r="I73" s="125" t="s">
        <v>10</v>
      </c>
      <c r="J73" s="125" t="s">
        <v>10</v>
      </c>
      <c r="K73" s="125" t="s">
        <v>10</v>
      </c>
      <c r="L73" s="125" t="s">
        <v>10</v>
      </c>
      <c r="M73" s="125" t="s">
        <v>10</v>
      </c>
      <c r="N73" s="125" t="s">
        <v>10</v>
      </c>
      <c r="O73" s="116"/>
      <c r="P73" s="116"/>
      <c r="Q73" s="116"/>
      <c r="R73" s="116"/>
      <c r="S73" s="116"/>
      <c r="T73" s="116"/>
      <c r="U73" s="116"/>
      <c r="V73" s="116"/>
      <c r="W73" s="116"/>
      <c r="X73" s="116"/>
      <c r="Y73" s="116"/>
      <c r="Z73" s="116"/>
      <c r="AA73" s="116"/>
      <c r="AB73" s="116"/>
      <c r="AC73" s="116"/>
    </row>
    <row r="74" spans="1:29" s="94" customFormat="1" ht="11.1" customHeight="1">
      <c r="A74" s="25">
        <f>IF(B74&lt;&gt;"",COUNTA($B$20:B74),"")</f>
        <v>54</v>
      </c>
      <c r="B74" s="103" t="s">
        <v>173</v>
      </c>
      <c r="C74" s="125" t="s">
        <v>10</v>
      </c>
      <c r="D74" s="125" t="s">
        <v>10</v>
      </c>
      <c r="E74" s="125" t="s">
        <v>10</v>
      </c>
      <c r="F74" s="125" t="s">
        <v>10</v>
      </c>
      <c r="G74" s="125" t="s">
        <v>10</v>
      </c>
      <c r="H74" s="125" t="s">
        <v>10</v>
      </c>
      <c r="I74" s="125" t="s">
        <v>10</v>
      </c>
      <c r="J74" s="125" t="s">
        <v>10</v>
      </c>
      <c r="K74" s="125" t="s">
        <v>10</v>
      </c>
      <c r="L74" s="125" t="s">
        <v>10</v>
      </c>
      <c r="M74" s="125" t="s">
        <v>10</v>
      </c>
      <c r="N74" s="125" t="s">
        <v>10</v>
      </c>
      <c r="O74" s="116"/>
      <c r="P74" s="116"/>
      <c r="Q74" s="116"/>
      <c r="R74" s="116"/>
      <c r="S74" s="116"/>
      <c r="T74" s="116"/>
      <c r="U74" s="116"/>
      <c r="V74" s="116"/>
      <c r="W74" s="116"/>
      <c r="X74" s="116"/>
      <c r="Y74" s="116"/>
      <c r="Z74" s="116"/>
      <c r="AA74" s="116"/>
      <c r="AB74" s="116"/>
      <c r="AC74" s="116"/>
    </row>
    <row r="75" spans="1:29" s="94" customFormat="1" ht="11.1" customHeight="1">
      <c r="A75" s="25">
        <f>IF(B75&lt;&gt;"",COUNTA($B$20:B75),"")</f>
        <v>55</v>
      </c>
      <c r="B75" s="103" t="s">
        <v>61</v>
      </c>
      <c r="C75" s="125">
        <v>129.5</v>
      </c>
      <c r="D75" s="125" t="s">
        <v>10</v>
      </c>
      <c r="E75" s="125" t="s">
        <v>10</v>
      </c>
      <c r="F75" s="125" t="s">
        <v>10</v>
      </c>
      <c r="G75" s="125" t="s">
        <v>10</v>
      </c>
      <c r="H75" s="125" t="s">
        <v>10</v>
      </c>
      <c r="I75" s="125" t="s">
        <v>10</v>
      </c>
      <c r="J75" s="125" t="s">
        <v>10</v>
      </c>
      <c r="K75" s="125" t="s">
        <v>10</v>
      </c>
      <c r="L75" s="125" t="s">
        <v>10</v>
      </c>
      <c r="M75" s="125" t="s">
        <v>10</v>
      </c>
      <c r="N75" s="125">
        <v>129.5</v>
      </c>
      <c r="O75" s="116"/>
      <c r="P75" s="116"/>
      <c r="Q75" s="116"/>
      <c r="R75" s="116"/>
      <c r="S75" s="116"/>
      <c r="T75" s="116"/>
      <c r="U75" s="116"/>
      <c r="V75" s="116"/>
      <c r="W75" s="116"/>
      <c r="X75" s="116"/>
      <c r="Y75" s="116"/>
      <c r="Z75" s="116"/>
      <c r="AA75" s="116"/>
      <c r="AB75" s="116"/>
      <c r="AC75" s="116"/>
    </row>
    <row r="76" spans="1:29" s="94" customFormat="1" ht="21.6" customHeight="1">
      <c r="A76" s="25">
        <f>IF(B76&lt;&gt;"",COUNTA($B$20:B76),"")</f>
        <v>56</v>
      </c>
      <c r="B76" s="104" t="s">
        <v>157</v>
      </c>
      <c r="C76" s="125">
        <v>144.41999999999999</v>
      </c>
      <c r="D76" s="125" t="s">
        <v>10</v>
      </c>
      <c r="E76" s="125" t="s">
        <v>10</v>
      </c>
      <c r="F76" s="125" t="s">
        <v>10</v>
      </c>
      <c r="G76" s="125" t="s">
        <v>10</v>
      </c>
      <c r="H76" s="125" t="s">
        <v>10</v>
      </c>
      <c r="I76" s="125" t="s">
        <v>10</v>
      </c>
      <c r="J76" s="125" t="s">
        <v>10</v>
      </c>
      <c r="K76" s="125" t="s">
        <v>10</v>
      </c>
      <c r="L76" s="125" t="s">
        <v>10</v>
      </c>
      <c r="M76" s="125" t="s">
        <v>10</v>
      </c>
      <c r="N76" s="125">
        <v>144.41999999999999</v>
      </c>
      <c r="O76" s="116"/>
      <c r="P76" s="116"/>
      <c r="Q76" s="116"/>
      <c r="R76" s="116"/>
      <c r="S76" s="116"/>
      <c r="T76" s="116"/>
      <c r="U76" s="116"/>
      <c r="V76" s="116"/>
      <c r="W76" s="116"/>
      <c r="X76" s="116"/>
      <c r="Y76" s="116"/>
      <c r="Z76" s="116"/>
      <c r="AA76" s="116"/>
      <c r="AB76" s="116"/>
      <c r="AC76" s="116"/>
    </row>
    <row r="77" spans="1:29" s="94" customFormat="1" ht="21.6" customHeight="1">
      <c r="A77" s="25">
        <f>IF(B77&lt;&gt;"",COUNTA($B$20:B77),"")</f>
        <v>57</v>
      </c>
      <c r="B77" s="104" t="s">
        <v>158</v>
      </c>
      <c r="C77" s="125">
        <v>420</v>
      </c>
      <c r="D77" s="125">
        <v>1.59</v>
      </c>
      <c r="E77" s="125">
        <v>0.16</v>
      </c>
      <c r="F77" s="125">
        <v>16.440000000000001</v>
      </c>
      <c r="G77" s="125">
        <v>2.46</v>
      </c>
      <c r="H77" s="125">
        <v>384.11</v>
      </c>
      <c r="I77" s="125">
        <v>209.57</v>
      </c>
      <c r="J77" s="125">
        <v>174.55</v>
      </c>
      <c r="K77" s="125">
        <v>0.19</v>
      </c>
      <c r="L77" s="125">
        <v>12.99</v>
      </c>
      <c r="M77" s="125">
        <v>2.06</v>
      </c>
      <c r="N77" s="125" t="s">
        <v>10</v>
      </c>
      <c r="O77" s="116"/>
      <c r="P77" s="116"/>
      <c r="Q77" s="116"/>
      <c r="R77" s="116"/>
      <c r="S77" s="116"/>
      <c r="T77" s="116"/>
      <c r="U77" s="116"/>
      <c r="V77" s="116"/>
      <c r="W77" s="116"/>
      <c r="X77" s="116"/>
      <c r="Y77" s="116"/>
      <c r="Z77" s="116"/>
      <c r="AA77" s="116"/>
      <c r="AB77" s="116"/>
      <c r="AC77" s="116"/>
    </row>
    <row r="78" spans="1:29" s="94" customFormat="1" ht="21.6" customHeight="1">
      <c r="A78" s="25">
        <f>IF(B78&lt;&gt;"",COUNTA($B$20:B78),"")</f>
        <v>58</v>
      </c>
      <c r="B78" s="104" t="s">
        <v>159</v>
      </c>
      <c r="C78" s="125">
        <v>64.150000000000006</v>
      </c>
      <c r="D78" s="125" t="s">
        <v>10</v>
      </c>
      <c r="E78" s="125" t="s">
        <v>10</v>
      </c>
      <c r="F78" s="125">
        <v>0.41</v>
      </c>
      <c r="G78" s="125">
        <v>0.43</v>
      </c>
      <c r="H78" s="125">
        <v>61.19</v>
      </c>
      <c r="I78" s="125">
        <v>60.02</v>
      </c>
      <c r="J78" s="125">
        <v>1.17</v>
      </c>
      <c r="K78" s="125" t="s">
        <v>10</v>
      </c>
      <c r="L78" s="125">
        <v>0.73</v>
      </c>
      <c r="M78" s="125">
        <v>1.39</v>
      </c>
      <c r="N78" s="125" t="s">
        <v>10</v>
      </c>
      <c r="O78" s="116"/>
      <c r="P78" s="116"/>
      <c r="Q78" s="116"/>
      <c r="R78" s="116"/>
      <c r="S78" s="116"/>
      <c r="T78" s="116"/>
      <c r="U78" s="116"/>
      <c r="V78" s="116"/>
      <c r="W78" s="116"/>
      <c r="X78" s="116"/>
      <c r="Y78" s="116"/>
      <c r="Z78" s="116"/>
      <c r="AA78" s="116"/>
      <c r="AB78" s="116"/>
      <c r="AC78" s="116"/>
    </row>
    <row r="79" spans="1:29" s="94" customFormat="1" ht="11.1" customHeight="1">
      <c r="A79" s="25">
        <f>IF(B79&lt;&gt;"",COUNTA($B$20:B79),"")</f>
        <v>59</v>
      </c>
      <c r="B79" s="103" t="s">
        <v>160</v>
      </c>
      <c r="C79" s="125">
        <v>36.770000000000003</v>
      </c>
      <c r="D79" s="125" t="s">
        <v>10</v>
      </c>
      <c r="E79" s="125">
        <v>14.59</v>
      </c>
      <c r="F79" s="125">
        <v>2.16</v>
      </c>
      <c r="G79" s="125">
        <v>5.83</v>
      </c>
      <c r="H79" s="125">
        <v>0.05</v>
      </c>
      <c r="I79" s="125">
        <v>0.05</v>
      </c>
      <c r="J79" s="125" t="s">
        <v>10</v>
      </c>
      <c r="K79" s="125">
        <v>0.93</v>
      </c>
      <c r="L79" s="125">
        <v>12.04</v>
      </c>
      <c r="M79" s="125">
        <v>1.1499999999999999</v>
      </c>
      <c r="N79" s="125" t="s">
        <v>10</v>
      </c>
      <c r="O79" s="116"/>
      <c r="P79" s="116"/>
      <c r="Q79" s="116"/>
      <c r="R79" s="116"/>
      <c r="S79" s="116"/>
      <c r="T79" s="116"/>
      <c r="U79" s="116"/>
      <c r="V79" s="116"/>
      <c r="W79" s="116"/>
      <c r="X79" s="116"/>
      <c r="Y79" s="116"/>
      <c r="Z79" s="116"/>
      <c r="AA79" s="116"/>
      <c r="AB79" s="116"/>
      <c r="AC79" s="116"/>
    </row>
    <row r="80" spans="1:29" s="94" customFormat="1" ht="11.1" customHeight="1">
      <c r="A80" s="25">
        <f>IF(B80&lt;&gt;"",COUNTA($B$20:B80),"")</f>
        <v>60</v>
      </c>
      <c r="B80" s="103" t="s">
        <v>161</v>
      </c>
      <c r="C80" s="125">
        <v>622.89</v>
      </c>
      <c r="D80" s="125">
        <v>31.3</v>
      </c>
      <c r="E80" s="125">
        <v>17.73</v>
      </c>
      <c r="F80" s="125">
        <v>19.329999999999998</v>
      </c>
      <c r="G80" s="125">
        <v>1.76</v>
      </c>
      <c r="H80" s="125">
        <v>138.52000000000001</v>
      </c>
      <c r="I80" s="125">
        <v>120.49</v>
      </c>
      <c r="J80" s="125">
        <v>18.03</v>
      </c>
      <c r="K80" s="125">
        <v>0.77</v>
      </c>
      <c r="L80" s="125">
        <v>1.71</v>
      </c>
      <c r="M80" s="125">
        <v>0.94</v>
      </c>
      <c r="N80" s="125">
        <v>410.85</v>
      </c>
      <c r="O80" s="116"/>
      <c r="P80" s="116"/>
      <c r="Q80" s="116"/>
      <c r="R80" s="116"/>
      <c r="S80" s="116"/>
      <c r="T80" s="116"/>
      <c r="U80" s="116"/>
      <c r="V80" s="116"/>
      <c r="W80" s="116"/>
      <c r="X80" s="116"/>
      <c r="Y80" s="116"/>
      <c r="Z80" s="116"/>
      <c r="AA80" s="116"/>
      <c r="AB80" s="116"/>
      <c r="AC80" s="116"/>
    </row>
    <row r="81" spans="1:29" s="94" customFormat="1" ht="11.1" customHeight="1">
      <c r="A81" s="25">
        <f>IF(B81&lt;&gt;"",COUNTA($B$20:B81),"")</f>
        <v>61</v>
      </c>
      <c r="B81" s="103" t="s">
        <v>147</v>
      </c>
      <c r="C81" s="125">
        <v>435.92</v>
      </c>
      <c r="D81" s="125">
        <v>0.01</v>
      </c>
      <c r="E81" s="125">
        <v>7.0000000000000007E-2</v>
      </c>
      <c r="F81" s="125">
        <v>17.600000000000001</v>
      </c>
      <c r="G81" s="125">
        <v>1.01</v>
      </c>
      <c r="H81" s="125">
        <v>4.88</v>
      </c>
      <c r="I81" s="125" t="s">
        <v>10</v>
      </c>
      <c r="J81" s="125">
        <v>4.88</v>
      </c>
      <c r="K81" s="125">
        <v>0.03</v>
      </c>
      <c r="L81" s="125">
        <v>1.1100000000000001</v>
      </c>
      <c r="M81" s="125">
        <v>0.43</v>
      </c>
      <c r="N81" s="125">
        <v>410.78</v>
      </c>
      <c r="O81" s="116"/>
      <c r="P81" s="116"/>
      <c r="Q81" s="116"/>
      <c r="R81" s="116"/>
      <c r="S81" s="116"/>
      <c r="T81" s="116"/>
      <c r="U81" s="116"/>
      <c r="V81" s="116"/>
      <c r="W81" s="116"/>
      <c r="X81" s="116"/>
      <c r="Y81" s="116"/>
      <c r="Z81" s="116"/>
      <c r="AA81" s="116"/>
      <c r="AB81" s="116"/>
      <c r="AC81" s="116"/>
    </row>
    <row r="82" spans="1:29" s="94" customFormat="1" ht="20.100000000000001" customHeight="1">
      <c r="A82" s="26">
        <f>IF(B82&lt;&gt;"",COUNTA($B$20:B82),"")</f>
        <v>62</v>
      </c>
      <c r="B82" s="105" t="s">
        <v>162</v>
      </c>
      <c r="C82" s="127">
        <v>981.82</v>
      </c>
      <c r="D82" s="127">
        <v>32.869999999999997</v>
      </c>
      <c r="E82" s="127">
        <v>32.409999999999997</v>
      </c>
      <c r="F82" s="127">
        <v>20.73</v>
      </c>
      <c r="G82" s="127">
        <v>9.48</v>
      </c>
      <c r="H82" s="127">
        <v>578.99</v>
      </c>
      <c r="I82" s="127">
        <v>390.12</v>
      </c>
      <c r="J82" s="127">
        <v>188.86</v>
      </c>
      <c r="K82" s="127">
        <v>1.86</v>
      </c>
      <c r="L82" s="127">
        <v>26.37</v>
      </c>
      <c r="M82" s="127">
        <v>5.1100000000000003</v>
      </c>
      <c r="N82" s="127">
        <v>274</v>
      </c>
      <c r="O82" s="116"/>
      <c r="P82" s="116"/>
      <c r="Q82" s="116"/>
      <c r="R82" s="116"/>
      <c r="S82" s="116"/>
      <c r="T82" s="116"/>
      <c r="U82" s="116"/>
      <c r="V82" s="116"/>
      <c r="W82" s="116"/>
      <c r="X82" s="116"/>
      <c r="Y82" s="116"/>
      <c r="Z82" s="116"/>
      <c r="AA82" s="116"/>
      <c r="AB82" s="116"/>
      <c r="AC82" s="116"/>
    </row>
    <row r="83" spans="1:29" s="122" customFormat="1" ht="11.1" customHeight="1">
      <c r="A83" s="25">
        <f>IF(B83&lt;&gt;"",COUNTA($B$20:B83),"")</f>
        <v>63</v>
      </c>
      <c r="B83" s="103" t="s">
        <v>163</v>
      </c>
      <c r="C83" s="125">
        <v>50.99</v>
      </c>
      <c r="D83" s="125">
        <v>7.0000000000000007E-2</v>
      </c>
      <c r="E83" s="125">
        <v>2.74</v>
      </c>
      <c r="F83" s="125">
        <v>0.05</v>
      </c>
      <c r="G83" s="125">
        <v>0.04</v>
      </c>
      <c r="H83" s="125">
        <v>7.84</v>
      </c>
      <c r="I83" s="125">
        <v>0.36</v>
      </c>
      <c r="J83" s="125">
        <v>7.48</v>
      </c>
      <c r="K83" s="125" t="s">
        <v>10</v>
      </c>
      <c r="L83" s="125">
        <v>2.9</v>
      </c>
      <c r="M83" s="125">
        <v>27.6</v>
      </c>
      <c r="N83" s="125">
        <v>9.75</v>
      </c>
      <c r="O83" s="121"/>
      <c r="P83" s="121"/>
      <c r="Q83" s="121"/>
      <c r="R83" s="121"/>
      <c r="S83" s="121"/>
      <c r="T83" s="121"/>
      <c r="U83" s="121"/>
      <c r="V83" s="121"/>
      <c r="W83" s="121"/>
      <c r="X83" s="121"/>
      <c r="Y83" s="121"/>
      <c r="Z83" s="121"/>
      <c r="AA83" s="121"/>
      <c r="AB83" s="121"/>
      <c r="AC83" s="121"/>
    </row>
    <row r="84" spans="1:29"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c r="Y84" s="121"/>
      <c r="Z84" s="121"/>
      <c r="AA84" s="121"/>
      <c r="AB84" s="121"/>
      <c r="AC84" s="121"/>
    </row>
    <row r="85" spans="1:29" s="122" customFormat="1" ht="11.1" customHeight="1">
      <c r="A85" s="25">
        <f>IF(B85&lt;&gt;"",COUNTA($B$20:B85),"")</f>
        <v>65</v>
      </c>
      <c r="B85" s="103" t="s">
        <v>165</v>
      </c>
      <c r="C85" s="125">
        <v>50.56</v>
      </c>
      <c r="D85" s="125" t="s">
        <v>10</v>
      </c>
      <c r="E85" s="125">
        <v>0.11</v>
      </c>
      <c r="F85" s="125">
        <v>0.01</v>
      </c>
      <c r="G85" s="125">
        <v>0.02</v>
      </c>
      <c r="H85" s="125">
        <v>7.0000000000000007E-2</v>
      </c>
      <c r="I85" s="125" t="s">
        <v>10</v>
      </c>
      <c r="J85" s="125">
        <v>7.0000000000000007E-2</v>
      </c>
      <c r="K85" s="125" t="s">
        <v>10</v>
      </c>
      <c r="L85" s="125">
        <v>4.1900000000000004</v>
      </c>
      <c r="M85" s="125">
        <v>46.16</v>
      </c>
      <c r="N85" s="125" t="s">
        <v>10</v>
      </c>
      <c r="O85" s="121"/>
      <c r="P85" s="121"/>
      <c r="Q85" s="121"/>
      <c r="R85" s="121"/>
      <c r="S85" s="121"/>
      <c r="T85" s="121"/>
      <c r="U85" s="121"/>
      <c r="V85" s="121"/>
      <c r="W85" s="121"/>
      <c r="X85" s="121"/>
      <c r="Y85" s="121"/>
      <c r="Z85" s="121"/>
      <c r="AA85" s="121"/>
      <c r="AB85" s="121"/>
      <c r="AC85" s="121"/>
    </row>
    <row r="86" spans="1:29" s="122" customFormat="1" ht="11.1" customHeight="1">
      <c r="A86" s="25">
        <f>IF(B86&lt;&gt;"",COUNTA($B$20:B86),"")</f>
        <v>66</v>
      </c>
      <c r="B86" s="103" t="s">
        <v>147</v>
      </c>
      <c r="C86" s="125" t="s">
        <v>10</v>
      </c>
      <c r="D86" s="125" t="s">
        <v>10</v>
      </c>
      <c r="E86" s="125" t="s">
        <v>10</v>
      </c>
      <c r="F86" s="125" t="s">
        <v>10</v>
      </c>
      <c r="G86" s="125" t="s">
        <v>10</v>
      </c>
      <c r="H86" s="125" t="s">
        <v>10</v>
      </c>
      <c r="I86" s="125" t="s">
        <v>10</v>
      </c>
      <c r="J86" s="125" t="s">
        <v>10</v>
      </c>
      <c r="K86" s="125" t="s">
        <v>10</v>
      </c>
      <c r="L86" s="125" t="s">
        <v>10</v>
      </c>
      <c r="M86" s="125" t="s">
        <v>10</v>
      </c>
      <c r="N86" s="125" t="s">
        <v>10</v>
      </c>
      <c r="O86" s="121"/>
      <c r="P86" s="121"/>
      <c r="Q86" s="121"/>
      <c r="R86" s="121"/>
      <c r="S86" s="121"/>
      <c r="T86" s="121"/>
      <c r="U86" s="121"/>
      <c r="V86" s="121"/>
      <c r="W86" s="121"/>
      <c r="X86" s="121"/>
      <c r="Y86" s="121"/>
      <c r="Z86" s="121"/>
      <c r="AA86" s="121"/>
      <c r="AB86" s="121"/>
      <c r="AC86" s="121"/>
    </row>
    <row r="87" spans="1:29" s="94" customFormat="1" ht="18.95" customHeight="1">
      <c r="A87" s="26">
        <f>IF(B87&lt;&gt;"",COUNTA($B$20:B87),"")</f>
        <v>67</v>
      </c>
      <c r="B87" s="105" t="s">
        <v>166</v>
      </c>
      <c r="C87" s="127">
        <v>101.55</v>
      </c>
      <c r="D87" s="127">
        <v>7.0000000000000007E-2</v>
      </c>
      <c r="E87" s="127">
        <v>2.85</v>
      </c>
      <c r="F87" s="127">
        <v>0.06</v>
      </c>
      <c r="G87" s="127">
        <v>0.05</v>
      </c>
      <c r="H87" s="127">
        <v>7.91</v>
      </c>
      <c r="I87" s="127">
        <v>0.36</v>
      </c>
      <c r="J87" s="127">
        <v>7.55</v>
      </c>
      <c r="K87" s="127" t="s">
        <v>10</v>
      </c>
      <c r="L87" s="127">
        <v>7.09</v>
      </c>
      <c r="M87" s="127">
        <v>73.760000000000005</v>
      </c>
      <c r="N87" s="127">
        <v>9.75</v>
      </c>
      <c r="O87" s="116"/>
      <c r="P87" s="116"/>
      <c r="Q87" s="116"/>
      <c r="R87" s="116"/>
      <c r="S87" s="116"/>
      <c r="T87" s="116"/>
      <c r="U87" s="116"/>
      <c r="V87" s="116"/>
      <c r="W87" s="116"/>
      <c r="X87" s="116"/>
      <c r="Y87" s="116"/>
      <c r="Z87" s="116"/>
      <c r="AA87" s="116"/>
      <c r="AB87" s="116"/>
      <c r="AC87" s="116"/>
    </row>
    <row r="88" spans="1:29" s="94" customFormat="1" ht="18.95" customHeight="1">
      <c r="A88" s="26">
        <f>IF(B88&lt;&gt;"",COUNTA($B$20:B88),"")</f>
        <v>68</v>
      </c>
      <c r="B88" s="105" t="s">
        <v>167</v>
      </c>
      <c r="C88" s="127">
        <v>1083.3699999999999</v>
      </c>
      <c r="D88" s="127">
        <v>32.94</v>
      </c>
      <c r="E88" s="127">
        <v>35.26</v>
      </c>
      <c r="F88" s="127">
        <v>20.79</v>
      </c>
      <c r="G88" s="127">
        <v>9.5299999999999994</v>
      </c>
      <c r="H88" s="127">
        <v>586.9</v>
      </c>
      <c r="I88" s="127">
        <v>390.49</v>
      </c>
      <c r="J88" s="127">
        <v>196.41</v>
      </c>
      <c r="K88" s="127">
        <v>1.86</v>
      </c>
      <c r="L88" s="127">
        <v>33.47</v>
      </c>
      <c r="M88" s="127">
        <v>78.87</v>
      </c>
      <c r="N88" s="127">
        <v>283.75</v>
      </c>
      <c r="O88" s="116"/>
      <c r="P88" s="116"/>
      <c r="Q88" s="116"/>
      <c r="R88" s="116"/>
      <c r="S88" s="116"/>
      <c r="T88" s="116"/>
      <c r="U88" s="116"/>
      <c r="V88" s="116"/>
      <c r="W88" s="116"/>
      <c r="X88" s="116"/>
      <c r="Y88" s="116"/>
      <c r="Z88" s="116"/>
      <c r="AA88" s="116"/>
      <c r="AB88" s="116"/>
      <c r="AC88" s="116"/>
    </row>
    <row r="89" spans="1:29" s="94" customFormat="1" ht="18.95" customHeight="1">
      <c r="A89" s="26">
        <f>IF(B89&lt;&gt;"",COUNTA($B$20:B89),"")</f>
        <v>69</v>
      </c>
      <c r="B89" s="105" t="s">
        <v>168</v>
      </c>
      <c r="C89" s="127">
        <v>-50.59</v>
      </c>
      <c r="D89" s="127">
        <v>-85.43</v>
      </c>
      <c r="E89" s="127">
        <v>-12.32</v>
      </c>
      <c r="F89" s="127">
        <v>-129.91999999999999</v>
      </c>
      <c r="G89" s="127">
        <v>-13.91</v>
      </c>
      <c r="H89" s="127">
        <v>-364.73</v>
      </c>
      <c r="I89" s="127">
        <v>-178.53</v>
      </c>
      <c r="J89" s="127">
        <v>-186.2</v>
      </c>
      <c r="K89" s="127">
        <v>-24.89</v>
      </c>
      <c r="L89" s="127">
        <v>-94.7</v>
      </c>
      <c r="M89" s="127">
        <v>-15.61</v>
      </c>
      <c r="N89" s="127">
        <v>690.92</v>
      </c>
      <c r="O89" s="116"/>
      <c r="P89" s="116"/>
      <c r="Q89" s="116"/>
      <c r="R89" s="116"/>
      <c r="S89" s="116"/>
      <c r="T89" s="116"/>
      <c r="U89" s="116"/>
      <c r="V89" s="116"/>
      <c r="W89" s="116"/>
      <c r="X89" s="116"/>
      <c r="Y89" s="116"/>
      <c r="Z89" s="116"/>
      <c r="AA89" s="116"/>
      <c r="AB89" s="116"/>
      <c r="AC89" s="116"/>
    </row>
    <row r="90" spans="1:29" s="122" customFormat="1" ht="25.15" customHeight="1">
      <c r="A90" s="25">
        <f>IF(B90&lt;&gt;"",COUNTA($B$20:B90),"")</f>
        <v>70</v>
      </c>
      <c r="B90" s="108" t="s">
        <v>169</v>
      </c>
      <c r="C90" s="129">
        <v>-20.92</v>
      </c>
      <c r="D90" s="129">
        <v>-84.51</v>
      </c>
      <c r="E90" s="129">
        <v>-10.99</v>
      </c>
      <c r="F90" s="129">
        <v>-116.52</v>
      </c>
      <c r="G90" s="129">
        <v>-13.46</v>
      </c>
      <c r="H90" s="129">
        <v>-363.97</v>
      </c>
      <c r="I90" s="129">
        <v>-178.39</v>
      </c>
      <c r="J90" s="129">
        <v>-185.58</v>
      </c>
      <c r="K90" s="129">
        <v>-24.85</v>
      </c>
      <c r="L90" s="129">
        <v>-72.31</v>
      </c>
      <c r="M90" s="129">
        <v>-15.48</v>
      </c>
      <c r="N90" s="129">
        <v>681.17</v>
      </c>
      <c r="O90" s="121"/>
      <c r="P90" s="121"/>
      <c r="Q90" s="121"/>
      <c r="R90" s="121"/>
      <c r="S90" s="121"/>
      <c r="T90" s="121"/>
      <c r="U90" s="121"/>
      <c r="V90" s="121"/>
      <c r="W90" s="121"/>
      <c r="X90" s="121"/>
      <c r="Y90" s="121"/>
      <c r="Z90" s="121"/>
      <c r="AA90" s="121"/>
      <c r="AB90" s="121"/>
      <c r="AC90" s="121"/>
    </row>
    <row r="91" spans="1:29" s="122" customFormat="1" ht="18" customHeight="1">
      <c r="A91" s="25">
        <f>IF(B91&lt;&gt;"",COUNTA($B$20:B91),"")</f>
        <v>71</v>
      </c>
      <c r="B91" s="103" t="s">
        <v>170</v>
      </c>
      <c r="C91" s="125">
        <v>35.67</v>
      </c>
      <c r="D91" s="125" t="s">
        <v>10</v>
      </c>
      <c r="E91" s="125" t="s">
        <v>10</v>
      </c>
      <c r="F91" s="125" t="s">
        <v>10</v>
      </c>
      <c r="G91" s="125" t="s">
        <v>10</v>
      </c>
      <c r="H91" s="125" t="s">
        <v>10</v>
      </c>
      <c r="I91" s="125" t="s">
        <v>10</v>
      </c>
      <c r="J91" s="125" t="s">
        <v>10</v>
      </c>
      <c r="K91" s="125" t="s">
        <v>10</v>
      </c>
      <c r="L91" s="125" t="s">
        <v>10</v>
      </c>
      <c r="M91" s="125" t="s">
        <v>10</v>
      </c>
      <c r="N91" s="125">
        <v>35.67</v>
      </c>
      <c r="O91" s="121"/>
      <c r="P91" s="121"/>
      <c r="Q91" s="121"/>
      <c r="R91" s="121"/>
      <c r="S91" s="121"/>
      <c r="T91" s="121"/>
      <c r="U91" s="121"/>
      <c r="V91" s="121"/>
      <c r="W91" s="121"/>
      <c r="X91" s="121"/>
      <c r="Y91" s="121"/>
      <c r="Z91" s="121"/>
      <c r="AA91" s="121"/>
      <c r="AB91" s="121"/>
      <c r="AC91" s="121"/>
    </row>
    <row r="92" spans="1:29" ht="11.1" customHeight="1">
      <c r="A92" s="25">
        <f>IF(B92&lt;&gt;"",COUNTA($B$20:B92),"")</f>
        <v>72</v>
      </c>
      <c r="B92" s="103" t="s">
        <v>171</v>
      </c>
      <c r="C92" s="125">
        <v>22.97</v>
      </c>
      <c r="D92" s="125" t="s">
        <v>10</v>
      </c>
      <c r="E92" s="125" t="s">
        <v>10</v>
      </c>
      <c r="F92" s="125" t="s">
        <v>10</v>
      </c>
      <c r="G92" s="125" t="s">
        <v>10</v>
      </c>
      <c r="H92" s="125" t="s">
        <v>10</v>
      </c>
      <c r="I92" s="125" t="s">
        <v>10</v>
      </c>
      <c r="J92" s="125" t="s">
        <v>10</v>
      </c>
      <c r="K92" s="125" t="s">
        <v>10</v>
      </c>
      <c r="L92" s="125" t="s">
        <v>10</v>
      </c>
      <c r="M92" s="125" t="s">
        <v>10</v>
      </c>
      <c r="N92" s="125">
        <v>22.97</v>
      </c>
    </row>
    <row r="93" spans="1:29">
      <c r="A93" s="24"/>
    </row>
    <row r="94" spans="1:29">
      <c r="A94" s="24"/>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C94"/>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7109375" style="102"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937</v>
      </c>
      <c r="B1" s="242"/>
      <c r="C1" s="221" t="str">
        <f>"Auszahlungen und Einzahlungen der Kreisverwaltungen "&amp;Deckblatt!A7&amp;" 
nach Produktbereichen"</f>
        <v>Auszahlungen und Einzahlungen der Kreisverwaltungen 2019 
nach Produktbereichen</v>
      </c>
      <c r="D1" s="221"/>
      <c r="E1" s="221"/>
      <c r="F1" s="221"/>
      <c r="G1" s="222"/>
      <c r="H1" s="223" t="str">
        <f>"Auszahlungen und Einzahlungen der Kreisverwaltungen "&amp;Deckblatt!A7&amp;" 
nach Produktbereichen"</f>
        <v>Auszahlungen und Einzahlungen der Kreisverwaltungen 2019 
nach Produktbereichen</v>
      </c>
      <c r="I1" s="221"/>
      <c r="J1" s="221"/>
      <c r="K1" s="221"/>
      <c r="L1" s="221"/>
      <c r="M1" s="221"/>
      <c r="N1" s="222"/>
    </row>
    <row r="2" spans="1:14" s="97" customFormat="1" ht="12" customHeight="1">
      <c r="A2" s="241" t="s">
        <v>942</v>
      </c>
      <c r="B2" s="242"/>
      <c r="C2" s="221" t="s">
        <v>126</v>
      </c>
      <c r="D2" s="221"/>
      <c r="E2" s="221"/>
      <c r="F2" s="221"/>
      <c r="G2" s="222"/>
      <c r="H2" s="227" t="s">
        <v>126</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4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9"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9"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9"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c r="Y19" s="116"/>
      <c r="Z19" s="116"/>
      <c r="AA19" s="116"/>
      <c r="AB19" s="116"/>
      <c r="AC19" s="116"/>
    </row>
    <row r="20" spans="1:29" s="94" customFormat="1" ht="11.1" customHeight="1">
      <c r="A20" s="25">
        <f>IF(B20&lt;&gt;"",COUNTA($B$20:B20),"")</f>
        <v>1</v>
      </c>
      <c r="B20" s="103" t="s">
        <v>142</v>
      </c>
      <c r="C20" s="117">
        <v>67874</v>
      </c>
      <c r="D20" s="117">
        <v>18987</v>
      </c>
      <c r="E20" s="117">
        <v>8453</v>
      </c>
      <c r="F20" s="117">
        <v>3127</v>
      </c>
      <c r="G20" s="117">
        <v>4650</v>
      </c>
      <c r="H20" s="117">
        <v>15879</v>
      </c>
      <c r="I20" s="117">
        <v>9072</v>
      </c>
      <c r="J20" s="117">
        <v>6807</v>
      </c>
      <c r="K20" s="117">
        <v>4115</v>
      </c>
      <c r="L20" s="117">
        <v>8582</v>
      </c>
      <c r="M20" s="117">
        <v>4082</v>
      </c>
      <c r="N20" s="117" t="s">
        <v>10</v>
      </c>
      <c r="O20" s="116"/>
      <c r="P20" s="116"/>
      <c r="Q20" s="116"/>
      <c r="R20" s="116"/>
      <c r="S20" s="116"/>
      <c r="T20" s="116"/>
      <c r="U20" s="116"/>
      <c r="V20" s="116"/>
      <c r="W20" s="116"/>
      <c r="X20" s="116"/>
      <c r="Y20" s="116"/>
      <c r="Z20" s="116"/>
      <c r="AA20" s="116"/>
      <c r="AB20" s="116"/>
      <c r="AC20" s="116"/>
    </row>
    <row r="21" spans="1:29" s="94" customFormat="1" ht="11.1" customHeight="1">
      <c r="A21" s="25">
        <f>IF(B21&lt;&gt;"",COUNTA($B$20:B21),"")</f>
        <v>2</v>
      </c>
      <c r="B21" s="103" t="s">
        <v>143</v>
      </c>
      <c r="C21" s="117">
        <v>44554</v>
      </c>
      <c r="D21" s="117">
        <v>2652</v>
      </c>
      <c r="E21" s="117">
        <v>1219</v>
      </c>
      <c r="F21" s="117">
        <v>15531</v>
      </c>
      <c r="G21" s="117">
        <v>342</v>
      </c>
      <c r="H21" s="117">
        <v>6351</v>
      </c>
      <c r="I21" s="117">
        <v>6302</v>
      </c>
      <c r="J21" s="117">
        <v>49</v>
      </c>
      <c r="K21" s="117">
        <v>83</v>
      </c>
      <c r="L21" s="117">
        <v>3358</v>
      </c>
      <c r="M21" s="117">
        <v>15017</v>
      </c>
      <c r="N21" s="117" t="s">
        <v>10</v>
      </c>
      <c r="O21" s="116"/>
      <c r="P21" s="116"/>
      <c r="Q21" s="116"/>
      <c r="R21" s="116"/>
      <c r="S21" s="116"/>
      <c r="T21" s="116"/>
      <c r="U21" s="116"/>
      <c r="V21" s="116"/>
      <c r="W21" s="116"/>
      <c r="X21" s="116"/>
      <c r="Y21" s="116"/>
      <c r="Z21" s="116"/>
      <c r="AA21" s="116"/>
      <c r="AB21" s="116"/>
      <c r="AC21" s="116"/>
    </row>
    <row r="22" spans="1:29" s="94" customFormat="1" ht="21.6" customHeight="1">
      <c r="A22" s="25">
        <f>IF(B22&lt;&gt;"",COUNTA($B$20:B22),"")</f>
        <v>3</v>
      </c>
      <c r="B22" s="104" t="s">
        <v>144</v>
      </c>
      <c r="C22" s="117">
        <v>180396</v>
      </c>
      <c r="D22" s="117" t="s">
        <v>10</v>
      </c>
      <c r="E22" s="117" t="s">
        <v>10</v>
      </c>
      <c r="F22" s="117" t="s">
        <v>10</v>
      </c>
      <c r="G22" s="117" t="s">
        <v>10</v>
      </c>
      <c r="H22" s="117">
        <v>180396</v>
      </c>
      <c r="I22" s="117">
        <v>143146</v>
      </c>
      <c r="J22" s="117">
        <v>37250</v>
      </c>
      <c r="K22" s="117" t="s">
        <v>10</v>
      </c>
      <c r="L22" s="117" t="s">
        <v>10</v>
      </c>
      <c r="M22" s="117" t="s">
        <v>10</v>
      </c>
      <c r="N22" s="117" t="s">
        <v>10</v>
      </c>
      <c r="O22" s="116"/>
      <c r="P22" s="116"/>
      <c r="Q22" s="116"/>
      <c r="R22" s="116"/>
      <c r="S22" s="116"/>
      <c r="T22" s="116"/>
      <c r="U22" s="116"/>
      <c r="V22" s="116"/>
      <c r="W22" s="116"/>
      <c r="X22" s="116"/>
      <c r="Y22" s="116"/>
      <c r="Z22" s="116"/>
      <c r="AA22" s="116"/>
      <c r="AB22" s="116"/>
      <c r="AC22" s="116"/>
    </row>
    <row r="23" spans="1:29" s="94" customFormat="1" ht="11.1" customHeight="1">
      <c r="A23" s="25">
        <f>IF(B23&lt;&gt;"",COUNTA($B$20:B23),"")</f>
        <v>4</v>
      </c>
      <c r="B23" s="103" t="s">
        <v>145</v>
      </c>
      <c r="C23" s="117">
        <v>1166</v>
      </c>
      <c r="D23" s="117" t="s">
        <v>10</v>
      </c>
      <c r="E23" s="117" t="s">
        <v>10</v>
      </c>
      <c r="F23" s="117" t="s">
        <v>10</v>
      </c>
      <c r="G23" s="117" t="s">
        <v>10</v>
      </c>
      <c r="H23" s="117" t="s">
        <v>10</v>
      </c>
      <c r="I23" s="117" t="s">
        <v>10</v>
      </c>
      <c r="J23" s="117" t="s">
        <v>10</v>
      </c>
      <c r="K23" s="117" t="s">
        <v>10</v>
      </c>
      <c r="L23" s="117" t="s">
        <v>10</v>
      </c>
      <c r="M23" s="117" t="s">
        <v>10</v>
      </c>
      <c r="N23" s="117">
        <v>1166</v>
      </c>
      <c r="O23" s="116"/>
      <c r="P23" s="116"/>
      <c r="Q23" s="116"/>
      <c r="R23" s="116"/>
      <c r="S23" s="116"/>
      <c r="T23" s="116"/>
      <c r="U23" s="116"/>
      <c r="V23" s="116"/>
      <c r="W23" s="116"/>
      <c r="X23" s="116"/>
      <c r="Y23" s="116"/>
      <c r="Z23" s="116"/>
      <c r="AA23" s="116"/>
      <c r="AB23" s="116"/>
      <c r="AC23" s="116"/>
    </row>
    <row r="24" spans="1:29" s="94" customFormat="1" ht="11.1" customHeight="1">
      <c r="A24" s="25">
        <f>IF(B24&lt;&gt;"",COUNTA($B$20:B24),"")</f>
        <v>5</v>
      </c>
      <c r="B24" s="103" t="s">
        <v>146</v>
      </c>
      <c r="C24" s="117">
        <v>90461</v>
      </c>
      <c r="D24" s="117">
        <v>8469</v>
      </c>
      <c r="E24" s="117">
        <v>2334</v>
      </c>
      <c r="F24" s="117">
        <v>9998</v>
      </c>
      <c r="G24" s="117">
        <v>685</v>
      </c>
      <c r="H24" s="117">
        <v>54161</v>
      </c>
      <c r="I24" s="117">
        <v>6728</v>
      </c>
      <c r="J24" s="117">
        <v>47433</v>
      </c>
      <c r="K24" s="117">
        <v>3656</v>
      </c>
      <c r="L24" s="117">
        <v>3569</v>
      </c>
      <c r="M24" s="117">
        <v>7573</v>
      </c>
      <c r="N24" s="117">
        <v>16</v>
      </c>
      <c r="O24" s="116"/>
      <c r="P24" s="116"/>
      <c r="Q24" s="116"/>
      <c r="R24" s="116"/>
      <c r="S24" s="116"/>
      <c r="T24" s="116"/>
      <c r="U24" s="116"/>
      <c r="V24" s="116"/>
      <c r="W24" s="116"/>
      <c r="X24" s="116"/>
      <c r="Y24" s="116"/>
      <c r="Z24" s="116"/>
      <c r="AA24" s="116"/>
      <c r="AB24" s="116"/>
      <c r="AC24" s="116"/>
    </row>
    <row r="25" spans="1:29" s="94" customFormat="1" ht="11.1" customHeight="1">
      <c r="A25" s="25">
        <f>IF(B25&lt;&gt;"",COUNTA($B$20:B25),"")</f>
        <v>6</v>
      </c>
      <c r="B25" s="103" t="s">
        <v>147</v>
      </c>
      <c r="C25" s="117">
        <v>103985</v>
      </c>
      <c r="D25" s="117">
        <v>43</v>
      </c>
      <c r="E25" s="117" t="s">
        <v>10</v>
      </c>
      <c r="F25" s="117">
        <v>803</v>
      </c>
      <c r="G25" s="117" t="s">
        <v>10</v>
      </c>
      <c r="H25" s="117">
        <v>12</v>
      </c>
      <c r="I25" s="117" t="s">
        <v>10</v>
      </c>
      <c r="J25" s="117">
        <v>12</v>
      </c>
      <c r="K25" s="117" t="s">
        <v>10</v>
      </c>
      <c r="L25" s="117" t="s">
        <v>10</v>
      </c>
      <c r="M25" s="117">
        <v>43</v>
      </c>
      <c r="N25" s="117">
        <v>103084</v>
      </c>
      <c r="O25" s="116"/>
      <c r="P25" s="116"/>
      <c r="Q25" s="116"/>
      <c r="R25" s="116"/>
      <c r="S25" s="116"/>
      <c r="T25" s="116"/>
      <c r="U25" s="116"/>
      <c r="V25" s="116"/>
      <c r="W25" s="116"/>
      <c r="X25" s="116"/>
      <c r="Y25" s="116"/>
      <c r="Z25" s="116"/>
      <c r="AA25" s="116"/>
      <c r="AB25" s="116"/>
      <c r="AC25" s="116"/>
    </row>
    <row r="26" spans="1:29" s="94" customFormat="1" ht="20.100000000000001" customHeight="1">
      <c r="A26" s="26">
        <f>IF(B26&lt;&gt;"",COUNTA($B$20:B26),"")</f>
        <v>7</v>
      </c>
      <c r="B26" s="105" t="s">
        <v>148</v>
      </c>
      <c r="C26" s="119">
        <v>280465</v>
      </c>
      <c r="D26" s="119">
        <v>30066</v>
      </c>
      <c r="E26" s="119">
        <v>12006</v>
      </c>
      <c r="F26" s="119">
        <v>27852</v>
      </c>
      <c r="G26" s="119">
        <v>5677</v>
      </c>
      <c r="H26" s="119">
        <v>256774</v>
      </c>
      <c r="I26" s="119">
        <v>165248</v>
      </c>
      <c r="J26" s="119">
        <v>91526</v>
      </c>
      <c r="K26" s="119">
        <v>7853</v>
      </c>
      <c r="L26" s="119">
        <v>15509</v>
      </c>
      <c r="M26" s="119">
        <v>26629</v>
      </c>
      <c r="N26" s="119">
        <v>-101902</v>
      </c>
      <c r="O26" s="116"/>
      <c r="P26" s="116"/>
      <c r="Q26" s="116"/>
      <c r="R26" s="116"/>
      <c r="S26" s="116"/>
      <c r="T26" s="116"/>
      <c r="U26" s="116"/>
      <c r="V26" s="116"/>
      <c r="W26" s="116"/>
      <c r="X26" s="116"/>
      <c r="Y26" s="116"/>
      <c r="Z26" s="116"/>
      <c r="AA26" s="116"/>
      <c r="AB26" s="116"/>
      <c r="AC26" s="116"/>
    </row>
    <row r="27" spans="1:29" s="94" customFormat="1" ht="21.6" customHeight="1">
      <c r="A27" s="25">
        <f>IF(B27&lt;&gt;"",COUNTA($B$20:B27),"")</f>
        <v>8</v>
      </c>
      <c r="B27" s="104" t="s">
        <v>149</v>
      </c>
      <c r="C27" s="117">
        <v>17530</v>
      </c>
      <c r="D27" s="117">
        <v>2530</v>
      </c>
      <c r="E27" s="117">
        <v>822</v>
      </c>
      <c r="F27" s="117">
        <v>4905</v>
      </c>
      <c r="G27" s="117">
        <v>56</v>
      </c>
      <c r="H27" s="117">
        <v>735</v>
      </c>
      <c r="I27" s="117" t="s">
        <v>10</v>
      </c>
      <c r="J27" s="117">
        <v>735</v>
      </c>
      <c r="K27" s="117">
        <v>6</v>
      </c>
      <c r="L27" s="117">
        <v>7736</v>
      </c>
      <c r="M27" s="117">
        <v>741</v>
      </c>
      <c r="N27" s="117" t="s">
        <v>10</v>
      </c>
      <c r="O27" s="116"/>
      <c r="P27" s="116"/>
      <c r="Q27" s="116"/>
      <c r="R27" s="116"/>
      <c r="S27" s="116"/>
      <c r="T27" s="116"/>
      <c r="U27" s="116"/>
      <c r="V27" s="116"/>
      <c r="W27" s="116"/>
      <c r="X27" s="116"/>
      <c r="Y27" s="116"/>
      <c r="Z27" s="116"/>
      <c r="AA27" s="116"/>
      <c r="AB27" s="116"/>
      <c r="AC27" s="116"/>
    </row>
    <row r="28" spans="1:29" s="94" customFormat="1" ht="11.1" customHeight="1">
      <c r="A28" s="25">
        <f>IF(B28&lt;&gt;"",COUNTA($B$20:B28),"")</f>
        <v>9</v>
      </c>
      <c r="B28" s="103" t="s">
        <v>150</v>
      </c>
      <c r="C28" s="117">
        <v>13351</v>
      </c>
      <c r="D28" s="117">
        <v>2384</v>
      </c>
      <c r="E28" s="117">
        <v>527</v>
      </c>
      <c r="F28" s="117">
        <v>2259</v>
      </c>
      <c r="G28" s="117" t="s">
        <v>10</v>
      </c>
      <c r="H28" s="117" t="s">
        <v>10</v>
      </c>
      <c r="I28" s="117" t="s">
        <v>10</v>
      </c>
      <c r="J28" s="117" t="s">
        <v>10</v>
      </c>
      <c r="K28" s="117" t="s">
        <v>10</v>
      </c>
      <c r="L28" s="117">
        <v>7447</v>
      </c>
      <c r="M28" s="117">
        <v>735</v>
      </c>
      <c r="N28" s="117" t="s">
        <v>10</v>
      </c>
      <c r="O28" s="116"/>
      <c r="P28" s="116"/>
      <c r="Q28" s="116"/>
      <c r="R28" s="116"/>
      <c r="S28" s="116"/>
      <c r="T28" s="116"/>
      <c r="U28" s="116"/>
      <c r="V28" s="116"/>
      <c r="W28" s="116"/>
      <c r="X28" s="116"/>
      <c r="Y28" s="116"/>
      <c r="Z28" s="116"/>
      <c r="AA28" s="116"/>
      <c r="AB28" s="116"/>
      <c r="AC28" s="116"/>
    </row>
    <row r="29" spans="1:29"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c r="Y29" s="116"/>
      <c r="Z29" s="116"/>
      <c r="AA29" s="116"/>
      <c r="AB29" s="116"/>
      <c r="AC29" s="116"/>
    </row>
    <row r="30" spans="1:29" s="94" customFormat="1" ht="11.1" customHeight="1">
      <c r="A30" s="25">
        <f>IF(B30&lt;&gt;"",COUNTA($B$20:B30),"")</f>
        <v>11</v>
      </c>
      <c r="B30" s="103" t="s">
        <v>152</v>
      </c>
      <c r="C30" s="117">
        <v>3398</v>
      </c>
      <c r="D30" s="117">
        <v>239</v>
      </c>
      <c r="E30" s="117">
        <v>579</v>
      </c>
      <c r="F30" s="117">
        <v>5</v>
      </c>
      <c r="G30" s="117" t="s">
        <v>10</v>
      </c>
      <c r="H30" s="117" t="s">
        <v>10</v>
      </c>
      <c r="I30" s="117" t="s">
        <v>10</v>
      </c>
      <c r="J30" s="117" t="s">
        <v>10</v>
      </c>
      <c r="K30" s="117" t="s">
        <v>10</v>
      </c>
      <c r="L30" s="117">
        <v>37</v>
      </c>
      <c r="M30" s="117">
        <v>2538</v>
      </c>
      <c r="N30" s="117" t="s">
        <v>10</v>
      </c>
      <c r="O30" s="116"/>
      <c r="P30" s="116"/>
      <c r="Q30" s="116"/>
      <c r="R30" s="116"/>
      <c r="S30" s="116"/>
      <c r="T30" s="116"/>
      <c r="U30" s="116"/>
      <c r="V30" s="116"/>
      <c r="W30" s="116"/>
      <c r="X30" s="116"/>
      <c r="Y30" s="116"/>
      <c r="Z30" s="116"/>
      <c r="AA30" s="116"/>
      <c r="AB30" s="116"/>
      <c r="AC30" s="116"/>
    </row>
    <row r="31" spans="1:29" s="94" customFormat="1" ht="11.1" customHeight="1">
      <c r="A31" s="25">
        <f>IF(B31&lt;&gt;"",COUNTA($B$20:B31),"")</f>
        <v>12</v>
      </c>
      <c r="B31" s="103" t="s">
        <v>147</v>
      </c>
      <c r="C31" s="117" t="s">
        <v>10</v>
      </c>
      <c r="D31" s="117" t="s">
        <v>10</v>
      </c>
      <c r="E31" s="117" t="s">
        <v>10</v>
      </c>
      <c r="F31" s="117" t="s">
        <v>10</v>
      </c>
      <c r="G31" s="117" t="s">
        <v>10</v>
      </c>
      <c r="H31" s="117" t="s">
        <v>10</v>
      </c>
      <c r="I31" s="117" t="s">
        <v>10</v>
      </c>
      <c r="J31" s="117" t="s">
        <v>10</v>
      </c>
      <c r="K31" s="117" t="s">
        <v>10</v>
      </c>
      <c r="L31" s="117" t="s">
        <v>10</v>
      </c>
      <c r="M31" s="117" t="s">
        <v>10</v>
      </c>
      <c r="N31" s="117" t="s">
        <v>10</v>
      </c>
      <c r="O31" s="116"/>
      <c r="P31" s="116"/>
      <c r="Q31" s="116"/>
      <c r="R31" s="116"/>
      <c r="S31" s="116"/>
      <c r="T31" s="116"/>
      <c r="U31" s="116"/>
      <c r="V31" s="116"/>
      <c r="W31" s="116"/>
      <c r="X31" s="116"/>
      <c r="Y31" s="116"/>
      <c r="Z31" s="116"/>
      <c r="AA31" s="116"/>
      <c r="AB31" s="116"/>
      <c r="AC31" s="116"/>
    </row>
    <row r="32" spans="1:29" s="94" customFormat="1" ht="18.95" customHeight="1">
      <c r="A32" s="26">
        <f>IF(B32&lt;&gt;"",COUNTA($B$20:B32),"")</f>
        <v>13</v>
      </c>
      <c r="B32" s="105" t="s">
        <v>153</v>
      </c>
      <c r="C32" s="119">
        <v>20928</v>
      </c>
      <c r="D32" s="119">
        <v>2769</v>
      </c>
      <c r="E32" s="119">
        <v>1401</v>
      </c>
      <c r="F32" s="119">
        <v>4910</v>
      </c>
      <c r="G32" s="119">
        <v>56</v>
      </c>
      <c r="H32" s="119">
        <v>735</v>
      </c>
      <c r="I32" s="119" t="s">
        <v>10</v>
      </c>
      <c r="J32" s="119">
        <v>735</v>
      </c>
      <c r="K32" s="119">
        <v>6</v>
      </c>
      <c r="L32" s="119">
        <v>7773</v>
      </c>
      <c r="M32" s="119">
        <v>3279</v>
      </c>
      <c r="N32" s="119" t="s">
        <v>10</v>
      </c>
      <c r="O32" s="116"/>
      <c r="P32" s="116"/>
      <c r="Q32" s="116"/>
      <c r="R32" s="116"/>
      <c r="S32" s="116"/>
      <c r="T32" s="116"/>
      <c r="U32" s="116"/>
      <c r="V32" s="116"/>
      <c r="W32" s="116"/>
      <c r="X32" s="116"/>
      <c r="Y32" s="116"/>
      <c r="Z32" s="116"/>
      <c r="AA32" s="116"/>
      <c r="AB32" s="116"/>
      <c r="AC32" s="116"/>
    </row>
    <row r="33" spans="1:29" s="94" customFormat="1" ht="18.95" customHeight="1">
      <c r="A33" s="26">
        <f>IF(B33&lt;&gt;"",COUNTA($B$20:B33),"")</f>
        <v>14</v>
      </c>
      <c r="B33" s="105" t="s">
        <v>154</v>
      </c>
      <c r="C33" s="119">
        <v>301393</v>
      </c>
      <c r="D33" s="119">
        <v>32835</v>
      </c>
      <c r="E33" s="119">
        <v>13407</v>
      </c>
      <c r="F33" s="119">
        <v>32762</v>
      </c>
      <c r="G33" s="119">
        <v>5733</v>
      </c>
      <c r="H33" s="119">
        <v>257509</v>
      </c>
      <c r="I33" s="119">
        <v>165248</v>
      </c>
      <c r="J33" s="119">
        <v>92262</v>
      </c>
      <c r="K33" s="119">
        <v>7860</v>
      </c>
      <c r="L33" s="119">
        <v>23282</v>
      </c>
      <c r="M33" s="119">
        <v>29908</v>
      </c>
      <c r="N33" s="119">
        <v>-101902</v>
      </c>
      <c r="O33" s="116"/>
      <c r="P33" s="116"/>
      <c r="Q33" s="116"/>
      <c r="R33" s="116"/>
      <c r="S33" s="116"/>
      <c r="T33" s="116"/>
      <c r="U33" s="116"/>
      <c r="V33" s="116"/>
      <c r="W33" s="116"/>
      <c r="X33" s="116"/>
      <c r="Y33" s="116"/>
      <c r="Z33" s="116"/>
      <c r="AA33" s="116"/>
      <c r="AB33" s="116"/>
      <c r="AC33" s="116"/>
    </row>
    <row r="34" spans="1:29" s="94" customFormat="1" ht="11.1" customHeight="1">
      <c r="A34" s="25">
        <f>IF(B34&lt;&gt;"",COUNTA($B$20:B34),"")</f>
        <v>15</v>
      </c>
      <c r="B34" s="103" t="s">
        <v>155</v>
      </c>
      <c r="C34" s="117" t="s">
        <v>10</v>
      </c>
      <c r="D34" s="117" t="s">
        <v>10</v>
      </c>
      <c r="E34" s="117" t="s">
        <v>10</v>
      </c>
      <c r="F34" s="117" t="s">
        <v>10</v>
      </c>
      <c r="G34" s="117" t="s">
        <v>10</v>
      </c>
      <c r="H34" s="117" t="s">
        <v>10</v>
      </c>
      <c r="I34" s="117" t="s">
        <v>10</v>
      </c>
      <c r="J34" s="117" t="s">
        <v>10</v>
      </c>
      <c r="K34" s="117" t="s">
        <v>10</v>
      </c>
      <c r="L34" s="117" t="s">
        <v>10</v>
      </c>
      <c r="M34" s="117" t="s">
        <v>10</v>
      </c>
      <c r="N34" s="117" t="s">
        <v>10</v>
      </c>
      <c r="O34" s="116"/>
      <c r="P34" s="116"/>
      <c r="Q34" s="116"/>
      <c r="R34" s="116"/>
      <c r="S34" s="116"/>
      <c r="T34" s="116"/>
      <c r="U34" s="116"/>
      <c r="V34" s="116"/>
      <c r="W34" s="116"/>
      <c r="X34" s="116"/>
      <c r="Y34" s="116"/>
      <c r="Z34" s="116"/>
      <c r="AA34" s="116"/>
      <c r="AB34" s="116"/>
      <c r="AC34" s="116"/>
    </row>
    <row r="35" spans="1:29" s="94" customFormat="1" ht="11.1" customHeight="1">
      <c r="A35" s="25">
        <f>IF(B35&lt;&gt;"",COUNTA($B$20:B35),"")</f>
        <v>16</v>
      </c>
      <c r="B35" s="103" t="s">
        <v>156</v>
      </c>
      <c r="C35" s="117" t="s">
        <v>10</v>
      </c>
      <c r="D35" s="117" t="s">
        <v>10</v>
      </c>
      <c r="E35" s="117" t="s">
        <v>10</v>
      </c>
      <c r="F35" s="117" t="s">
        <v>10</v>
      </c>
      <c r="G35" s="117" t="s">
        <v>10</v>
      </c>
      <c r="H35" s="117" t="s">
        <v>10</v>
      </c>
      <c r="I35" s="117" t="s">
        <v>10</v>
      </c>
      <c r="J35" s="117" t="s">
        <v>10</v>
      </c>
      <c r="K35" s="117" t="s">
        <v>10</v>
      </c>
      <c r="L35" s="117" t="s">
        <v>10</v>
      </c>
      <c r="M35" s="117" t="s">
        <v>10</v>
      </c>
      <c r="N35" s="117" t="s">
        <v>10</v>
      </c>
      <c r="O35" s="116"/>
      <c r="P35" s="116"/>
      <c r="Q35" s="116"/>
      <c r="R35" s="116"/>
      <c r="S35" s="116"/>
      <c r="T35" s="116"/>
      <c r="U35" s="116"/>
      <c r="V35" s="116"/>
      <c r="W35" s="116"/>
      <c r="X35" s="116"/>
      <c r="Y35" s="116"/>
      <c r="Z35" s="116"/>
      <c r="AA35" s="116"/>
      <c r="AB35" s="116"/>
      <c r="AC35" s="116"/>
    </row>
    <row r="36" spans="1:29" s="94" customFormat="1" ht="11.1" customHeight="1">
      <c r="A36" s="25">
        <f>IF(B36&lt;&gt;"",COUNTA($B$20:B36),"")</f>
        <v>17</v>
      </c>
      <c r="B36" s="103" t="s">
        <v>172</v>
      </c>
      <c r="C36" s="117" t="s">
        <v>10</v>
      </c>
      <c r="D36" s="117" t="s">
        <v>10</v>
      </c>
      <c r="E36" s="117" t="s">
        <v>10</v>
      </c>
      <c r="F36" s="117" t="s">
        <v>10</v>
      </c>
      <c r="G36" s="117" t="s">
        <v>10</v>
      </c>
      <c r="H36" s="117" t="s">
        <v>10</v>
      </c>
      <c r="I36" s="117" t="s">
        <v>10</v>
      </c>
      <c r="J36" s="117" t="s">
        <v>10</v>
      </c>
      <c r="K36" s="117" t="s">
        <v>10</v>
      </c>
      <c r="L36" s="117" t="s">
        <v>10</v>
      </c>
      <c r="M36" s="117" t="s">
        <v>10</v>
      </c>
      <c r="N36" s="117" t="s">
        <v>10</v>
      </c>
      <c r="O36" s="116"/>
      <c r="P36" s="116"/>
      <c r="Q36" s="116"/>
      <c r="R36" s="116"/>
      <c r="S36" s="116"/>
      <c r="T36" s="116"/>
      <c r="U36" s="116"/>
      <c r="V36" s="116"/>
      <c r="W36" s="116"/>
      <c r="X36" s="116"/>
      <c r="Y36" s="116"/>
      <c r="Z36" s="116"/>
      <c r="AA36" s="116"/>
      <c r="AB36" s="116"/>
      <c r="AC36" s="116"/>
    </row>
    <row r="37" spans="1:29" s="94" customFormat="1" ht="11.1" customHeight="1">
      <c r="A37" s="25">
        <f>IF(B37&lt;&gt;"",COUNTA($B$20:B37),"")</f>
        <v>18</v>
      </c>
      <c r="B37" s="103" t="s">
        <v>173</v>
      </c>
      <c r="C37" s="117" t="s">
        <v>10</v>
      </c>
      <c r="D37" s="117" t="s">
        <v>10</v>
      </c>
      <c r="E37" s="117" t="s">
        <v>10</v>
      </c>
      <c r="F37" s="117" t="s">
        <v>10</v>
      </c>
      <c r="G37" s="117" t="s">
        <v>10</v>
      </c>
      <c r="H37" s="117" t="s">
        <v>10</v>
      </c>
      <c r="I37" s="117" t="s">
        <v>10</v>
      </c>
      <c r="J37" s="117" t="s">
        <v>10</v>
      </c>
      <c r="K37" s="117" t="s">
        <v>10</v>
      </c>
      <c r="L37" s="117" t="s">
        <v>10</v>
      </c>
      <c r="M37" s="117" t="s">
        <v>10</v>
      </c>
      <c r="N37" s="117" t="s">
        <v>10</v>
      </c>
      <c r="O37" s="116"/>
      <c r="P37" s="116"/>
      <c r="Q37" s="116"/>
      <c r="R37" s="116"/>
      <c r="S37" s="116"/>
      <c r="T37" s="116"/>
      <c r="U37" s="116"/>
      <c r="V37" s="116"/>
      <c r="W37" s="116"/>
      <c r="X37" s="116"/>
      <c r="Y37" s="116"/>
      <c r="Z37" s="116"/>
      <c r="AA37" s="116"/>
      <c r="AB37" s="116"/>
      <c r="AC37" s="116"/>
    </row>
    <row r="38" spans="1:29" s="94" customFormat="1" ht="11.1" customHeight="1">
      <c r="A38" s="25">
        <f>IF(B38&lt;&gt;"",COUNTA($B$20:B38),"")</f>
        <v>19</v>
      </c>
      <c r="B38" s="103" t="s">
        <v>61</v>
      </c>
      <c r="C38" s="117">
        <v>45149</v>
      </c>
      <c r="D38" s="117" t="s">
        <v>10</v>
      </c>
      <c r="E38" s="117" t="s">
        <v>10</v>
      </c>
      <c r="F38" s="117" t="s">
        <v>10</v>
      </c>
      <c r="G38" s="117" t="s">
        <v>10</v>
      </c>
      <c r="H38" s="117" t="s">
        <v>10</v>
      </c>
      <c r="I38" s="117" t="s">
        <v>10</v>
      </c>
      <c r="J38" s="117" t="s">
        <v>10</v>
      </c>
      <c r="K38" s="117" t="s">
        <v>10</v>
      </c>
      <c r="L38" s="117" t="s">
        <v>10</v>
      </c>
      <c r="M38" s="117" t="s">
        <v>10</v>
      </c>
      <c r="N38" s="117">
        <v>45149</v>
      </c>
      <c r="O38" s="116"/>
      <c r="P38" s="116"/>
      <c r="Q38" s="116"/>
      <c r="R38" s="116"/>
      <c r="S38" s="116"/>
      <c r="T38" s="116"/>
      <c r="U38" s="116"/>
      <c r="V38" s="116"/>
      <c r="W38" s="116"/>
      <c r="X38" s="116"/>
      <c r="Y38" s="116"/>
      <c r="Z38" s="116"/>
      <c r="AA38" s="116"/>
      <c r="AB38" s="116"/>
      <c r="AC38" s="116"/>
    </row>
    <row r="39" spans="1:29" s="94" customFormat="1" ht="21.6" customHeight="1">
      <c r="A39" s="25">
        <f>IF(B39&lt;&gt;"",COUNTA($B$20:B39),"")</f>
        <v>20</v>
      </c>
      <c r="B39" s="104" t="s">
        <v>157</v>
      </c>
      <c r="C39" s="117">
        <v>44394</v>
      </c>
      <c r="D39" s="117" t="s">
        <v>10</v>
      </c>
      <c r="E39" s="117" t="s">
        <v>10</v>
      </c>
      <c r="F39" s="117" t="s">
        <v>10</v>
      </c>
      <c r="G39" s="117" t="s">
        <v>10</v>
      </c>
      <c r="H39" s="117" t="s">
        <v>10</v>
      </c>
      <c r="I39" s="117" t="s">
        <v>10</v>
      </c>
      <c r="J39" s="117" t="s">
        <v>10</v>
      </c>
      <c r="K39" s="117" t="s">
        <v>10</v>
      </c>
      <c r="L39" s="117" t="s">
        <v>10</v>
      </c>
      <c r="M39" s="117" t="s">
        <v>10</v>
      </c>
      <c r="N39" s="117">
        <v>44394</v>
      </c>
      <c r="O39" s="116"/>
      <c r="P39" s="116"/>
      <c r="Q39" s="116"/>
      <c r="R39" s="116"/>
      <c r="S39" s="116"/>
      <c r="T39" s="116"/>
      <c r="U39" s="116"/>
      <c r="V39" s="116"/>
      <c r="W39" s="116"/>
      <c r="X39" s="116"/>
      <c r="Y39" s="116"/>
      <c r="Z39" s="116"/>
      <c r="AA39" s="116"/>
      <c r="AB39" s="116"/>
      <c r="AC39" s="116"/>
    </row>
    <row r="40" spans="1:29" s="94" customFormat="1" ht="21.6" customHeight="1">
      <c r="A40" s="25">
        <f>IF(B40&lt;&gt;"",COUNTA($B$20:B40),"")</f>
        <v>21</v>
      </c>
      <c r="B40" s="104" t="s">
        <v>158</v>
      </c>
      <c r="C40" s="117">
        <v>99971</v>
      </c>
      <c r="D40" s="117">
        <v>210</v>
      </c>
      <c r="E40" s="117" t="s">
        <v>10</v>
      </c>
      <c r="F40" s="117">
        <v>2524</v>
      </c>
      <c r="G40" s="117">
        <v>817</v>
      </c>
      <c r="H40" s="117">
        <v>93754</v>
      </c>
      <c r="I40" s="117">
        <v>52812</v>
      </c>
      <c r="J40" s="117">
        <v>40943</v>
      </c>
      <c r="K40" s="117">
        <v>145</v>
      </c>
      <c r="L40" s="117">
        <v>2227</v>
      </c>
      <c r="M40" s="117">
        <v>295</v>
      </c>
      <c r="N40" s="117" t="s">
        <v>10</v>
      </c>
      <c r="O40" s="116"/>
      <c r="P40" s="116"/>
      <c r="Q40" s="116"/>
      <c r="R40" s="116"/>
      <c r="S40" s="116"/>
      <c r="T40" s="116"/>
      <c r="U40" s="116"/>
      <c r="V40" s="116"/>
      <c r="W40" s="116"/>
      <c r="X40" s="116"/>
      <c r="Y40" s="116"/>
      <c r="Z40" s="116"/>
      <c r="AA40" s="116"/>
      <c r="AB40" s="116"/>
      <c r="AC40" s="116"/>
    </row>
    <row r="41" spans="1:29" s="94" customFormat="1" ht="21.6" customHeight="1">
      <c r="A41" s="25">
        <f>IF(B41&lt;&gt;"",COUNTA($B$20:B41),"")</f>
        <v>22</v>
      </c>
      <c r="B41" s="104" t="s">
        <v>159</v>
      </c>
      <c r="C41" s="117">
        <v>19388</v>
      </c>
      <c r="D41" s="117" t="s">
        <v>10</v>
      </c>
      <c r="E41" s="117" t="s">
        <v>10</v>
      </c>
      <c r="F41" s="117">
        <v>114</v>
      </c>
      <c r="G41" s="117">
        <v>288</v>
      </c>
      <c r="H41" s="117">
        <v>18473</v>
      </c>
      <c r="I41" s="117">
        <v>18252</v>
      </c>
      <c r="J41" s="117">
        <v>221</v>
      </c>
      <c r="K41" s="117" t="s">
        <v>10</v>
      </c>
      <c r="L41" s="117" t="s">
        <v>10</v>
      </c>
      <c r="M41" s="117">
        <v>514</v>
      </c>
      <c r="N41" s="117" t="s">
        <v>10</v>
      </c>
      <c r="O41" s="116"/>
      <c r="P41" s="116"/>
      <c r="Q41" s="116"/>
      <c r="R41" s="116"/>
      <c r="S41" s="116"/>
      <c r="T41" s="116"/>
      <c r="U41" s="116"/>
      <c r="V41" s="116"/>
      <c r="W41" s="116"/>
      <c r="X41" s="116"/>
      <c r="Y41" s="116"/>
      <c r="Z41" s="116"/>
      <c r="AA41" s="116"/>
      <c r="AB41" s="116"/>
      <c r="AC41" s="116"/>
    </row>
    <row r="42" spans="1:29" s="94" customFormat="1" ht="11.1" customHeight="1">
      <c r="A42" s="25">
        <f>IF(B42&lt;&gt;"",COUNTA($B$20:B42),"")</f>
        <v>23</v>
      </c>
      <c r="B42" s="103" t="s">
        <v>160</v>
      </c>
      <c r="C42" s="117">
        <v>27995</v>
      </c>
      <c r="D42" s="117">
        <v>19</v>
      </c>
      <c r="E42" s="117">
        <v>3036</v>
      </c>
      <c r="F42" s="117">
        <v>375</v>
      </c>
      <c r="G42" s="117">
        <v>869</v>
      </c>
      <c r="H42" s="117">
        <v>24</v>
      </c>
      <c r="I42" s="117">
        <v>6</v>
      </c>
      <c r="J42" s="117">
        <v>18</v>
      </c>
      <c r="K42" s="117">
        <v>561</v>
      </c>
      <c r="L42" s="117">
        <v>3540</v>
      </c>
      <c r="M42" s="117">
        <v>19571</v>
      </c>
      <c r="N42" s="117" t="s">
        <v>10</v>
      </c>
      <c r="O42" s="116"/>
      <c r="P42" s="116"/>
      <c r="Q42" s="116"/>
      <c r="R42" s="116"/>
      <c r="S42" s="116"/>
      <c r="T42" s="116"/>
      <c r="U42" s="116"/>
      <c r="V42" s="116"/>
      <c r="W42" s="116"/>
      <c r="X42" s="116"/>
      <c r="Y42" s="116"/>
      <c r="Z42" s="116"/>
      <c r="AA42" s="116"/>
      <c r="AB42" s="116"/>
      <c r="AC42" s="116"/>
    </row>
    <row r="43" spans="1:29" s="94" customFormat="1" ht="11.1" customHeight="1">
      <c r="A43" s="25">
        <f>IF(B43&lt;&gt;"",COUNTA($B$20:B43),"")</f>
        <v>24</v>
      </c>
      <c r="B43" s="103" t="s">
        <v>161</v>
      </c>
      <c r="C43" s="117">
        <v>162033</v>
      </c>
      <c r="D43" s="117">
        <v>7907</v>
      </c>
      <c r="E43" s="117">
        <v>3221</v>
      </c>
      <c r="F43" s="117">
        <v>1233</v>
      </c>
      <c r="G43" s="117">
        <v>569</v>
      </c>
      <c r="H43" s="117">
        <v>42153</v>
      </c>
      <c r="I43" s="117">
        <v>37009</v>
      </c>
      <c r="J43" s="117">
        <v>5144</v>
      </c>
      <c r="K43" s="117">
        <v>1</v>
      </c>
      <c r="L43" s="117">
        <v>142</v>
      </c>
      <c r="M43" s="117">
        <v>1058</v>
      </c>
      <c r="N43" s="117">
        <v>105748</v>
      </c>
      <c r="O43" s="116"/>
      <c r="P43" s="116"/>
      <c r="Q43" s="116"/>
      <c r="R43" s="116"/>
      <c r="S43" s="116"/>
      <c r="T43" s="116"/>
      <c r="U43" s="116"/>
      <c r="V43" s="116"/>
      <c r="W43" s="116"/>
      <c r="X43" s="116"/>
      <c r="Y43" s="116"/>
      <c r="Z43" s="116"/>
      <c r="AA43" s="116"/>
      <c r="AB43" s="116"/>
      <c r="AC43" s="116"/>
    </row>
    <row r="44" spans="1:29" s="94" customFormat="1" ht="11.1" customHeight="1">
      <c r="A44" s="25">
        <f>IF(B44&lt;&gt;"",COUNTA($B$20:B44),"")</f>
        <v>25</v>
      </c>
      <c r="B44" s="103" t="s">
        <v>147</v>
      </c>
      <c r="C44" s="117">
        <v>103985</v>
      </c>
      <c r="D44" s="117">
        <v>43</v>
      </c>
      <c r="E44" s="117" t="s">
        <v>10</v>
      </c>
      <c r="F44" s="117">
        <v>803</v>
      </c>
      <c r="G44" s="117" t="s">
        <v>10</v>
      </c>
      <c r="H44" s="117">
        <v>12</v>
      </c>
      <c r="I44" s="117" t="s">
        <v>10</v>
      </c>
      <c r="J44" s="117">
        <v>12</v>
      </c>
      <c r="K44" s="117" t="s">
        <v>10</v>
      </c>
      <c r="L44" s="117" t="s">
        <v>10</v>
      </c>
      <c r="M44" s="117">
        <v>43</v>
      </c>
      <c r="N44" s="117">
        <v>103084</v>
      </c>
      <c r="O44" s="116"/>
      <c r="P44" s="116"/>
      <c r="Q44" s="116"/>
      <c r="R44" s="116"/>
      <c r="S44" s="116"/>
      <c r="T44" s="116"/>
      <c r="U44" s="116"/>
      <c r="V44" s="116"/>
      <c r="W44" s="116"/>
      <c r="X44" s="116"/>
      <c r="Y44" s="116"/>
      <c r="Z44" s="116"/>
      <c r="AA44" s="116"/>
      <c r="AB44" s="116"/>
      <c r="AC44" s="116"/>
    </row>
    <row r="45" spans="1:29" s="94" customFormat="1" ht="20.100000000000001" customHeight="1">
      <c r="A45" s="26">
        <f>IF(B45&lt;&gt;"",COUNTA($B$20:B45),"")</f>
        <v>26</v>
      </c>
      <c r="B45" s="105" t="s">
        <v>162</v>
      </c>
      <c r="C45" s="119">
        <v>294945</v>
      </c>
      <c r="D45" s="119">
        <v>8092</v>
      </c>
      <c r="E45" s="119">
        <v>6257</v>
      </c>
      <c r="F45" s="119">
        <v>3443</v>
      </c>
      <c r="G45" s="119">
        <v>2542</v>
      </c>
      <c r="H45" s="119">
        <v>154392</v>
      </c>
      <c r="I45" s="119">
        <v>108079</v>
      </c>
      <c r="J45" s="119">
        <v>46313</v>
      </c>
      <c r="K45" s="119">
        <v>707</v>
      </c>
      <c r="L45" s="119">
        <v>5909</v>
      </c>
      <c r="M45" s="119">
        <v>21395</v>
      </c>
      <c r="N45" s="119">
        <v>92207</v>
      </c>
      <c r="O45" s="116"/>
      <c r="P45" s="116"/>
      <c r="Q45" s="116"/>
      <c r="R45" s="116"/>
      <c r="S45" s="116"/>
      <c r="T45" s="116"/>
      <c r="U45" s="116"/>
      <c r="V45" s="116"/>
      <c r="W45" s="116"/>
      <c r="X45" s="116"/>
      <c r="Y45" s="116"/>
      <c r="Z45" s="116"/>
      <c r="AA45" s="116"/>
      <c r="AB45" s="116"/>
      <c r="AC45" s="116"/>
    </row>
    <row r="46" spans="1:29" s="122" customFormat="1" ht="11.1" customHeight="1">
      <c r="A46" s="25">
        <f>IF(B46&lt;&gt;"",COUNTA($B$20:B46),"")</f>
        <v>27</v>
      </c>
      <c r="B46" s="103" t="s">
        <v>163</v>
      </c>
      <c r="C46" s="117">
        <v>8093</v>
      </c>
      <c r="D46" s="117" t="s">
        <v>10</v>
      </c>
      <c r="E46" s="117">
        <v>1038</v>
      </c>
      <c r="F46" s="117">
        <v>1838</v>
      </c>
      <c r="G46" s="117" t="s">
        <v>10</v>
      </c>
      <c r="H46" s="117">
        <v>717</v>
      </c>
      <c r="I46" s="117" t="s">
        <v>10</v>
      </c>
      <c r="J46" s="117">
        <v>717</v>
      </c>
      <c r="K46" s="117" t="s">
        <v>10</v>
      </c>
      <c r="L46" s="117">
        <v>1701</v>
      </c>
      <c r="M46" s="117">
        <v>919</v>
      </c>
      <c r="N46" s="117">
        <v>1881</v>
      </c>
      <c r="O46" s="121"/>
      <c r="P46" s="121"/>
      <c r="Q46" s="121"/>
      <c r="R46" s="121"/>
      <c r="S46" s="121"/>
      <c r="T46" s="121"/>
      <c r="U46" s="121"/>
      <c r="V46" s="121"/>
      <c r="W46" s="121"/>
      <c r="X46" s="121"/>
      <c r="Y46" s="121"/>
      <c r="Z46" s="121"/>
      <c r="AA46" s="121"/>
      <c r="AB46" s="121"/>
      <c r="AC46" s="121"/>
    </row>
    <row r="47" spans="1:29"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c r="Y47" s="121"/>
      <c r="Z47" s="121"/>
      <c r="AA47" s="121"/>
      <c r="AB47" s="121"/>
      <c r="AC47" s="121"/>
    </row>
    <row r="48" spans="1:29" s="122" customFormat="1" ht="11.1" customHeight="1">
      <c r="A48" s="25">
        <f>IF(B48&lt;&gt;"",COUNTA($B$20:B48),"")</f>
        <v>29</v>
      </c>
      <c r="B48" s="103" t="s">
        <v>165</v>
      </c>
      <c r="C48" s="117">
        <v>3323</v>
      </c>
      <c r="D48" s="117">
        <v>34</v>
      </c>
      <c r="E48" s="117" t="s">
        <v>10</v>
      </c>
      <c r="F48" s="117">
        <v>1618</v>
      </c>
      <c r="G48" s="117">
        <v>23</v>
      </c>
      <c r="H48" s="117" t="s">
        <v>10</v>
      </c>
      <c r="I48" s="117" t="s">
        <v>10</v>
      </c>
      <c r="J48" s="117" t="s">
        <v>10</v>
      </c>
      <c r="K48" s="117" t="s">
        <v>10</v>
      </c>
      <c r="L48" s="117">
        <v>29</v>
      </c>
      <c r="M48" s="117">
        <v>1619</v>
      </c>
      <c r="N48" s="117" t="s">
        <v>10</v>
      </c>
      <c r="O48" s="121"/>
      <c r="P48" s="121"/>
      <c r="Q48" s="121"/>
      <c r="R48" s="121"/>
      <c r="S48" s="121"/>
      <c r="T48" s="121"/>
      <c r="U48" s="121"/>
      <c r="V48" s="121"/>
      <c r="W48" s="121"/>
      <c r="X48" s="121"/>
      <c r="Y48" s="121"/>
      <c r="Z48" s="121"/>
      <c r="AA48" s="121"/>
      <c r="AB48" s="121"/>
      <c r="AC48" s="121"/>
    </row>
    <row r="49" spans="1:29" s="122" customFormat="1" ht="11.1" customHeight="1">
      <c r="A49" s="25">
        <f>IF(B49&lt;&gt;"",COUNTA($B$20:B49),"")</f>
        <v>30</v>
      </c>
      <c r="B49" s="103" t="s">
        <v>147</v>
      </c>
      <c r="C49" s="117" t="s">
        <v>10</v>
      </c>
      <c r="D49" s="117" t="s">
        <v>10</v>
      </c>
      <c r="E49" s="117" t="s">
        <v>10</v>
      </c>
      <c r="F49" s="117" t="s">
        <v>10</v>
      </c>
      <c r="G49" s="117" t="s">
        <v>10</v>
      </c>
      <c r="H49" s="117" t="s">
        <v>10</v>
      </c>
      <c r="I49" s="117" t="s">
        <v>10</v>
      </c>
      <c r="J49" s="117" t="s">
        <v>10</v>
      </c>
      <c r="K49" s="117" t="s">
        <v>10</v>
      </c>
      <c r="L49" s="117" t="s">
        <v>10</v>
      </c>
      <c r="M49" s="117" t="s">
        <v>10</v>
      </c>
      <c r="N49" s="117" t="s">
        <v>10</v>
      </c>
      <c r="O49" s="121"/>
      <c r="P49" s="121"/>
      <c r="Q49" s="121"/>
      <c r="R49" s="121"/>
      <c r="S49" s="121"/>
      <c r="T49" s="121"/>
      <c r="U49" s="121"/>
      <c r="V49" s="121"/>
      <c r="W49" s="121"/>
      <c r="X49" s="121"/>
      <c r="Y49" s="121"/>
      <c r="Z49" s="121"/>
      <c r="AA49" s="121"/>
      <c r="AB49" s="121"/>
      <c r="AC49" s="121"/>
    </row>
    <row r="50" spans="1:29" s="94" customFormat="1" ht="18.95" customHeight="1">
      <c r="A50" s="26">
        <f>IF(B50&lt;&gt;"",COUNTA($B$20:B50),"")</f>
        <v>31</v>
      </c>
      <c r="B50" s="105" t="s">
        <v>166</v>
      </c>
      <c r="C50" s="119">
        <v>11416</v>
      </c>
      <c r="D50" s="119">
        <v>34</v>
      </c>
      <c r="E50" s="119">
        <v>1038</v>
      </c>
      <c r="F50" s="119">
        <v>3456</v>
      </c>
      <c r="G50" s="119">
        <v>23</v>
      </c>
      <c r="H50" s="119">
        <v>717</v>
      </c>
      <c r="I50" s="119" t="s">
        <v>10</v>
      </c>
      <c r="J50" s="119">
        <v>717</v>
      </c>
      <c r="K50" s="119" t="s">
        <v>10</v>
      </c>
      <c r="L50" s="119">
        <v>1729</v>
      </c>
      <c r="M50" s="119">
        <v>2538</v>
      </c>
      <c r="N50" s="119">
        <v>1881</v>
      </c>
      <c r="O50" s="116"/>
      <c r="P50" s="116"/>
      <c r="Q50" s="116"/>
      <c r="R50" s="116"/>
      <c r="S50" s="116"/>
      <c r="T50" s="116"/>
      <c r="U50" s="116"/>
      <c r="V50" s="116"/>
      <c r="W50" s="116"/>
      <c r="X50" s="116"/>
      <c r="Y50" s="116"/>
      <c r="Z50" s="116"/>
      <c r="AA50" s="116"/>
      <c r="AB50" s="116"/>
      <c r="AC50" s="116"/>
    </row>
    <row r="51" spans="1:29" s="94" customFormat="1" ht="18.95" customHeight="1">
      <c r="A51" s="26">
        <f>IF(B51&lt;&gt;"",COUNTA($B$20:B51),"")</f>
        <v>32</v>
      </c>
      <c r="B51" s="105" t="s">
        <v>167</v>
      </c>
      <c r="C51" s="119">
        <v>306361</v>
      </c>
      <c r="D51" s="119">
        <v>8126</v>
      </c>
      <c r="E51" s="119">
        <v>7296</v>
      </c>
      <c r="F51" s="119">
        <v>6898</v>
      </c>
      <c r="G51" s="119">
        <v>2566</v>
      </c>
      <c r="H51" s="119">
        <v>155109</v>
      </c>
      <c r="I51" s="119">
        <v>108079</v>
      </c>
      <c r="J51" s="119">
        <v>47030</v>
      </c>
      <c r="K51" s="119">
        <v>707</v>
      </c>
      <c r="L51" s="119">
        <v>7638</v>
      </c>
      <c r="M51" s="119">
        <v>23933</v>
      </c>
      <c r="N51" s="119">
        <v>94088</v>
      </c>
      <c r="O51" s="116"/>
      <c r="P51" s="116"/>
      <c r="Q51" s="116"/>
      <c r="R51" s="116"/>
      <c r="S51" s="116"/>
      <c r="T51" s="116"/>
      <c r="U51" s="116"/>
      <c r="V51" s="116"/>
      <c r="W51" s="116"/>
      <c r="X51" s="116"/>
      <c r="Y51" s="116"/>
      <c r="Z51" s="116"/>
      <c r="AA51" s="116"/>
      <c r="AB51" s="116"/>
      <c r="AC51" s="116"/>
    </row>
    <row r="52" spans="1:29" s="94" customFormat="1" ht="18.95" customHeight="1">
      <c r="A52" s="26">
        <f>IF(B52&lt;&gt;"",COUNTA($B$20:B52),"")</f>
        <v>33</v>
      </c>
      <c r="B52" s="105" t="s">
        <v>168</v>
      </c>
      <c r="C52" s="119">
        <v>4968</v>
      </c>
      <c r="D52" s="119">
        <v>-24709</v>
      </c>
      <c r="E52" s="119">
        <v>-6111</v>
      </c>
      <c r="F52" s="119">
        <v>-25864</v>
      </c>
      <c r="G52" s="119">
        <v>-3167</v>
      </c>
      <c r="H52" s="119">
        <v>-102401</v>
      </c>
      <c r="I52" s="119">
        <v>-57169</v>
      </c>
      <c r="J52" s="119">
        <v>-45232</v>
      </c>
      <c r="K52" s="119">
        <v>-7152</v>
      </c>
      <c r="L52" s="119">
        <v>-15643</v>
      </c>
      <c r="M52" s="119">
        <v>-5975</v>
      </c>
      <c r="N52" s="119">
        <v>195990</v>
      </c>
      <c r="O52" s="116"/>
      <c r="P52" s="116"/>
      <c r="Q52" s="116"/>
      <c r="R52" s="116"/>
      <c r="S52" s="116"/>
      <c r="T52" s="116"/>
      <c r="U52" s="116"/>
      <c r="V52" s="116"/>
      <c r="W52" s="116"/>
      <c r="X52" s="116"/>
      <c r="Y52" s="116"/>
      <c r="Z52" s="116"/>
      <c r="AA52" s="116"/>
      <c r="AB52" s="116"/>
      <c r="AC52" s="116"/>
    </row>
    <row r="53" spans="1:29" s="122" customFormat="1" ht="25.15" customHeight="1">
      <c r="A53" s="25">
        <f>IF(B53&lt;&gt;"",COUNTA($B$20:B53),"")</f>
        <v>34</v>
      </c>
      <c r="B53" s="108" t="s">
        <v>169</v>
      </c>
      <c r="C53" s="123">
        <v>14480</v>
      </c>
      <c r="D53" s="123">
        <v>-21974</v>
      </c>
      <c r="E53" s="123">
        <v>-5749</v>
      </c>
      <c r="F53" s="123">
        <v>-24410</v>
      </c>
      <c r="G53" s="123">
        <v>-3135</v>
      </c>
      <c r="H53" s="123">
        <v>-102382</v>
      </c>
      <c r="I53" s="123">
        <v>-57169</v>
      </c>
      <c r="J53" s="123">
        <v>-45213</v>
      </c>
      <c r="K53" s="123">
        <v>-7146</v>
      </c>
      <c r="L53" s="123">
        <v>-9600</v>
      </c>
      <c r="M53" s="123">
        <v>-5234</v>
      </c>
      <c r="N53" s="123">
        <v>194109</v>
      </c>
      <c r="O53" s="121"/>
      <c r="P53" s="121"/>
      <c r="Q53" s="121"/>
      <c r="R53" s="121"/>
      <c r="S53" s="121"/>
      <c r="T53" s="121"/>
      <c r="U53" s="121"/>
      <c r="V53" s="121"/>
      <c r="W53" s="121"/>
      <c r="X53" s="121"/>
      <c r="Y53" s="121"/>
      <c r="Z53" s="121"/>
      <c r="AA53" s="121"/>
      <c r="AB53" s="121"/>
      <c r="AC53" s="121"/>
    </row>
    <row r="54" spans="1:29" s="122" customFormat="1" ht="18" customHeight="1">
      <c r="A54" s="25">
        <f>IF(B54&lt;&gt;"",COUNTA($B$20:B54),"")</f>
        <v>35</v>
      </c>
      <c r="B54" s="103" t="s">
        <v>170</v>
      </c>
      <c r="C54" s="117" t="s">
        <v>10</v>
      </c>
      <c r="D54" s="117" t="s">
        <v>10</v>
      </c>
      <c r="E54" s="117" t="s">
        <v>10</v>
      </c>
      <c r="F54" s="117" t="s">
        <v>10</v>
      </c>
      <c r="G54" s="117" t="s">
        <v>10</v>
      </c>
      <c r="H54" s="117" t="s">
        <v>10</v>
      </c>
      <c r="I54" s="117" t="s">
        <v>10</v>
      </c>
      <c r="J54" s="117" t="s">
        <v>10</v>
      </c>
      <c r="K54" s="117" t="s">
        <v>10</v>
      </c>
      <c r="L54" s="117" t="s">
        <v>10</v>
      </c>
      <c r="M54" s="117" t="s">
        <v>10</v>
      </c>
      <c r="N54" s="117" t="s">
        <v>10</v>
      </c>
      <c r="O54" s="121"/>
      <c r="P54" s="121"/>
      <c r="Q54" s="121"/>
      <c r="R54" s="121"/>
      <c r="S54" s="121"/>
      <c r="T54" s="121"/>
      <c r="U54" s="121"/>
      <c r="V54" s="121"/>
      <c r="W54" s="121"/>
      <c r="X54" s="121"/>
      <c r="Y54" s="121"/>
      <c r="Z54" s="121"/>
      <c r="AA54" s="121"/>
      <c r="AB54" s="121"/>
      <c r="AC54" s="121"/>
    </row>
    <row r="55" spans="1:29" ht="11.1" customHeight="1">
      <c r="A55" s="25">
        <f>IF(B55&lt;&gt;"",COUNTA($B$20:B55),"")</f>
        <v>36</v>
      </c>
      <c r="B55" s="103" t="s">
        <v>171</v>
      </c>
      <c r="C55" s="117">
        <v>7619</v>
      </c>
      <c r="D55" s="117" t="s">
        <v>10</v>
      </c>
      <c r="E55" s="117" t="s">
        <v>10</v>
      </c>
      <c r="F55" s="117" t="s">
        <v>10</v>
      </c>
      <c r="G55" s="117" t="s">
        <v>10</v>
      </c>
      <c r="H55" s="117" t="s">
        <v>10</v>
      </c>
      <c r="I55" s="117" t="s">
        <v>10</v>
      </c>
      <c r="J55" s="117" t="s">
        <v>10</v>
      </c>
      <c r="K55" s="117" t="s">
        <v>10</v>
      </c>
      <c r="L55" s="117" t="s">
        <v>10</v>
      </c>
      <c r="M55" s="117" t="s">
        <v>10</v>
      </c>
      <c r="N55" s="117">
        <v>7619</v>
      </c>
    </row>
    <row r="56" spans="1:29"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9" s="94" customFormat="1" ht="11.1" customHeight="1">
      <c r="A57" s="25">
        <f>IF(B57&lt;&gt;"",COUNTA($B$20:B57),"")</f>
        <v>37</v>
      </c>
      <c r="B57" s="103" t="s">
        <v>142</v>
      </c>
      <c r="C57" s="125">
        <v>287.63</v>
      </c>
      <c r="D57" s="125">
        <v>80.459999999999994</v>
      </c>
      <c r="E57" s="125">
        <v>35.82</v>
      </c>
      <c r="F57" s="125">
        <v>13.25</v>
      </c>
      <c r="G57" s="125">
        <v>19.7</v>
      </c>
      <c r="H57" s="125">
        <v>67.290000000000006</v>
      </c>
      <c r="I57" s="125">
        <v>38.44</v>
      </c>
      <c r="J57" s="125">
        <v>28.84</v>
      </c>
      <c r="K57" s="125">
        <v>17.440000000000001</v>
      </c>
      <c r="L57" s="125">
        <v>36.369999999999997</v>
      </c>
      <c r="M57" s="125">
        <v>17.3</v>
      </c>
      <c r="N57" s="125" t="s">
        <v>10</v>
      </c>
      <c r="O57" s="116"/>
      <c r="P57" s="116"/>
      <c r="Q57" s="116"/>
      <c r="R57" s="116"/>
      <c r="S57" s="116"/>
      <c r="T57" s="116"/>
      <c r="U57" s="116"/>
      <c r="V57" s="116"/>
      <c r="W57" s="116"/>
      <c r="X57" s="116"/>
      <c r="Y57" s="116"/>
      <c r="Z57" s="116"/>
      <c r="AA57" s="116"/>
      <c r="AB57" s="116"/>
      <c r="AC57" s="116"/>
    </row>
    <row r="58" spans="1:29" s="94" customFormat="1" ht="11.1" customHeight="1">
      <c r="A58" s="25">
        <f>IF(B58&lt;&gt;"",COUNTA($B$20:B58),"")</f>
        <v>38</v>
      </c>
      <c r="B58" s="103" t="s">
        <v>143</v>
      </c>
      <c r="C58" s="125">
        <v>188.8</v>
      </c>
      <c r="D58" s="125">
        <v>11.24</v>
      </c>
      <c r="E58" s="125">
        <v>5.17</v>
      </c>
      <c r="F58" s="125">
        <v>65.819999999999993</v>
      </c>
      <c r="G58" s="125">
        <v>1.45</v>
      </c>
      <c r="H58" s="125">
        <v>26.91</v>
      </c>
      <c r="I58" s="125">
        <v>26.71</v>
      </c>
      <c r="J58" s="125">
        <v>0.21</v>
      </c>
      <c r="K58" s="125">
        <v>0.35</v>
      </c>
      <c r="L58" s="125">
        <v>14.23</v>
      </c>
      <c r="M58" s="125">
        <v>63.64</v>
      </c>
      <c r="N58" s="125" t="s">
        <v>10</v>
      </c>
      <c r="O58" s="116"/>
      <c r="P58" s="116"/>
      <c r="Q58" s="116"/>
      <c r="R58" s="116"/>
      <c r="S58" s="116"/>
      <c r="T58" s="116"/>
      <c r="U58" s="116"/>
      <c r="V58" s="116"/>
      <c r="W58" s="116"/>
      <c r="X58" s="116"/>
      <c r="Y58" s="116"/>
      <c r="Z58" s="116"/>
      <c r="AA58" s="116"/>
      <c r="AB58" s="116"/>
      <c r="AC58" s="116"/>
    </row>
    <row r="59" spans="1:29" s="94" customFormat="1" ht="21.6" customHeight="1">
      <c r="A59" s="25">
        <f>IF(B59&lt;&gt;"",COUNTA($B$20:B59),"")</f>
        <v>39</v>
      </c>
      <c r="B59" s="104" t="s">
        <v>144</v>
      </c>
      <c r="C59" s="125">
        <v>764.46</v>
      </c>
      <c r="D59" s="125" t="s">
        <v>10</v>
      </c>
      <c r="E59" s="125" t="s">
        <v>10</v>
      </c>
      <c r="F59" s="125" t="s">
        <v>10</v>
      </c>
      <c r="G59" s="125" t="s">
        <v>10</v>
      </c>
      <c r="H59" s="125">
        <v>764.46</v>
      </c>
      <c r="I59" s="125">
        <v>606.6</v>
      </c>
      <c r="J59" s="125">
        <v>157.85</v>
      </c>
      <c r="K59" s="125" t="s">
        <v>10</v>
      </c>
      <c r="L59" s="125" t="s">
        <v>10</v>
      </c>
      <c r="M59" s="125" t="s">
        <v>10</v>
      </c>
      <c r="N59" s="125" t="s">
        <v>10</v>
      </c>
      <c r="O59" s="116"/>
      <c r="P59" s="116"/>
      <c r="Q59" s="116"/>
      <c r="R59" s="116"/>
      <c r="S59" s="116"/>
      <c r="T59" s="116"/>
      <c r="U59" s="116"/>
      <c r="V59" s="116"/>
      <c r="W59" s="116"/>
      <c r="X59" s="116"/>
      <c r="Y59" s="116"/>
      <c r="Z59" s="116"/>
      <c r="AA59" s="116"/>
      <c r="AB59" s="116"/>
      <c r="AC59" s="116"/>
    </row>
    <row r="60" spans="1:29" s="94" customFormat="1" ht="11.1" customHeight="1">
      <c r="A60" s="25">
        <f>IF(B60&lt;&gt;"",COUNTA($B$20:B60),"")</f>
        <v>40</v>
      </c>
      <c r="B60" s="103" t="s">
        <v>145</v>
      </c>
      <c r="C60" s="125">
        <v>4.9400000000000004</v>
      </c>
      <c r="D60" s="125" t="s">
        <v>10</v>
      </c>
      <c r="E60" s="125" t="s">
        <v>10</v>
      </c>
      <c r="F60" s="125" t="s">
        <v>10</v>
      </c>
      <c r="G60" s="125" t="s">
        <v>10</v>
      </c>
      <c r="H60" s="125" t="s">
        <v>10</v>
      </c>
      <c r="I60" s="125" t="s">
        <v>10</v>
      </c>
      <c r="J60" s="125" t="s">
        <v>10</v>
      </c>
      <c r="K60" s="125" t="s">
        <v>10</v>
      </c>
      <c r="L60" s="125" t="s">
        <v>10</v>
      </c>
      <c r="M60" s="125" t="s">
        <v>10</v>
      </c>
      <c r="N60" s="125">
        <v>4.9400000000000004</v>
      </c>
      <c r="O60" s="116"/>
      <c r="P60" s="116"/>
      <c r="Q60" s="116"/>
      <c r="R60" s="116"/>
      <c r="S60" s="116"/>
      <c r="T60" s="116"/>
      <c r="U60" s="116"/>
      <c r="V60" s="116"/>
      <c r="W60" s="116"/>
      <c r="X60" s="116"/>
      <c r="Y60" s="116"/>
      <c r="Z60" s="116"/>
      <c r="AA60" s="116"/>
      <c r="AB60" s="116"/>
      <c r="AC60" s="116"/>
    </row>
    <row r="61" spans="1:29" s="94" customFormat="1" ht="11.1" customHeight="1">
      <c r="A61" s="25">
        <f>IF(B61&lt;&gt;"",COUNTA($B$20:B61),"")</f>
        <v>41</v>
      </c>
      <c r="B61" s="103" t="s">
        <v>146</v>
      </c>
      <c r="C61" s="125">
        <v>383.35</v>
      </c>
      <c r="D61" s="125">
        <v>35.89</v>
      </c>
      <c r="E61" s="125">
        <v>9.89</v>
      </c>
      <c r="F61" s="125">
        <v>42.37</v>
      </c>
      <c r="G61" s="125">
        <v>2.9</v>
      </c>
      <c r="H61" s="125">
        <v>229.51</v>
      </c>
      <c r="I61" s="125">
        <v>28.51</v>
      </c>
      <c r="J61" s="125">
        <v>201.01</v>
      </c>
      <c r="K61" s="125">
        <v>15.49</v>
      </c>
      <c r="L61" s="125">
        <v>15.12</v>
      </c>
      <c r="M61" s="125">
        <v>32.090000000000003</v>
      </c>
      <c r="N61" s="125">
        <v>7.0000000000000007E-2</v>
      </c>
      <c r="O61" s="116"/>
      <c r="P61" s="116"/>
      <c r="Q61" s="116"/>
      <c r="R61" s="116"/>
      <c r="S61" s="116"/>
      <c r="T61" s="116"/>
      <c r="U61" s="116"/>
      <c r="V61" s="116"/>
      <c r="W61" s="116"/>
      <c r="X61" s="116"/>
      <c r="Y61" s="116"/>
      <c r="Z61" s="116"/>
      <c r="AA61" s="116"/>
      <c r="AB61" s="116"/>
      <c r="AC61" s="116"/>
    </row>
    <row r="62" spans="1:29" s="94" customFormat="1" ht="11.1" customHeight="1">
      <c r="A62" s="25">
        <f>IF(B62&lt;&gt;"",COUNTA($B$20:B62),"")</f>
        <v>42</v>
      </c>
      <c r="B62" s="103" t="s">
        <v>147</v>
      </c>
      <c r="C62" s="125">
        <v>440.65</v>
      </c>
      <c r="D62" s="125">
        <v>0.18</v>
      </c>
      <c r="E62" s="125" t="s">
        <v>10</v>
      </c>
      <c r="F62" s="125">
        <v>3.4</v>
      </c>
      <c r="G62" s="125" t="s">
        <v>10</v>
      </c>
      <c r="H62" s="125">
        <v>0.05</v>
      </c>
      <c r="I62" s="125" t="s">
        <v>10</v>
      </c>
      <c r="J62" s="125">
        <v>0.05</v>
      </c>
      <c r="K62" s="125" t="s">
        <v>10</v>
      </c>
      <c r="L62" s="125" t="s">
        <v>10</v>
      </c>
      <c r="M62" s="125">
        <v>0.18</v>
      </c>
      <c r="N62" s="125">
        <v>436.83</v>
      </c>
      <c r="O62" s="116"/>
      <c r="P62" s="116"/>
      <c r="Q62" s="116"/>
      <c r="R62" s="116"/>
      <c r="S62" s="116"/>
      <c r="T62" s="116"/>
      <c r="U62" s="116"/>
      <c r="V62" s="116"/>
      <c r="W62" s="116"/>
      <c r="X62" s="116"/>
      <c r="Y62" s="116"/>
      <c r="Z62" s="116"/>
      <c r="AA62" s="116"/>
      <c r="AB62" s="116"/>
      <c r="AC62" s="116"/>
    </row>
    <row r="63" spans="1:29" s="94" customFormat="1" ht="20.100000000000001" customHeight="1">
      <c r="A63" s="26">
        <f>IF(B63&lt;&gt;"",COUNTA($B$20:B63),"")</f>
        <v>43</v>
      </c>
      <c r="B63" s="105" t="s">
        <v>148</v>
      </c>
      <c r="C63" s="127">
        <v>1188.52</v>
      </c>
      <c r="D63" s="127">
        <v>127.41</v>
      </c>
      <c r="E63" s="127">
        <v>50.88</v>
      </c>
      <c r="F63" s="127">
        <v>118.03</v>
      </c>
      <c r="G63" s="127">
        <v>24.06</v>
      </c>
      <c r="H63" s="127">
        <v>1088.1199999999999</v>
      </c>
      <c r="I63" s="127">
        <v>700.26</v>
      </c>
      <c r="J63" s="127">
        <v>387.86</v>
      </c>
      <c r="K63" s="127">
        <v>33.28</v>
      </c>
      <c r="L63" s="127">
        <v>65.72</v>
      </c>
      <c r="M63" s="127">
        <v>112.85</v>
      </c>
      <c r="N63" s="127">
        <v>-431.83</v>
      </c>
      <c r="O63" s="116"/>
      <c r="P63" s="116"/>
      <c r="Q63" s="116"/>
      <c r="R63" s="116"/>
      <c r="S63" s="116"/>
      <c r="T63" s="116"/>
      <c r="U63" s="116"/>
      <c r="V63" s="116"/>
      <c r="W63" s="116"/>
      <c r="X63" s="116"/>
      <c r="Y63" s="116"/>
      <c r="Z63" s="116"/>
      <c r="AA63" s="116"/>
      <c r="AB63" s="116"/>
      <c r="AC63" s="116"/>
    </row>
    <row r="64" spans="1:29" s="94" customFormat="1" ht="21.6" customHeight="1">
      <c r="A64" s="25">
        <f>IF(B64&lt;&gt;"",COUNTA($B$20:B64),"")</f>
        <v>44</v>
      </c>
      <c r="B64" s="104" t="s">
        <v>149</v>
      </c>
      <c r="C64" s="125">
        <v>74.290000000000006</v>
      </c>
      <c r="D64" s="125">
        <v>10.72</v>
      </c>
      <c r="E64" s="125">
        <v>3.48</v>
      </c>
      <c r="F64" s="125">
        <v>20.79</v>
      </c>
      <c r="G64" s="125">
        <v>0.24</v>
      </c>
      <c r="H64" s="125">
        <v>3.12</v>
      </c>
      <c r="I64" s="125" t="s">
        <v>10</v>
      </c>
      <c r="J64" s="125">
        <v>3.12</v>
      </c>
      <c r="K64" s="125">
        <v>0.03</v>
      </c>
      <c r="L64" s="125">
        <v>32.78</v>
      </c>
      <c r="M64" s="125">
        <v>3.14</v>
      </c>
      <c r="N64" s="125" t="s">
        <v>10</v>
      </c>
      <c r="O64" s="116"/>
      <c r="P64" s="116"/>
      <c r="Q64" s="116"/>
      <c r="R64" s="116"/>
      <c r="S64" s="116"/>
      <c r="T64" s="116"/>
      <c r="U64" s="116"/>
      <c r="V64" s="116"/>
      <c r="W64" s="116"/>
      <c r="X64" s="116"/>
      <c r="Y64" s="116"/>
      <c r="Z64" s="116"/>
      <c r="AA64" s="116"/>
      <c r="AB64" s="116"/>
      <c r="AC64" s="116"/>
    </row>
    <row r="65" spans="1:29" s="94" customFormat="1" ht="11.1" customHeight="1">
      <c r="A65" s="25">
        <f>IF(B65&lt;&gt;"",COUNTA($B$20:B65),"")</f>
        <v>45</v>
      </c>
      <c r="B65" s="103" t="s">
        <v>150</v>
      </c>
      <c r="C65" s="125">
        <v>56.58</v>
      </c>
      <c r="D65" s="125">
        <v>10.1</v>
      </c>
      <c r="E65" s="125">
        <v>2.23</v>
      </c>
      <c r="F65" s="125">
        <v>9.57</v>
      </c>
      <c r="G65" s="125" t="s">
        <v>10</v>
      </c>
      <c r="H65" s="125" t="s">
        <v>10</v>
      </c>
      <c r="I65" s="125" t="s">
        <v>10</v>
      </c>
      <c r="J65" s="125" t="s">
        <v>10</v>
      </c>
      <c r="K65" s="125" t="s">
        <v>10</v>
      </c>
      <c r="L65" s="125">
        <v>31.56</v>
      </c>
      <c r="M65" s="125">
        <v>3.11</v>
      </c>
      <c r="N65" s="125" t="s">
        <v>10</v>
      </c>
      <c r="O65" s="116"/>
      <c r="P65" s="116"/>
      <c r="Q65" s="116"/>
      <c r="R65" s="116"/>
      <c r="S65" s="116"/>
      <c r="T65" s="116"/>
      <c r="U65" s="116"/>
      <c r="V65" s="116"/>
      <c r="W65" s="116"/>
      <c r="X65" s="116"/>
      <c r="Y65" s="116"/>
      <c r="Z65" s="116"/>
      <c r="AA65" s="116"/>
      <c r="AB65" s="116"/>
      <c r="AC65" s="116"/>
    </row>
    <row r="66" spans="1:29"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c r="Y66" s="116"/>
      <c r="Z66" s="116"/>
      <c r="AA66" s="116"/>
      <c r="AB66" s="116"/>
      <c r="AC66" s="116"/>
    </row>
    <row r="67" spans="1:29" s="94" customFormat="1" ht="11.1" customHeight="1">
      <c r="A67" s="25">
        <f>IF(B67&lt;&gt;"",COUNTA($B$20:B67),"")</f>
        <v>47</v>
      </c>
      <c r="B67" s="103" t="s">
        <v>152</v>
      </c>
      <c r="C67" s="125">
        <v>14.4</v>
      </c>
      <c r="D67" s="125">
        <v>1.01</v>
      </c>
      <c r="E67" s="125">
        <v>2.4500000000000002</v>
      </c>
      <c r="F67" s="125">
        <v>0.02</v>
      </c>
      <c r="G67" s="125" t="s">
        <v>10</v>
      </c>
      <c r="H67" s="125" t="s">
        <v>10</v>
      </c>
      <c r="I67" s="125" t="s">
        <v>10</v>
      </c>
      <c r="J67" s="125" t="s">
        <v>10</v>
      </c>
      <c r="K67" s="125" t="s">
        <v>10</v>
      </c>
      <c r="L67" s="125">
        <v>0.16</v>
      </c>
      <c r="M67" s="125">
        <v>10.75</v>
      </c>
      <c r="N67" s="125" t="s">
        <v>10</v>
      </c>
      <c r="O67" s="116"/>
      <c r="P67" s="116"/>
      <c r="Q67" s="116"/>
      <c r="R67" s="116"/>
      <c r="S67" s="116"/>
      <c r="T67" s="116"/>
      <c r="U67" s="116"/>
      <c r="V67" s="116"/>
      <c r="W67" s="116"/>
      <c r="X67" s="116"/>
      <c r="Y67" s="116"/>
      <c r="Z67" s="116"/>
      <c r="AA67" s="116"/>
      <c r="AB67" s="116"/>
      <c r="AC67" s="116"/>
    </row>
    <row r="68" spans="1:29" s="94" customFormat="1" ht="11.1" customHeight="1">
      <c r="A68" s="25">
        <f>IF(B68&lt;&gt;"",COUNTA($B$20:B68),"")</f>
        <v>48</v>
      </c>
      <c r="B68" s="103" t="s">
        <v>147</v>
      </c>
      <c r="C68" s="125" t="s">
        <v>10</v>
      </c>
      <c r="D68" s="125" t="s">
        <v>10</v>
      </c>
      <c r="E68" s="125" t="s">
        <v>10</v>
      </c>
      <c r="F68" s="125" t="s">
        <v>10</v>
      </c>
      <c r="G68" s="125" t="s">
        <v>10</v>
      </c>
      <c r="H68" s="125" t="s">
        <v>10</v>
      </c>
      <c r="I68" s="125" t="s">
        <v>10</v>
      </c>
      <c r="J68" s="125" t="s">
        <v>10</v>
      </c>
      <c r="K68" s="125" t="s">
        <v>10</v>
      </c>
      <c r="L68" s="125" t="s">
        <v>10</v>
      </c>
      <c r="M68" s="125" t="s">
        <v>10</v>
      </c>
      <c r="N68" s="125" t="s">
        <v>10</v>
      </c>
      <c r="O68" s="116"/>
      <c r="P68" s="116"/>
      <c r="Q68" s="116"/>
      <c r="R68" s="116"/>
      <c r="S68" s="116"/>
      <c r="T68" s="116"/>
      <c r="U68" s="116"/>
      <c r="V68" s="116"/>
      <c r="W68" s="116"/>
      <c r="X68" s="116"/>
      <c r="Y68" s="116"/>
      <c r="Z68" s="116"/>
      <c r="AA68" s="116"/>
      <c r="AB68" s="116"/>
      <c r="AC68" s="116"/>
    </row>
    <row r="69" spans="1:29" s="94" customFormat="1" ht="18.95" customHeight="1">
      <c r="A69" s="26">
        <f>IF(B69&lt;&gt;"",COUNTA($B$20:B69),"")</f>
        <v>49</v>
      </c>
      <c r="B69" s="105" t="s">
        <v>153</v>
      </c>
      <c r="C69" s="127">
        <v>88.69</v>
      </c>
      <c r="D69" s="127">
        <v>11.73</v>
      </c>
      <c r="E69" s="127">
        <v>5.94</v>
      </c>
      <c r="F69" s="127">
        <v>20.81</v>
      </c>
      <c r="G69" s="127">
        <v>0.24</v>
      </c>
      <c r="H69" s="127">
        <v>3.12</v>
      </c>
      <c r="I69" s="127" t="s">
        <v>10</v>
      </c>
      <c r="J69" s="127">
        <v>3.12</v>
      </c>
      <c r="K69" s="127">
        <v>0.03</v>
      </c>
      <c r="L69" s="127">
        <v>32.94</v>
      </c>
      <c r="M69" s="127">
        <v>13.89</v>
      </c>
      <c r="N69" s="127" t="s">
        <v>10</v>
      </c>
      <c r="O69" s="116"/>
      <c r="P69" s="116"/>
      <c r="Q69" s="116"/>
      <c r="R69" s="116"/>
      <c r="S69" s="116"/>
      <c r="T69" s="116"/>
      <c r="U69" s="116"/>
      <c r="V69" s="116"/>
      <c r="W69" s="116"/>
      <c r="X69" s="116"/>
      <c r="Y69" s="116"/>
      <c r="Z69" s="116"/>
      <c r="AA69" s="116"/>
      <c r="AB69" s="116"/>
      <c r="AC69" s="116"/>
    </row>
    <row r="70" spans="1:29" s="94" customFormat="1" ht="18.95" customHeight="1">
      <c r="A70" s="26">
        <f>IF(B70&lt;&gt;"",COUNTA($B$20:B70),"")</f>
        <v>50</v>
      </c>
      <c r="B70" s="105" t="s">
        <v>154</v>
      </c>
      <c r="C70" s="127">
        <v>1277.2</v>
      </c>
      <c r="D70" s="127">
        <v>139.13999999999999</v>
      </c>
      <c r="E70" s="127">
        <v>56.81</v>
      </c>
      <c r="F70" s="127">
        <v>138.84</v>
      </c>
      <c r="G70" s="127">
        <v>24.29</v>
      </c>
      <c r="H70" s="127">
        <v>1091.24</v>
      </c>
      <c r="I70" s="127">
        <v>700.26</v>
      </c>
      <c r="J70" s="127">
        <v>390.97</v>
      </c>
      <c r="K70" s="127">
        <v>33.31</v>
      </c>
      <c r="L70" s="127">
        <v>98.66</v>
      </c>
      <c r="M70" s="127">
        <v>126.74</v>
      </c>
      <c r="N70" s="127">
        <v>-431.83</v>
      </c>
      <c r="O70" s="116"/>
      <c r="P70" s="116"/>
      <c r="Q70" s="116"/>
      <c r="R70" s="116"/>
      <c r="S70" s="116"/>
      <c r="T70" s="116"/>
      <c r="U70" s="116"/>
      <c r="V70" s="116"/>
      <c r="W70" s="116"/>
      <c r="X70" s="116"/>
      <c r="Y70" s="116"/>
      <c r="Z70" s="116"/>
      <c r="AA70" s="116"/>
      <c r="AB70" s="116"/>
      <c r="AC70" s="116"/>
    </row>
    <row r="71" spans="1:29" s="94" customFormat="1" ht="11.1" customHeight="1">
      <c r="A71" s="25">
        <f>IF(B71&lt;&gt;"",COUNTA($B$20:B71),"")</f>
        <v>51</v>
      </c>
      <c r="B71" s="103" t="s">
        <v>155</v>
      </c>
      <c r="C71" s="125" t="s">
        <v>10</v>
      </c>
      <c r="D71" s="125" t="s">
        <v>10</v>
      </c>
      <c r="E71" s="125" t="s">
        <v>10</v>
      </c>
      <c r="F71" s="125" t="s">
        <v>10</v>
      </c>
      <c r="G71" s="125" t="s">
        <v>10</v>
      </c>
      <c r="H71" s="125" t="s">
        <v>10</v>
      </c>
      <c r="I71" s="125" t="s">
        <v>10</v>
      </c>
      <c r="J71" s="125" t="s">
        <v>10</v>
      </c>
      <c r="K71" s="125" t="s">
        <v>10</v>
      </c>
      <c r="L71" s="125" t="s">
        <v>10</v>
      </c>
      <c r="M71" s="125" t="s">
        <v>10</v>
      </c>
      <c r="N71" s="125" t="s">
        <v>10</v>
      </c>
      <c r="O71" s="116"/>
      <c r="P71" s="116"/>
      <c r="Q71" s="116"/>
      <c r="R71" s="116"/>
      <c r="S71" s="116"/>
      <c r="T71" s="116"/>
      <c r="U71" s="116"/>
      <c r="V71" s="116"/>
      <c r="W71" s="116"/>
      <c r="X71" s="116"/>
      <c r="Y71" s="116"/>
      <c r="Z71" s="116"/>
      <c r="AA71" s="116"/>
      <c r="AB71" s="116"/>
      <c r="AC71" s="116"/>
    </row>
    <row r="72" spans="1:29" s="94" customFormat="1" ht="11.1" customHeight="1">
      <c r="A72" s="25">
        <f>IF(B72&lt;&gt;"",COUNTA($B$20:B72),"")</f>
        <v>52</v>
      </c>
      <c r="B72" s="103" t="s">
        <v>156</v>
      </c>
      <c r="C72" s="125" t="s">
        <v>10</v>
      </c>
      <c r="D72" s="125" t="s">
        <v>10</v>
      </c>
      <c r="E72" s="125" t="s">
        <v>10</v>
      </c>
      <c r="F72" s="125" t="s">
        <v>10</v>
      </c>
      <c r="G72" s="125" t="s">
        <v>10</v>
      </c>
      <c r="H72" s="125" t="s">
        <v>10</v>
      </c>
      <c r="I72" s="125" t="s">
        <v>10</v>
      </c>
      <c r="J72" s="125" t="s">
        <v>10</v>
      </c>
      <c r="K72" s="125" t="s">
        <v>10</v>
      </c>
      <c r="L72" s="125" t="s">
        <v>10</v>
      </c>
      <c r="M72" s="125" t="s">
        <v>10</v>
      </c>
      <c r="N72" s="125" t="s">
        <v>10</v>
      </c>
      <c r="O72" s="116"/>
      <c r="P72" s="116"/>
      <c r="Q72" s="116"/>
      <c r="R72" s="116"/>
      <c r="S72" s="116"/>
      <c r="T72" s="116"/>
      <c r="U72" s="116"/>
      <c r="V72" s="116"/>
      <c r="W72" s="116"/>
      <c r="X72" s="116"/>
      <c r="Y72" s="116"/>
      <c r="Z72" s="116"/>
      <c r="AA72" s="116"/>
      <c r="AB72" s="116"/>
      <c r="AC72" s="116"/>
    </row>
    <row r="73" spans="1:29" s="94" customFormat="1" ht="11.1" customHeight="1">
      <c r="A73" s="25">
        <f>IF(B73&lt;&gt;"",COUNTA($B$20:B73),"")</f>
        <v>53</v>
      </c>
      <c r="B73" s="103" t="s">
        <v>172</v>
      </c>
      <c r="C73" s="125" t="s">
        <v>10</v>
      </c>
      <c r="D73" s="125" t="s">
        <v>10</v>
      </c>
      <c r="E73" s="125" t="s">
        <v>10</v>
      </c>
      <c r="F73" s="125" t="s">
        <v>10</v>
      </c>
      <c r="G73" s="125" t="s">
        <v>10</v>
      </c>
      <c r="H73" s="125" t="s">
        <v>10</v>
      </c>
      <c r="I73" s="125" t="s">
        <v>10</v>
      </c>
      <c r="J73" s="125" t="s">
        <v>10</v>
      </c>
      <c r="K73" s="125" t="s">
        <v>10</v>
      </c>
      <c r="L73" s="125" t="s">
        <v>10</v>
      </c>
      <c r="M73" s="125" t="s">
        <v>10</v>
      </c>
      <c r="N73" s="125" t="s">
        <v>10</v>
      </c>
      <c r="O73" s="116"/>
      <c r="P73" s="116"/>
      <c r="Q73" s="116"/>
      <c r="R73" s="116"/>
      <c r="S73" s="116"/>
      <c r="T73" s="116"/>
      <c r="U73" s="116"/>
      <c r="V73" s="116"/>
      <c r="W73" s="116"/>
      <c r="X73" s="116"/>
      <c r="Y73" s="116"/>
      <c r="Z73" s="116"/>
      <c r="AA73" s="116"/>
      <c r="AB73" s="116"/>
      <c r="AC73" s="116"/>
    </row>
    <row r="74" spans="1:29" s="94" customFormat="1" ht="11.1" customHeight="1">
      <c r="A74" s="25">
        <f>IF(B74&lt;&gt;"",COUNTA($B$20:B74),"")</f>
        <v>54</v>
      </c>
      <c r="B74" s="103" t="s">
        <v>173</v>
      </c>
      <c r="C74" s="125" t="s">
        <v>10</v>
      </c>
      <c r="D74" s="125" t="s">
        <v>10</v>
      </c>
      <c r="E74" s="125" t="s">
        <v>10</v>
      </c>
      <c r="F74" s="125" t="s">
        <v>10</v>
      </c>
      <c r="G74" s="125" t="s">
        <v>10</v>
      </c>
      <c r="H74" s="125" t="s">
        <v>10</v>
      </c>
      <c r="I74" s="125" t="s">
        <v>10</v>
      </c>
      <c r="J74" s="125" t="s">
        <v>10</v>
      </c>
      <c r="K74" s="125" t="s">
        <v>10</v>
      </c>
      <c r="L74" s="125" t="s">
        <v>10</v>
      </c>
      <c r="M74" s="125" t="s">
        <v>10</v>
      </c>
      <c r="N74" s="125" t="s">
        <v>10</v>
      </c>
      <c r="O74" s="116"/>
      <c r="P74" s="116"/>
      <c r="Q74" s="116"/>
      <c r="R74" s="116"/>
      <c r="S74" s="116"/>
      <c r="T74" s="116"/>
      <c r="U74" s="116"/>
      <c r="V74" s="116"/>
      <c r="W74" s="116"/>
      <c r="X74" s="116"/>
      <c r="Y74" s="116"/>
      <c r="Z74" s="116"/>
      <c r="AA74" s="116"/>
      <c r="AB74" s="116"/>
      <c r="AC74" s="116"/>
    </row>
    <row r="75" spans="1:29" s="94" customFormat="1" ht="11.1" customHeight="1">
      <c r="A75" s="25">
        <f>IF(B75&lt;&gt;"",COUNTA($B$20:B75),"")</f>
        <v>55</v>
      </c>
      <c r="B75" s="103" t="s">
        <v>61</v>
      </c>
      <c r="C75" s="125">
        <v>191.33</v>
      </c>
      <c r="D75" s="125" t="s">
        <v>10</v>
      </c>
      <c r="E75" s="125" t="s">
        <v>10</v>
      </c>
      <c r="F75" s="125" t="s">
        <v>10</v>
      </c>
      <c r="G75" s="125" t="s">
        <v>10</v>
      </c>
      <c r="H75" s="125" t="s">
        <v>10</v>
      </c>
      <c r="I75" s="125" t="s">
        <v>10</v>
      </c>
      <c r="J75" s="125" t="s">
        <v>10</v>
      </c>
      <c r="K75" s="125" t="s">
        <v>10</v>
      </c>
      <c r="L75" s="125" t="s">
        <v>10</v>
      </c>
      <c r="M75" s="125" t="s">
        <v>10</v>
      </c>
      <c r="N75" s="125">
        <v>191.33</v>
      </c>
      <c r="O75" s="116"/>
      <c r="P75" s="116"/>
      <c r="Q75" s="116"/>
      <c r="R75" s="116"/>
      <c r="S75" s="116"/>
      <c r="T75" s="116"/>
      <c r="U75" s="116"/>
      <c r="V75" s="116"/>
      <c r="W75" s="116"/>
      <c r="X75" s="116"/>
      <c r="Y75" s="116"/>
      <c r="Z75" s="116"/>
      <c r="AA75" s="116"/>
      <c r="AB75" s="116"/>
      <c r="AC75" s="116"/>
    </row>
    <row r="76" spans="1:29" s="94" customFormat="1" ht="21.6" customHeight="1">
      <c r="A76" s="25">
        <f>IF(B76&lt;&gt;"",COUNTA($B$20:B76),"")</f>
        <v>56</v>
      </c>
      <c r="B76" s="104" t="s">
        <v>157</v>
      </c>
      <c r="C76" s="125">
        <v>188.13</v>
      </c>
      <c r="D76" s="125" t="s">
        <v>10</v>
      </c>
      <c r="E76" s="125" t="s">
        <v>10</v>
      </c>
      <c r="F76" s="125" t="s">
        <v>10</v>
      </c>
      <c r="G76" s="125" t="s">
        <v>10</v>
      </c>
      <c r="H76" s="125" t="s">
        <v>10</v>
      </c>
      <c r="I76" s="125" t="s">
        <v>10</v>
      </c>
      <c r="J76" s="125" t="s">
        <v>10</v>
      </c>
      <c r="K76" s="125" t="s">
        <v>10</v>
      </c>
      <c r="L76" s="125" t="s">
        <v>10</v>
      </c>
      <c r="M76" s="125" t="s">
        <v>10</v>
      </c>
      <c r="N76" s="125">
        <v>188.13</v>
      </c>
      <c r="O76" s="116"/>
      <c r="P76" s="116"/>
      <c r="Q76" s="116"/>
      <c r="R76" s="116"/>
      <c r="S76" s="116"/>
      <c r="T76" s="116"/>
      <c r="U76" s="116"/>
      <c r="V76" s="116"/>
      <c r="W76" s="116"/>
      <c r="X76" s="116"/>
      <c r="Y76" s="116"/>
      <c r="Z76" s="116"/>
      <c r="AA76" s="116"/>
      <c r="AB76" s="116"/>
      <c r="AC76" s="116"/>
    </row>
    <row r="77" spans="1:29" s="94" customFormat="1" ht="21.6" customHeight="1">
      <c r="A77" s="25">
        <f>IF(B77&lt;&gt;"",COUNTA($B$20:B77),"")</f>
        <v>57</v>
      </c>
      <c r="B77" s="104" t="s">
        <v>158</v>
      </c>
      <c r="C77" s="125">
        <v>423.64</v>
      </c>
      <c r="D77" s="125">
        <v>0.89</v>
      </c>
      <c r="E77" s="125" t="s">
        <v>10</v>
      </c>
      <c r="F77" s="125">
        <v>10.69</v>
      </c>
      <c r="G77" s="125">
        <v>3.46</v>
      </c>
      <c r="H77" s="125">
        <v>397.3</v>
      </c>
      <c r="I77" s="125">
        <v>223.8</v>
      </c>
      <c r="J77" s="125">
        <v>173.5</v>
      </c>
      <c r="K77" s="125">
        <v>0.62</v>
      </c>
      <c r="L77" s="125">
        <v>9.44</v>
      </c>
      <c r="M77" s="125">
        <v>1.25</v>
      </c>
      <c r="N77" s="125" t="s">
        <v>10</v>
      </c>
      <c r="O77" s="116"/>
      <c r="P77" s="116"/>
      <c r="Q77" s="116"/>
      <c r="R77" s="116"/>
      <c r="S77" s="116"/>
      <c r="T77" s="116"/>
      <c r="U77" s="116"/>
      <c r="V77" s="116"/>
      <c r="W77" s="116"/>
      <c r="X77" s="116"/>
      <c r="Y77" s="116"/>
      <c r="Z77" s="116"/>
      <c r="AA77" s="116"/>
      <c r="AB77" s="116"/>
      <c r="AC77" s="116"/>
    </row>
    <row r="78" spans="1:29" s="94" customFormat="1" ht="21.6" customHeight="1">
      <c r="A78" s="25">
        <f>IF(B78&lt;&gt;"",COUNTA($B$20:B78),"")</f>
        <v>58</v>
      </c>
      <c r="B78" s="104" t="s">
        <v>159</v>
      </c>
      <c r="C78" s="125">
        <v>82.16</v>
      </c>
      <c r="D78" s="125" t="s">
        <v>10</v>
      </c>
      <c r="E78" s="125" t="s">
        <v>10</v>
      </c>
      <c r="F78" s="125">
        <v>0.48</v>
      </c>
      <c r="G78" s="125">
        <v>1.22</v>
      </c>
      <c r="H78" s="125">
        <v>78.28</v>
      </c>
      <c r="I78" s="125">
        <v>77.34</v>
      </c>
      <c r="J78" s="125">
        <v>0.94</v>
      </c>
      <c r="K78" s="125" t="s">
        <v>10</v>
      </c>
      <c r="L78" s="125" t="s">
        <v>10</v>
      </c>
      <c r="M78" s="125">
        <v>2.1800000000000002</v>
      </c>
      <c r="N78" s="125" t="s">
        <v>10</v>
      </c>
      <c r="O78" s="116"/>
      <c r="P78" s="116"/>
      <c r="Q78" s="116"/>
      <c r="R78" s="116"/>
      <c r="S78" s="116"/>
      <c r="T78" s="116"/>
      <c r="U78" s="116"/>
      <c r="V78" s="116"/>
      <c r="W78" s="116"/>
      <c r="X78" s="116"/>
      <c r="Y78" s="116"/>
      <c r="Z78" s="116"/>
      <c r="AA78" s="116"/>
      <c r="AB78" s="116"/>
      <c r="AC78" s="116"/>
    </row>
    <row r="79" spans="1:29" s="94" customFormat="1" ht="11.1" customHeight="1">
      <c r="A79" s="25">
        <f>IF(B79&lt;&gt;"",COUNTA($B$20:B79),"")</f>
        <v>59</v>
      </c>
      <c r="B79" s="103" t="s">
        <v>160</v>
      </c>
      <c r="C79" s="125">
        <v>118.63</v>
      </c>
      <c r="D79" s="125">
        <v>0.08</v>
      </c>
      <c r="E79" s="125">
        <v>12.86</v>
      </c>
      <c r="F79" s="125">
        <v>1.59</v>
      </c>
      <c r="G79" s="125">
        <v>3.68</v>
      </c>
      <c r="H79" s="125">
        <v>0.1</v>
      </c>
      <c r="I79" s="125">
        <v>0.03</v>
      </c>
      <c r="J79" s="125">
        <v>7.0000000000000007E-2</v>
      </c>
      <c r="K79" s="125">
        <v>2.38</v>
      </c>
      <c r="L79" s="125">
        <v>15</v>
      </c>
      <c r="M79" s="125">
        <v>82.94</v>
      </c>
      <c r="N79" s="125" t="s">
        <v>10</v>
      </c>
      <c r="O79" s="116"/>
      <c r="P79" s="116"/>
      <c r="Q79" s="116"/>
      <c r="R79" s="116"/>
      <c r="S79" s="116"/>
      <c r="T79" s="116"/>
      <c r="U79" s="116"/>
      <c r="V79" s="116"/>
      <c r="W79" s="116"/>
      <c r="X79" s="116"/>
      <c r="Y79" s="116"/>
      <c r="Z79" s="116"/>
      <c r="AA79" s="116"/>
      <c r="AB79" s="116"/>
      <c r="AC79" s="116"/>
    </row>
    <row r="80" spans="1:29" s="94" customFormat="1" ht="11.1" customHeight="1">
      <c r="A80" s="25">
        <f>IF(B80&lt;&gt;"",COUNTA($B$20:B80),"")</f>
        <v>60</v>
      </c>
      <c r="B80" s="103" t="s">
        <v>161</v>
      </c>
      <c r="C80" s="125">
        <v>686.64</v>
      </c>
      <c r="D80" s="125">
        <v>33.51</v>
      </c>
      <c r="E80" s="125">
        <v>13.65</v>
      </c>
      <c r="F80" s="125">
        <v>5.23</v>
      </c>
      <c r="G80" s="125">
        <v>2.41</v>
      </c>
      <c r="H80" s="125">
        <v>178.63</v>
      </c>
      <c r="I80" s="125">
        <v>156.83000000000001</v>
      </c>
      <c r="J80" s="125">
        <v>21.8</v>
      </c>
      <c r="K80" s="125" t="s">
        <v>10</v>
      </c>
      <c r="L80" s="125">
        <v>0.6</v>
      </c>
      <c r="M80" s="125">
        <v>4.4800000000000004</v>
      </c>
      <c r="N80" s="125">
        <v>448.12</v>
      </c>
      <c r="O80" s="116"/>
      <c r="P80" s="116"/>
      <c r="Q80" s="116"/>
      <c r="R80" s="116"/>
      <c r="S80" s="116"/>
      <c r="T80" s="116"/>
      <c r="U80" s="116"/>
      <c r="V80" s="116"/>
      <c r="W80" s="116"/>
      <c r="X80" s="116"/>
      <c r="Y80" s="116"/>
      <c r="Z80" s="116"/>
      <c r="AA80" s="116"/>
      <c r="AB80" s="116"/>
      <c r="AC80" s="116"/>
    </row>
    <row r="81" spans="1:29" s="94" customFormat="1" ht="11.1" customHeight="1">
      <c r="A81" s="25">
        <f>IF(B81&lt;&gt;"",COUNTA($B$20:B81),"")</f>
        <v>61</v>
      </c>
      <c r="B81" s="103" t="s">
        <v>147</v>
      </c>
      <c r="C81" s="125">
        <v>440.65</v>
      </c>
      <c r="D81" s="125">
        <v>0.18</v>
      </c>
      <c r="E81" s="125" t="s">
        <v>10</v>
      </c>
      <c r="F81" s="125">
        <v>3.4</v>
      </c>
      <c r="G81" s="125" t="s">
        <v>10</v>
      </c>
      <c r="H81" s="125">
        <v>0.05</v>
      </c>
      <c r="I81" s="125" t="s">
        <v>10</v>
      </c>
      <c r="J81" s="125">
        <v>0.05</v>
      </c>
      <c r="K81" s="125" t="s">
        <v>10</v>
      </c>
      <c r="L81" s="125" t="s">
        <v>10</v>
      </c>
      <c r="M81" s="125">
        <v>0.18</v>
      </c>
      <c r="N81" s="125">
        <v>436.83</v>
      </c>
      <c r="O81" s="116"/>
      <c r="P81" s="116"/>
      <c r="Q81" s="116"/>
      <c r="R81" s="116"/>
      <c r="S81" s="116"/>
      <c r="T81" s="116"/>
      <c r="U81" s="116"/>
      <c r="V81" s="116"/>
      <c r="W81" s="116"/>
      <c r="X81" s="116"/>
      <c r="Y81" s="116"/>
      <c r="Z81" s="116"/>
      <c r="AA81" s="116"/>
      <c r="AB81" s="116"/>
      <c r="AC81" s="116"/>
    </row>
    <row r="82" spans="1:29" s="94" customFormat="1" ht="20.100000000000001" customHeight="1">
      <c r="A82" s="26">
        <f>IF(B82&lt;&gt;"",COUNTA($B$20:B82),"")</f>
        <v>62</v>
      </c>
      <c r="B82" s="105" t="s">
        <v>162</v>
      </c>
      <c r="C82" s="127">
        <v>1249.8800000000001</v>
      </c>
      <c r="D82" s="127">
        <v>34.29</v>
      </c>
      <c r="E82" s="127">
        <v>26.52</v>
      </c>
      <c r="F82" s="127">
        <v>14.59</v>
      </c>
      <c r="G82" s="127">
        <v>10.77</v>
      </c>
      <c r="H82" s="127">
        <v>654.26</v>
      </c>
      <c r="I82" s="127">
        <v>458</v>
      </c>
      <c r="J82" s="127">
        <v>196.26</v>
      </c>
      <c r="K82" s="127">
        <v>3</v>
      </c>
      <c r="L82" s="127">
        <v>25.04</v>
      </c>
      <c r="M82" s="127">
        <v>90.67</v>
      </c>
      <c r="N82" s="127">
        <v>390.74</v>
      </c>
      <c r="O82" s="116"/>
      <c r="P82" s="116"/>
      <c r="Q82" s="116"/>
      <c r="R82" s="116"/>
      <c r="S82" s="116"/>
      <c r="T82" s="116"/>
      <c r="U82" s="116"/>
      <c r="V82" s="116"/>
      <c r="W82" s="116"/>
      <c r="X82" s="116"/>
      <c r="Y82" s="116"/>
      <c r="Z82" s="116"/>
      <c r="AA82" s="116"/>
      <c r="AB82" s="116"/>
      <c r="AC82" s="116"/>
    </row>
    <row r="83" spans="1:29" s="122" customFormat="1" ht="11.1" customHeight="1">
      <c r="A83" s="25">
        <f>IF(B83&lt;&gt;"",COUNTA($B$20:B83),"")</f>
        <v>63</v>
      </c>
      <c r="B83" s="103" t="s">
        <v>163</v>
      </c>
      <c r="C83" s="125">
        <v>34.299999999999997</v>
      </c>
      <c r="D83" s="125" t="s">
        <v>10</v>
      </c>
      <c r="E83" s="125">
        <v>4.4000000000000004</v>
      </c>
      <c r="F83" s="125">
        <v>7.79</v>
      </c>
      <c r="G83" s="125" t="s">
        <v>10</v>
      </c>
      <c r="H83" s="125">
        <v>3.04</v>
      </c>
      <c r="I83" s="125" t="s">
        <v>10</v>
      </c>
      <c r="J83" s="125">
        <v>3.04</v>
      </c>
      <c r="K83" s="125" t="s">
        <v>10</v>
      </c>
      <c r="L83" s="125">
        <v>7.21</v>
      </c>
      <c r="M83" s="125">
        <v>3.89</v>
      </c>
      <c r="N83" s="125">
        <v>7.97</v>
      </c>
      <c r="O83" s="121"/>
      <c r="P83" s="121"/>
      <c r="Q83" s="121"/>
      <c r="R83" s="121"/>
      <c r="S83" s="121"/>
      <c r="T83" s="121"/>
      <c r="U83" s="121"/>
      <c r="V83" s="121"/>
      <c r="W83" s="121"/>
      <c r="X83" s="121"/>
      <c r="Y83" s="121"/>
      <c r="Z83" s="121"/>
      <c r="AA83" s="121"/>
      <c r="AB83" s="121"/>
      <c r="AC83" s="121"/>
    </row>
    <row r="84" spans="1:29"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c r="Y84" s="121"/>
      <c r="Z84" s="121"/>
      <c r="AA84" s="121"/>
      <c r="AB84" s="121"/>
      <c r="AC84" s="121"/>
    </row>
    <row r="85" spans="1:29" s="122" customFormat="1" ht="11.1" customHeight="1">
      <c r="A85" s="25">
        <f>IF(B85&lt;&gt;"",COUNTA($B$20:B85),"")</f>
        <v>65</v>
      </c>
      <c r="B85" s="103" t="s">
        <v>165</v>
      </c>
      <c r="C85" s="125">
        <v>14.08</v>
      </c>
      <c r="D85" s="125">
        <v>0.14000000000000001</v>
      </c>
      <c r="E85" s="125" t="s">
        <v>10</v>
      </c>
      <c r="F85" s="125">
        <v>6.86</v>
      </c>
      <c r="G85" s="125">
        <v>0.1</v>
      </c>
      <c r="H85" s="125" t="s">
        <v>10</v>
      </c>
      <c r="I85" s="125" t="s">
        <v>10</v>
      </c>
      <c r="J85" s="125" t="s">
        <v>10</v>
      </c>
      <c r="K85" s="125" t="s">
        <v>10</v>
      </c>
      <c r="L85" s="125">
        <v>0.12</v>
      </c>
      <c r="M85" s="125">
        <v>6.86</v>
      </c>
      <c r="N85" s="125" t="s">
        <v>10</v>
      </c>
      <c r="O85" s="121"/>
      <c r="P85" s="121"/>
      <c r="Q85" s="121"/>
      <c r="R85" s="121"/>
      <c r="S85" s="121"/>
      <c r="T85" s="121"/>
      <c r="U85" s="121"/>
      <c r="V85" s="121"/>
      <c r="W85" s="121"/>
      <c r="X85" s="121"/>
      <c r="Y85" s="121"/>
      <c r="Z85" s="121"/>
      <c r="AA85" s="121"/>
      <c r="AB85" s="121"/>
      <c r="AC85" s="121"/>
    </row>
    <row r="86" spans="1:29" s="122" customFormat="1" ht="11.1" customHeight="1">
      <c r="A86" s="25">
        <f>IF(B86&lt;&gt;"",COUNTA($B$20:B86),"")</f>
        <v>66</v>
      </c>
      <c r="B86" s="103" t="s">
        <v>147</v>
      </c>
      <c r="C86" s="125" t="s">
        <v>10</v>
      </c>
      <c r="D86" s="125" t="s">
        <v>10</v>
      </c>
      <c r="E86" s="125" t="s">
        <v>10</v>
      </c>
      <c r="F86" s="125" t="s">
        <v>10</v>
      </c>
      <c r="G86" s="125" t="s">
        <v>10</v>
      </c>
      <c r="H86" s="125" t="s">
        <v>10</v>
      </c>
      <c r="I86" s="125" t="s">
        <v>10</v>
      </c>
      <c r="J86" s="125" t="s">
        <v>10</v>
      </c>
      <c r="K86" s="125" t="s">
        <v>10</v>
      </c>
      <c r="L86" s="125" t="s">
        <v>10</v>
      </c>
      <c r="M86" s="125" t="s">
        <v>10</v>
      </c>
      <c r="N86" s="125" t="s">
        <v>10</v>
      </c>
      <c r="O86" s="121"/>
      <c r="P86" s="121"/>
      <c r="Q86" s="121"/>
      <c r="R86" s="121"/>
      <c r="S86" s="121"/>
      <c r="T86" s="121"/>
      <c r="U86" s="121"/>
      <c r="V86" s="121"/>
      <c r="W86" s="121"/>
      <c r="X86" s="121"/>
      <c r="Y86" s="121"/>
      <c r="Z86" s="121"/>
      <c r="AA86" s="121"/>
      <c r="AB86" s="121"/>
      <c r="AC86" s="121"/>
    </row>
    <row r="87" spans="1:29" s="94" customFormat="1" ht="18.95" customHeight="1">
      <c r="A87" s="26">
        <f>IF(B87&lt;&gt;"",COUNTA($B$20:B87),"")</f>
        <v>67</v>
      </c>
      <c r="B87" s="105" t="s">
        <v>166</v>
      </c>
      <c r="C87" s="127">
        <v>48.38</v>
      </c>
      <c r="D87" s="127">
        <v>0.14000000000000001</v>
      </c>
      <c r="E87" s="127">
        <v>4.4000000000000004</v>
      </c>
      <c r="F87" s="127">
        <v>14.64</v>
      </c>
      <c r="G87" s="127">
        <v>0.1</v>
      </c>
      <c r="H87" s="127">
        <v>3.04</v>
      </c>
      <c r="I87" s="127" t="s">
        <v>10</v>
      </c>
      <c r="J87" s="127">
        <v>3.04</v>
      </c>
      <c r="K87" s="127" t="s">
        <v>10</v>
      </c>
      <c r="L87" s="127">
        <v>7.33</v>
      </c>
      <c r="M87" s="127">
        <v>10.75</v>
      </c>
      <c r="N87" s="127">
        <v>7.97</v>
      </c>
      <c r="O87" s="116"/>
      <c r="P87" s="116"/>
      <c r="Q87" s="116"/>
      <c r="R87" s="116"/>
      <c r="S87" s="116"/>
      <c r="T87" s="116"/>
      <c r="U87" s="116"/>
      <c r="V87" s="116"/>
      <c r="W87" s="116"/>
      <c r="X87" s="116"/>
      <c r="Y87" s="116"/>
      <c r="Z87" s="116"/>
      <c r="AA87" s="116"/>
      <c r="AB87" s="116"/>
      <c r="AC87" s="116"/>
    </row>
    <row r="88" spans="1:29" s="94" customFormat="1" ht="18.95" customHeight="1">
      <c r="A88" s="26">
        <f>IF(B88&lt;&gt;"",COUNTA($B$20:B88),"")</f>
        <v>68</v>
      </c>
      <c r="B88" s="105" t="s">
        <v>167</v>
      </c>
      <c r="C88" s="127">
        <v>1298.26</v>
      </c>
      <c r="D88" s="127">
        <v>34.44</v>
      </c>
      <c r="E88" s="127">
        <v>30.92</v>
      </c>
      <c r="F88" s="127">
        <v>29.23</v>
      </c>
      <c r="G88" s="127">
        <v>10.87</v>
      </c>
      <c r="H88" s="127">
        <v>657.3</v>
      </c>
      <c r="I88" s="127">
        <v>458</v>
      </c>
      <c r="J88" s="127">
        <v>199.3</v>
      </c>
      <c r="K88" s="127">
        <v>3</v>
      </c>
      <c r="L88" s="127">
        <v>32.369999999999997</v>
      </c>
      <c r="M88" s="127">
        <v>101.42</v>
      </c>
      <c r="N88" s="127">
        <v>398.72</v>
      </c>
      <c r="O88" s="116"/>
      <c r="P88" s="116"/>
      <c r="Q88" s="116"/>
      <c r="R88" s="116"/>
      <c r="S88" s="116"/>
      <c r="T88" s="116"/>
      <c r="U88" s="116"/>
      <c r="V88" s="116"/>
      <c r="W88" s="116"/>
      <c r="X88" s="116"/>
      <c r="Y88" s="116"/>
      <c r="Z88" s="116"/>
      <c r="AA88" s="116"/>
      <c r="AB88" s="116"/>
      <c r="AC88" s="116"/>
    </row>
    <row r="89" spans="1:29" s="94" customFormat="1" ht="18.95" customHeight="1">
      <c r="A89" s="26">
        <f>IF(B89&lt;&gt;"",COUNTA($B$20:B89),"")</f>
        <v>69</v>
      </c>
      <c r="B89" s="105" t="s">
        <v>168</v>
      </c>
      <c r="C89" s="127">
        <v>21.05</v>
      </c>
      <c r="D89" s="127">
        <v>-104.71</v>
      </c>
      <c r="E89" s="127">
        <v>-25.9</v>
      </c>
      <c r="F89" s="127">
        <v>-109.6</v>
      </c>
      <c r="G89" s="127">
        <v>-13.42</v>
      </c>
      <c r="H89" s="127">
        <v>-433.94</v>
      </c>
      <c r="I89" s="127">
        <v>-242.26</v>
      </c>
      <c r="J89" s="127">
        <v>-191.68</v>
      </c>
      <c r="K89" s="127">
        <v>-30.31</v>
      </c>
      <c r="L89" s="127">
        <v>-66.290000000000006</v>
      </c>
      <c r="M89" s="127">
        <v>-25.32</v>
      </c>
      <c r="N89" s="127">
        <v>830.54</v>
      </c>
      <c r="O89" s="116"/>
      <c r="P89" s="116"/>
      <c r="Q89" s="116"/>
      <c r="R89" s="116"/>
      <c r="S89" s="116"/>
      <c r="T89" s="116"/>
      <c r="U89" s="116"/>
      <c r="V89" s="116"/>
      <c r="W89" s="116"/>
      <c r="X89" s="116"/>
      <c r="Y89" s="116"/>
      <c r="Z89" s="116"/>
      <c r="AA89" s="116"/>
      <c r="AB89" s="116"/>
      <c r="AC89" s="116"/>
    </row>
    <row r="90" spans="1:29" s="122" customFormat="1" ht="25.15" customHeight="1">
      <c r="A90" s="25">
        <f>IF(B90&lt;&gt;"",COUNTA($B$20:B90),"")</f>
        <v>70</v>
      </c>
      <c r="B90" s="108" t="s">
        <v>169</v>
      </c>
      <c r="C90" s="129">
        <v>61.36</v>
      </c>
      <c r="D90" s="129">
        <v>-93.12</v>
      </c>
      <c r="E90" s="129">
        <v>-24.36</v>
      </c>
      <c r="F90" s="129">
        <v>-103.44</v>
      </c>
      <c r="G90" s="129">
        <v>-13.28</v>
      </c>
      <c r="H90" s="129">
        <v>-433.86</v>
      </c>
      <c r="I90" s="129">
        <v>-242.26</v>
      </c>
      <c r="J90" s="129">
        <v>-191.6</v>
      </c>
      <c r="K90" s="129">
        <v>-30.28</v>
      </c>
      <c r="L90" s="129">
        <v>-40.68</v>
      </c>
      <c r="M90" s="129">
        <v>-22.18</v>
      </c>
      <c r="N90" s="129">
        <v>822.57</v>
      </c>
      <c r="O90" s="121"/>
      <c r="P90" s="121"/>
      <c r="Q90" s="121"/>
      <c r="R90" s="121"/>
      <c r="S90" s="121"/>
      <c r="T90" s="121"/>
      <c r="U90" s="121"/>
      <c r="V90" s="121"/>
      <c r="W90" s="121"/>
      <c r="X90" s="121"/>
      <c r="Y90" s="121"/>
      <c r="Z90" s="121"/>
      <c r="AA90" s="121"/>
      <c r="AB90" s="121"/>
      <c r="AC90" s="121"/>
    </row>
    <row r="91" spans="1:29" s="122" customFormat="1" ht="18" customHeight="1">
      <c r="A91" s="25">
        <f>IF(B91&lt;&gt;"",COUNTA($B$20:B91),"")</f>
        <v>71</v>
      </c>
      <c r="B91" s="103" t="s">
        <v>170</v>
      </c>
      <c r="C91" s="125" t="s">
        <v>10</v>
      </c>
      <c r="D91" s="125" t="s">
        <v>10</v>
      </c>
      <c r="E91" s="125" t="s">
        <v>10</v>
      </c>
      <c r="F91" s="125" t="s">
        <v>10</v>
      </c>
      <c r="G91" s="125" t="s">
        <v>10</v>
      </c>
      <c r="H91" s="125" t="s">
        <v>10</v>
      </c>
      <c r="I91" s="125" t="s">
        <v>10</v>
      </c>
      <c r="J91" s="125" t="s">
        <v>10</v>
      </c>
      <c r="K91" s="125" t="s">
        <v>10</v>
      </c>
      <c r="L91" s="125" t="s">
        <v>10</v>
      </c>
      <c r="M91" s="125" t="s">
        <v>10</v>
      </c>
      <c r="N91" s="125" t="s">
        <v>10</v>
      </c>
      <c r="O91" s="121"/>
      <c r="P91" s="121"/>
      <c r="Q91" s="121"/>
      <c r="R91" s="121"/>
      <c r="S91" s="121"/>
      <c r="T91" s="121"/>
      <c r="U91" s="121"/>
      <c r="V91" s="121"/>
      <c r="W91" s="121"/>
      <c r="X91" s="121"/>
      <c r="Y91" s="121"/>
      <c r="Z91" s="121"/>
      <c r="AA91" s="121"/>
      <c r="AB91" s="121"/>
      <c r="AC91" s="121"/>
    </row>
    <row r="92" spans="1:29" ht="11.1" customHeight="1">
      <c r="A92" s="25">
        <f>IF(B92&lt;&gt;"",COUNTA($B$20:B92),"")</f>
        <v>72</v>
      </c>
      <c r="B92" s="103" t="s">
        <v>171</v>
      </c>
      <c r="C92" s="125">
        <v>32.28</v>
      </c>
      <c r="D92" s="125" t="s">
        <v>10</v>
      </c>
      <c r="E92" s="125" t="s">
        <v>10</v>
      </c>
      <c r="F92" s="125" t="s">
        <v>10</v>
      </c>
      <c r="G92" s="125" t="s">
        <v>10</v>
      </c>
      <c r="H92" s="125" t="s">
        <v>10</v>
      </c>
      <c r="I92" s="125" t="s">
        <v>10</v>
      </c>
      <c r="J92" s="125" t="s">
        <v>10</v>
      </c>
      <c r="K92" s="125" t="s">
        <v>10</v>
      </c>
      <c r="L92" s="125" t="s">
        <v>10</v>
      </c>
      <c r="M92" s="125" t="s">
        <v>10</v>
      </c>
      <c r="N92" s="125">
        <v>32.28</v>
      </c>
    </row>
    <row r="93" spans="1:29">
      <c r="A93" s="24"/>
    </row>
    <row r="94" spans="1:29">
      <c r="A94" s="24"/>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C94"/>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7109375" style="102" customWidth="1"/>
    <col min="2" max="2" width="36.28515625" style="102" customWidth="1"/>
    <col min="3" max="7" width="10.28515625" style="102" customWidth="1"/>
    <col min="8" max="8" width="7.28515625" style="102" customWidth="1"/>
    <col min="9" max="9" width="6.7109375" style="102" customWidth="1"/>
    <col min="10" max="10" width="7.28515625" style="102" customWidth="1"/>
    <col min="11" max="11" width="6.7109375" style="102" customWidth="1"/>
    <col min="12" max="12" width="8.28515625" style="102" customWidth="1"/>
    <col min="13" max="14" width="7.7109375" style="102" customWidth="1"/>
    <col min="15" max="16384" width="11.42578125" style="102"/>
  </cols>
  <sheetData>
    <row r="1" spans="1:14" s="97" customFormat="1" ht="35.1" customHeight="1">
      <c r="A1" s="241" t="s">
        <v>937</v>
      </c>
      <c r="B1" s="242"/>
      <c r="C1" s="221" t="str">
        <f>"Auszahlungen und Einzahlungen der Kreisverwaltungen "&amp;Deckblatt!A7&amp;" 
nach Produktbereichen"</f>
        <v>Auszahlungen und Einzahlungen der Kreisverwaltungen 2019 
nach Produktbereichen</v>
      </c>
      <c r="D1" s="221"/>
      <c r="E1" s="221"/>
      <c r="F1" s="221"/>
      <c r="G1" s="222"/>
      <c r="H1" s="223" t="str">
        <f>"Auszahlungen und Einzahlungen der Kreisverwaltungen "&amp;Deckblatt!A7&amp;" 
nach Produktbereichen"</f>
        <v>Auszahlungen und Einzahlungen der Kreisverwaltungen 2019 
nach Produktbereichen</v>
      </c>
      <c r="I1" s="221"/>
      <c r="J1" s="221"/>
      <c r="K1" s="221"/>
      <c r="L1" s="221"/>
      <c r="M1" s="221"/>
      <c r="N1" s="222"/>
    </row>
    <row r="2" spans="1:14" s="97" customFormat="1" ht="12" customHeight="1">
      <c r="A2" s="241" t="s">
        <v>943</v>
      </c>
      <c r="B2" s="242"/>
      <c r="C2" s="221" t="s">
        <v>127</v>
      </c>
      <c r="D2" s="221"/>
      <c r="E2" s="221"/>
      <c r="F2" s="221"/>
      <c r="G2" s="222"/>
      <c r="H2" s="227" t="s">
        <v>127</v>
      </c>
      <c r="I2" s="227"/>
      <c r="J2" s="227"/>
      <c r="K2" s="227"/>
      <c r="L2" s="227"/>
      <c r="M2" s="227"/>
      <c r="N2" s="227"/>
    </row>
    <row r="3" spans="1:14" s="97" customFormat="1" ht="12" customHeight="1">
      <c r="A3" s="241"/>
      <c r="B3" s="242"/>
      <c r="C3" s="221"/>
      <c r="D3" s="221"/>
      <c r="E3" s="221"/>
      <c r="F3" s="221"/>
      <c r="G3" s="222"/>
      <c r="H3" s="227"/>
      <c r="I3" s="227"/>
      <c r="J3" s="227"/>
      <c r="K3" s="227"/>
      <c r="L3" s="227"/>
      <c r="M3" s="227"/>
      <c r="N3" s="227"/>
    </row>
    <row r="4" spans="1:14" ht="11.45" customHeight="1">
      <c r="A4" s="209" t="s">
        <v>80</v>
      </c>
      <c r="B4" s="210" t="s">
        <v>189</v>
      </c>
      <c r="C4" s="210" t="s">
        <v>2</v>
      </c>
      <c r="D4" s="210" t="s">
        <v>193</v>
      </c>
      <c r="E4" s="210"/>
      <c r="F4" s="210"/>
      <c r="G4" s="280"/>
      <c r="H4" s="281" t="s">
        <v>193</v>
      </c>
      <c r="I4" s="210"/>
      <c r="J4" s="210"/>
      <c r="K4" s="210"/>
      <c r="L4" s="210"/>
      <c r="M4" s="210"/>
      <c r="N4" s="280"/>
    </row>
    <row r="5" spans="1:14" ht="11.85" customHeight="1">
      <c r="A5" s="209"/>
      <c r="B5" s="210"/>
      <c r="C5" s="210"/>
      <c r="D5" s="218" t="s">
        <v>180</v>
      </c>
      <c r="E5" s="218" t="s">
        <v>181</v>
      </c>
      <c r="F5" s="218" t="s">
        <v>182</v>
      </c>
      <c r="G5" s="217" t="s">
        <v>183</v>
      </c>
      <c r="H5" s="209" t="s">
        <v>184</v>
      </c>
      <c r="I5" s="218" t="s">
        <v>177</v>
      </c>
      <c r="J5" s="218"/>
      <c r="K5" s="218" t="s">
        <v>186</v>
      </c>
      <c r="L5" s="218" t="s">
        <v>191</v>
      </c>
      <c r="M5" s="218" t="s">
        <v>192</v>
      </c>
      <c r="N5" s="217" t="s">
        <v>187</v>
      </c>
    </row>
    <row r="6" spans="1:14" ht="11.85" customHeight="1">
      <c r="A6" s="209"/>
      <c r="B6" s="210"/>
      <c r="C6" s="210"/>
      <c r="D6" s="218"/>
      <c r="E6" s="218"/>
      <c r="F6" s="218"/>
      <c r="G6" s="217"/>
      <c r="H6" s="209"/>
      <c r="I6" s="218" t="s">
        <v>176</v>
      </c>
      <c r="J6" s="218" t="s">
        <v>185</v>
      </c>
      <c r="K6" s="218"/>
      <c r="L6" s="218"/>
      <c r="M6" s="218"/>
      <c r="N6" s="217"/>
    </row>
    <row r="7" spans="1:14" ht="11.85" customHeight="1">
      <c r="A7" s="209"/>
      <c r="B7" s="210"/>
      <c r="C7" s="210"/>
      <c r="D7" s="218"/>
      <c r="E7" s="218"/>
      <c r="F7" s="218"/>
      <c r="G7" s="217"/>
      <c r="H7" s="209"/>
      <c r="I7" s="218"/>
      <c r="J7" s="218"/>
      <c r="K7" s="218"/>
      <c r="L7" s="218"/>
      <c r="M7" s="218"/>
      <c r="N7" s="217"/>
    </row>
    <row r="8" spans="1:14" ht="11.85" customHeight="1">
      <c r="A8" s="209"/>
      <c r="B8" s="210"/>
      <c r="C8" s="210"/>
      <c r="D8" s="218"/>
      <c r="E8" s="218"/>
      <c r="F8" s="218"/>
      <c r="G8" s="217"/>
      <c r="H8" s="209"/>
      <c r="I8" s="218"/>
      <c r="J8" s="218"/>
      <c r="K8" s="218"/>
      <c r="L8" s="218"/>
      <c r="M8" s="218"/>
      <c r="N8" s="217"/>
    </row>
    <row r="9" spans="1:14" ht="11.85" customHeight="1">
      <c r="A9" s="209"/>
      <c r="B9" s="210"/>
      <c r="C9" s="279"/>
      <c r="D9" s="282"/>
      <c r="E9" s="282"/>
      <c r="F9" s="282"/>
      <c r="G9" s="283"/>
      <c r="H9" s="284"/>
      <c r="I9" s="282"/>
      <c r="J9" s="282"/>
      <c r="K9" s="282"/>
      <c r="L9" s="282"/>
      <c r="M9" s="282"/>
      <c r="N9" s="217"/>
    </row>
    <row r="10" spans="1:14" ht="11.85" customHeight="1">
      <c r="A10" s="209"/>
      <c r="B10" s="210"/>
      <c r="C10" s="279"/>
      <c r="D10" s="282"/>
      <c r="E10" s="282"/>
      <c r="F10" s="282"/>
      <c r="G10" s="283"/>
      <c r="H10" s="284"/>
      <c r="I10" s="282"/>
      <c r="J10" s="282"/>
      <c r="K10" s="282"/>
      <c r="L10" s="282"/>
      <c r="M10" s="282"/>
      <c r="N10" s="217"/>
    </row>
    <row r="11" spans="1:14" ht="11.85" customHeight="1">
      <c r="A11" s="209"/>
      <c r="B11" s="210"/>
      <c r="C11" s="279"/>
      <c r="D11" s="282"/>
      <c r="E11" s="282"/>
      <c r="F11" s="282"/>
      <c r="G11" s="283"/>
      <c r="H11" s="284"/>
      <c r="I11" s="282"/>
      <c r="J11" s="282"/>
      <c r="K11" s="282"/>
      <c r="L11" s="282"/>
      <c r="M11" s="282"/>
      <c r="N11" s="217"/>
    </row>
    <row r="12" spans="1:14" ht="11.85" customHeight="1">
      <c r="A12" s="209"/>
      <c r="B12" s="210"/>
      <c r="C12" s="279"/>
      <c r="D12" s="282"/>
      <c r="E12" s="282"/>
      <c r="F12" s="282"/>
      <c r="G12" s="283"/>
      <c r="H12" s="284"/>
      <c r="I12" s="282"/>
      <c r="J12" s="282"/>
      <c r="K12" s="282"/>
      <c r="L12" s="282"/>
      <c r="M12" s="282"/>
      <c r="N12" s="217"/>
    </row>
    <row r="13" spans="1:14" ht="11.85" customHeight="1">
      <c r="A13" s="209"/>
      <c r="B13" s="210"/>
      <c r="C13" s="279"/>
      <c r="D13" s="282"/>
      <c r="E13" s="282"/>
      <c r="F13" s="282"/>
      <c r="G13" s="283"/>
      <c r="H13" s="284"/>
      <c r="I13" s="282"/>
      <c r="J13" s="282"/>
      <c r="K13" s="282"/>
      <c r="L13" s="282"/>
      <c r="M13" s="282"/>
      <c r="N13" s="217"/>
    </row>
    <row r="14" spans="1:14" ht="11.85" customHeight="1">
      <c r="A14" s="209"/>
      <c r="B14" s="210"/>
      <c r="C14" s="279"/>
      <c r="D14" s="282"/>
      <c r="E14" s="282"/>
      <c r="F14" s="282"/>
      <c r="G14" s="283"/>
      <c r="H14" s="284"/>
      <c r="I14" s="282"/>
      <c r="J14" s="282"/>
      <c r="K14" s="282"/>
      <c r="L14" s="282"/>
      <c r="M14" s="282"/>
      <c r="N14" s="217"/>
    </row>
    <row r="15" spans="1:14" ht="11.85" customHeight="1">
      <c r="A15" s="209"/>
      <c r="B15" s="210"/>
      <c r="C15" s="279"/>
      <c r="D15" s="282"/>
      <c r="E15" s="282"/>
      <c r="F15" s="282"/>
      <c r="G15" s="283"/>
      <c r="H15" s="284"/>
      <c r="I15" s="282"/>
      <c r="J15" s="282"/>
      <c r="K15" s="282"/>
      <c r="L15" s="282"/>
      <c r="M15" s="282"/>
      <c r="N15" s="217"/>
    </row>
    <row r="16" spans="1:14" ht="11.85" customHeight="1">
      <c r="A16" s="209"/>
      <c r="B16" s="210"/>
      <c r="C16" s="279"/>
      <c r="D16" s="282"/>
      <c r="E16" s="282"/>
      <c r="F16" s="282"/>
      <c r="G16" s="283"/>
      <c r="H16" s="284"/>
      <c r="I16" s="282"/>
      <c r="J16" s="282"/>
      <c r="K16" s="282"/>
      <c r="L16" s="282"/>
      <c r="M16" s="282"/>
      <c r="N16" s="217"/>
    </row>
    <row r="17" spans="1:29" ht="11.85" customHeight="1">
      <c r="A17" s="209"/>
      <c r="B17" s="210"/>
      <c r="C17" s="279"/>
      <c r="D17" s="162">
        <v>11</v>
      </c>
      <c r="E17" s="162">
        <v>12</v>
      </c>
      <c r="F17" s="162" t="s">
        <v>174</v>
      </c>
      <c r="G17" s="163" t="s">
        <v>175</v>
      </c>
      <c r="H17" s="164">
        <v>3</v>
      </c>
      <c r="I17" s="162" t="s">
        <v>178</v>
      </c>
      <c r="J17" s="162">
        <v>36</v>
      </c>
      <c r="K17" s="162">
        <v>4</v>
      </c>
      <c r="L17" s="162" t="s">
        <v>179</v>
      </c>
      <c r="M17" s="162" t="s">
        <v>188</v>
      </c>
      <c r="N17" s="98">
        <v>6</v>
      </c>
    </row>
    <row r="18" spans="1:29" s="24" customFormat="1" ht="11.85" customHeight="1">
      <c r="A18" s="18">
        <v>1</v>
      </c>
      <c r="B18" s="19">
        <v>2</v>
      </c>
      <c r="C18" s="20">
        <v>3</v>
      </c>
      <c r="D18" s="20">
        <v>4</v>
      </c>
      <c r="E18" s="20">
        <v>5</v>
      </c>
      <c r="F18" s="20">
        <v>6</v>
      </c>
      <c r="G18" s="21">
        <v>7</v>
      </c>
      <c r="H18" s="22">
        <v>8</v>
      </c>
      <c r="I18" s="20">
        <v>9</v>
      </c>
      <c r="J18" s="20">
        <v>10</v>
      </c>
      <c r="K18" s="20">
        <v>11</v>
      </c>
      <c r="L18" s="20">
        <v>12</v>
      </c>
      <c r="M18" s="20">
        <v>13</v>
      </c>
      <c r="N18" s="23">
        <v>14</v>
      </c>
    </row>
    <row r="19" spans="1:29" s="94" customFormat="1" ht="15.95" customHeight="1">
      <c r="A19" s="131"/>
      <c r="B19" s="115"/>
      <c r="C19" s="246" t="s">
        <v>111</v>
      </c>
      <c r="D19" s="247"/>
      <c r="E19" s="247"/>
      <c r="F19" s="247"/>
      <c r="G19" s="247"/>
      <c r="H19" s="247" t="s">
        <v>111</v>
      </c>
      <c r="I19" s="247"/>
      <c r="J19" s="247"/>
      <c r="K19" s="247"/>
      <c r="L19" s="247"/>
      <c r="M19" s="247"/>
      <c r="N19" s="247"/>
      <c r="O19" s="116"/>
      <c r="P19" s="116"/>
      <c r="Q19" s="116"/>
      <c r="R19" s="116"/>
      <c r="S19" s="116"/>
      <c r="T19" s="116"/>
      <c r="U19" s="116"/>
      <c r="V19" s="116"/>
      <c r="W19" s="116"/>
      <c r="X19" s="116"/>
      <c r="Y19" s="116"/>
      <c r="Z19" s="116"/>
      <c r="AA19" s="116"/>
      <c r="AB19" s="116"/>
      <c r="AC19" s="116"/>
    </row>
    <row r="20" spans="1:29" s="94" customFormat="1" ht="11.1" customHeight="1">
      <c r="A20" s="25">
        <f>IF(B20&lt;&gt;"",COUNTA($B$20:B20),"")</f>
        <v>1</v>
      </c>
      <c r="B20" s="103" t="s">
        <v>142</v>
      </c>
      <c r="C20" s="117">
        <v>69971</v>
      </c>
      <c r="D20" s="117">
        <v>18802</v>
      </c>
      <c r="E20" s="117">
        <v>11756</v>
      </c>
      <c r="F20" s="117">
        <v>3303</v>
      </c>
      <c r="G20" s="117">
        <v>3316</v>
      </c>
      <c r="H20" s="117">
        <v>13408</v>
      </c>
      <c r="I20" s="117">
        <v>7508</v>
      </c>
      <c r="J20" s="117">
        <v>5900</v>
      </c>
      <c r="K20" s="117">
        <v>2586</v>
      </c>
      <c r="L20" s="117">
        <v>13274</v>
      </c>
      <c r="M20" s="117">
        <v>3526</v>
      </c>
      <c r="N20" s="117" t="s">
        <v>10</v>
      </c>
      <c r="O20" s="116"/>
      <c r="P20" s="116"/>
      <c r="Q20" s="116"/>
      <c r="R20" s="116"/>
      <c r="S20" s="116"/>
      <c r="T20" s="116"/>
      <c r="U20" s="116"/>
      <c r="V20" s="116"/>
      <c r="W20" s="116"/>
      <c r="X20" s="116"/>
      <c r="Y20" s="116"/>
      <c r="Z20" s="116"/>
      <c r="AA20" s="116"/>
      <c r="AB20" s="116"/>
      <c r="AC20" s="116"/>
    </row>
    <row r="21" spans="1:29" s="94" customFormat="1" ht="11.1" customHeight="1">
      <c r="A21" s="25">
        <f>IF(B21&lt;&gt;"",COUNTA($B$20:B21),"")</f>
        <v>2</v>
      </c>
      <c r="B21" s="103" t="s">
        <v>143</v>
      </c>
      <c r="C21" s="117">
        <v>29470</v>
      </c>
      <c r="D21" s="117">
        <v>3401</v>
      </c>
      <c r="E21" s="117">
        <v>2680</v>
      </c>
      <c r="F21" s="117">
        <v>17166</v>
      </c>
      <c r="G21" s="117">
        <v>261</v>
      </c>
      <c r="H21" s="117">
        <v>1477</v>
      </c>
      <c r="I21" s="117">
        <v>1354</v>
      </c>
      <c r="J21" s="117">
        <v>123</v>
      </c>
      <c r="K21" s="117">
        <v>67</v>
      </c>
      <c r="L21" s="117">
        <v>4115</v>
      </c>
      <c r="M21" s="117">
        <v>302</v>
      </c>
      <c r="N21" s="117" t="s">
        <v>10</v>
      </c>
      <c r="O21" s="116"/>
      <c r="P21" s="116"/>
      <c r="Q21" s="116"/>
      <c r="R21" s="116"/>
      <c r="S21" s="116"/>
      <c r="T21" s="116"/>
      <c r="U21" s="116"/>
      <c r="V21" s="116"/>
      <c r="W21" s="116"/>
      <c r="X21" s="116"/>
      <c r="Y21" s="116"/>
      <c r="Z21" s="116"/>
      <c r="AA21" s="116"/>
      <c r="AB21" s="116"/>
      <c r="AC21" s="116"/>
    </row>
    <row r="22" spans="1:29" s="94" customFormat="1" ht="21.6" customHeight="1">
      <c r="A22" s="25">
        <f>IF(B22&lt;&gt;"",COUNTA($B$20:B22),"")</f>
        <v>3</v>
      </c>
      <c r="B22" s="104" t="s">
        <v>144</v>
      </c>
      <c r="C22" s="117">
        <v>136089</v>
      </c>
      <c r="D22" s="117" t="s">
        <v>10</v>
      </c>
      <c r="E22" s="117" t="s">
        <v>10</v>
      </c>
      <c r="F22" s="117" t="s">
        <v>10</v>
      </c>
      <c r="G22" s="117" t="s">
        <v>10</v>
      </c>
      <c r="H22" s="117">
        <v>136089</v>
      </c>
      <c r="I22" s="117">
        <v>107644</v>
      </c>
      <c r="J22" s="117">
        <v>28446</v>
      </c>
      <c r="K22" s="117" t="s">
        <v>10</v>
      </c>
      <c r="L22" s="117" t="s">
        <v>10</v>
      </c>
      <c r="M22" s="117" t="s">
        <v>10</v>
      </c>
      <c r="N22" s="117" t="s">
        <v>10</v>
      </c>
      <c r="O22" s="116"/>
      <c r="P22" s="116"/>
      <c r="Q22" s="116"/>
      <c r="R22" s="116"/>
      <c r="S22" s="116"/>
      <c r="T22" s="116"/>
      <c r="U22" s="116"/>
      <c r="V22" s="116"/>
      <c r="W22" s="116"/>
      <c r="X22" s="116"/>
      <c r="Y22" s="116"/>
      <c r="Z22" s="116"/>
      <c r="AA22" s="116"/>
      <c r="AB22" s="116"/>
      <c r="AC22" s="116"/>
    </row>
    <row r="23" spans="1:29" s="94" customFormat="1" ht="11.1" customHeight="1">
      <c r="A23" s="25">
        <f>IF(B23&lt;&gt;"",COUNTA($B$20:B23),"")</f>
        <v>4</v>
      </c>
      <c r="B23" s="103" t="s">
        <v>145</v>
      </c>
      <c r="C23" s="117">
        <v>1831</v>
      </c>
      <c r="D23" s="117" t="s">
        <v>10</v>
      </c>
      <c r="E23" s="117" t="s">
        <v>10</v>
      </c>
      <c r="F23" s="117" t="s">
        <v>10</v>
      </c>
      <c r="G23" s="117" t="s">
        <v>10</v>
      </c>
      <c r="H23" s="117" t="s">
        <v>10</v>
      </c>
      <c r="I23" s="117" t="s">
        <v>10</v>
      </c>
      <c r="J23" s="117" t="s">
        <v>10</v>
      </c>
      <c r="K23" s="117" t="s">
        <v>10</v>
      </c>
      <c r="L23" s="117" t="s">
        <v>10</v>
      </c>
      <c r="M23" s="117" t="s">
        <v>10</v>
      </c>
      <c r="N23" s="117">
        <v>1831</v>
      </c>
      <c r="O23" s="116"/>
      <c r="P23" s="116"/>
      <c r="Q23" s="116"/>
      <c r="R23" s="116"/>
      <c r="S23" s="116"/>
      <c r="T23" s="116"/>
      <c r="U23" s="116"/>
      <c r="V23" s="116"/>
      <c r="W23" s="116"/>
      <c r="X23" s="116"/>
      <c r="Y23" s="116"/>
      <c r="Z23" s="116"/>
      <c r="AA23" s="116"/>
      <c r="AB23" s="116"/>
      <c r="AC23" s="116"/>
    </row>
    <row r="24" spans="1:29" s="94" customFormat="1" ht="11.1" customHeight="1">
      <c r="A24" s="25">
        <f>IF(B24&lt;&gt;"",COUNTA($B$20:B24),"")</f>
        <v>5</v>
      </c>
      <c r="B24" s="103" t="s">
        <v>146</v>
      </c>
      <c r="C24" s="117">
        <v>76445</v>
      </c>
      <c r="D24" s="117">
        <v>7173</v>
      </c>
      <c r="E24" s="117">
        <v>2849</v>
      </c>
      <c r="F24" s="117">
        <v>7107</v>
      </c>
      <c r="G24" s="117">
        <v>1084</v>
      </c>
      <c r="H24" s="117">
        <v>45928</v>
      </c>
      <c r="I24" s="117">
        <v>5834</v>
      </c>
      <c r="J24" s="117">
        <v>40093</v>
      </c>
      <c r="K24" s="117">
        <v>3161</v>
      </c>
      <c r="L24" s="117">
        <v>7664</v>
      </c>
      <c r="M24" s="117">
        <v>1443</v>
      </c>
      <c r="N24" s="117">
        <v>37</v>
      </c>
      <c r="O24" s="116"/>
      <c r="P24" s="116"/>
      <c r="Q24" s="116"/>
      <c r="R24" s="116"/>
      <c r="S24" s="116"/>
      <c r="T24" s="116"/>
      <c r="U24" s="116"/>
      <c r="V24" s="116"/>
      <c r="W24" s="116"/>
      <c r="X24" s="116"/>
      <c r="Y24" s="116"/>
      <c r="Z24" s="116"/>
      <c r="AA24" s="116"/>
      <c r="AB24" s="116"/>
      <c r="AC24" s="116"/>
    </row>
    <row r="25" spans="1:29" s="94" customFormat="1" ht="11.1" customHeight="1">
      <c r="A25" s="25">
        <f>IF(B25&lt;&gt;"",COUNTA($B$20:B25),"")</f>
        <v>6</v>
      </c>
      <c r="B25" s="103" t="s">
        <v>147</v>
      </c>
      <c r="C25" s="117">
        <v>91705</v>
      </c>
      <c r="D25" s="117">
        <v>247</v>
      </c>
      <c r="E25" s="117">
        <v>978</v>
      </c>
      <c r="F25" s="117">
        <v>1421</v>
      </c>
      <c r="G25" s="117">
        <v>149</v>
      </c>
      <c r="H25" s="117">
        <v>1258</v>
      </c>
      <c r="I25" s="117" t="s">
        <v>10</v>
      </c>
      <c r="J25" s="117">
        <v>1258</v>
      </c>
      <c r="K25" s="117" t="s">
        <v>10</v>
      </c>
      <c r="L25" s="117">
        <v>1034</v>
      </c>
      <c r="M25" s="117" t="s">
        <v>10</v>
      </c>
      <c r="N25" s="117">
        <v>86618</v>
      </c>
      <c r="O25" s="116"/>
      <c r="P25" s="116"/>
      <c r="Q25" s="116"/>
      <c r="R25" s="116"/>
      <c r="S25" s="116"/>
      <c r="T25" s="116"/>
      <c r="U25" s="116"/>
      <c r="V25" s="116"/>
      <c r="W25" s="116"/>
      <c r="X25" s="116"/>
      <c r="Y25" s="116"/>
      <c r="Z25" s="116"/>
      <c r="AA25" s="116"/>
      <c r="AB25" s="116"/>
      <c r="AC25" s="116"/>
    </row>
    <row r="26" spans="1:29" s="94" customFormat="1" ht="20.100000000000001" customHeight="1">
      <c r="A26" s="26">
        <f>IF(B26&lt;&gt;"",COUNTA($B$20:B26),"")</f>
        <v>7</v>
      </c>
      <c r="B26" s="105" t="s">
        <v>148</v>
      </c>
      <c r="C26" s="119">
        <v>222101</v>
      </c>
      <c r="D26" s="119">
        <v>29129</v>
      </c>
      <c r="E26" s="119">
        <v>16308</v>
      </c>
      <c r="F26" s="119">
        <v>26155</v>
      </c>
      <c r="G26" s="119">
        <v>4512</v>
      </c>
      <c r="H26" s="119">
        <v>195644</v>
      </c>
      <c r="I26" s="119">
        <v>122340</v>
      </c>
      <c r="J26" s="119">
        <v>73304</v>
      </c>
      <c r="K26" s="119">
        <v>5814</v>
      </c>
      <c r="L26" s="119">
        <v>24019</v>
      </c>
      <c r="M26" s="119">
        <v>5271</v>
      </c>
      <c r="N26" s="119">
        <v>-84750</v>
      </c>
      <c r="O26" s="116"/>
      <c r="P26" s="116"/>
      <c r="Q26" s="116"/>
      <c r="R26" s="116"/>
      <c r="S26" s="116"/>
      <c r="T26" s="116"/>
      <c r="U26" s="116"/>
      <c r="V26" s="116"/>
      <c r="W26" s="116"/>
      <c r="X26" s="116"/>
      <c r="Y26" s="116"/>
      <c r="Z26" s="116"/>
      <c r="AA26" s="116"/>
      <c r="AB26" s="116"/>
      <c r="AC26" s="116"/>
    </row>
    <row r="27" spans="1:29" s="94" customFormat="1" ht="21.6" customHeight="1">
      <c r="A27" s="25">
        <f>IF(B27&lt;&gt;"",COUNTA($B$20:B27),"")</f>
        <v>8</v>
      </c>
      <c r="B27" s="104" t="s">
        <v>149</v>
      </c>
      <c r="C27" s="117">
        <v>46387</v>
      </c>
      <c r="D27" s="117">
        <v>760</v>
      </c>
      <c r="E27" s="117">
        <v>1055</v>
      </c>
      <c r="F27" s="117">
        <v>5813</v>
      </c>
      <c r="G27" s="117">
        <v>22</v>
      </c>
      <c r="H27" s="117">
        <v>2</v>
      </c>
      <c r="I27" s="117">
        <v>2</v>
      </c>
      <c r="J27" s="117" t="s">
        <v>10</v>
      </c>
      <c r="K27" s="117">
        <v>8</v>
      </c>
      <c r="L27" s="117">
        <v>6412</v>
      </c>
      <c r="M27" s="117">
        <v>32314</v>
      </c>
      <c r="N27" s="117" t="s">
        <v>10</v>
      </c>
      <c r="O27" s="116"/>
      <c r="P27" s="116"/>
      <c r="Q27" s="116"/>
      <c r="R27" s="116"/>
      <c r="S27" s="116"/>
      <c r="T27" s="116"/>
      <c r="U27" s="116"/>
      <c r="V27" s="116"/>
      <c r="W27" s="116"/>
      <c r="X27" s="116"/>
      <c r="Y27" s="116"/>
      <c r="Z27" s="116"/>
      <c r="AA27" s="116"/>
      <c r="AB27" s="116"/>
      <c r="AC27" s="116"/>
    </row>
    <row r="28" spans="1:29" s="94" customFormat="1" ht="11.1" customHeight="1">
      <c r="A28" s="25">
        <f>IF(B28&lt;&gt;"",COUNTA($B$20:B28),"")</f>
        <v>9</v>
      </c>
      <c r="B28" s="103" t="s">
        <v>150</v>
      </c>
      <c r="C28" s="117">
        <v>12234</v>
      </c>
      <c r="D28" s="117">
        <v>565</v>
      </c>
      <c r="E28" s="117">
        <v>74</v>
      </c>
      <c r="F28" s="117">
        <v>5707</v>
      </c>
      <c r="G28" s="117" t="s">
        <v>10</v>
      </c>
      <c r="H28" s="117" t="s">
        <v>10</v>
      </c>
      <c r="I28" s="117" t="s">
        <v>10</v>
      </c>
      <c r="J28" s="117" t="s">
        <v>10</v>
      </c>
      <c r="K28" s="117" t="s">
        <v>10</v>
      </c>
      <c r="L28" s="117">
        <v>5888</v>
      </c>
      <c r="M28" s="117" t="s">
        <v>10</v>
      </c>
      <c r="N28" s="117" t="s">
        <v>10</v>
      </c>
      <c r="O28" s="116"/>
      <c r="P28" s="116"/>
      <c r="Q28" s="116"/>
      <c r="R28" s="116"/>
      <c r="S28" s="116"/>
      <c r="T28" s="116"/>
      <c r="U28" s="116"/>
      <c r="V28" s="116"/>
      <c r="W28" s="116"/>
      <c r="X28" s="116"/>
      <c r="Y28" s="116"/>
      <c r="Z28" s="116"/>
      <c r="AA28" s="116"/>
      <c r="AB28" s="116"/>
      <c r="AC28" s="116"/>
    </row>
    <row r="29" spans="1:29" s="94" customFormat="1" ht="11.1" customHeight="1">
      <c r="A29" s="25">
        <f>IF(B29&lt;&gt;"",COUNTA($B$20:B29),"")</f>
        <v>10</v>
      </c>
      <c r="B29" s="103" t="s">
        <v>151</v>
      </c>
      <c r="C29" s="117" t="s">
        <v>10</v>
      </c>
      <c r="D29" s="117" t="s">
        <v>10</v>
      </c>
      <c r="E29" s="117" t="s">
        <v>10</v>
      </c>
      <c r="F29" s="117" t="s">
        <v>10</v>
      </c>
      <c r="G29" s="117" t="s">
        <v>10</v>
      </c>
      <c r="H29" s="117" t="s">
        <v>10</v>
      </c>
      <c r="I29" s="117" t="s">
        <v>10</v>
      </c>
      <c r="J29" s="117" t="s">
        <v>10</v>
      </c>
      <c r="K29" s="117" t="s">
        <v>10</v>
      </c>
      <c r="L29" s="117" t="s">
        <v>10</v>
      </c>
      <c r="M29" s="117" t="s">
        <v>10</v>
      </c>
      <c r="N29" s="117" t="s">
        <v>10</v>
      </c>
      <c r="O29" s="116"/>
      <c r="P29" s="116"/>
      <c r="Q29" s="116"/>
      <c r="R29" s="116"/>
      <c r="S29" s="116"/>
      <c r="T29" s="116"/>
      <c r="U29" s="116"/>
      <c r="V29" s="116"/>
      <c r="W29" s="116"/>
      <c r="X29" s="116"/>
      <c r="Y29" s="116"/>
      <c r="Z29" s="116"/>
      <c r="AA29" s="116"/>
      <c r="AB29" s="116"/>
      <c r="AC29" s="116"/>
    </row>
    <row r="30" spans="1:29" s="94" customFormat="1" ht="11.1" customHeight="1">
      <c r="A30" s="25">
        <f>IF(B30&lt;&gt;"",COUNTA($B$20:B30),"")</f>
        <v>11</v>
      </c>
      <c r="B30" s="103" t="s">
        <v>152</v>
      </c>
      <c r="C30" s="117">
        <v>1533</v>
      </c>
      <c r="D30" s="117">
        <v>126</v>
      </c>
      <c r="E30" s="117">
        <v>7</v>
      </c>
      <c r="F30" s="117">
        <v>116</v>
      </c>
      <c r="G30" s="117" t="s">
        <v>10</v>
      </c>
      <c r="H30" s="117">
        <v>1275</v>
      </c>
      <c r="I30" s="117">
        <v>45</v>
      </c>
      <c r="J30" s="117">
        <v>1230</v>
      </c>
      <c r="K30" s="117" t="s">
        <v>10</v>
      </c>
      <c r="L30" s="117">
        <v>9</v>
      </c>
      <c r="M30" s="117" t="s">
        <v>10</v>
      </c>
      <c r="N30" s="117" t="s">
        <v>10</v>
      </c>
      <c r="O30" s="116"/>
      <c r="P30" s="116"/>
      <c r="Q30" s="116"/>
      <c r="R30" s="116"/>
      <c r="S30" s="116"/>
      <c r="T30" s="116"/>
      <c r="U30" s="116"/>
      <c r="V30" s="116"/>
      <c r="W30" s="116"/>
      <c r="X30" s="116"/>
      <c r="Y30" s="116"/>
      <c r="Z30" s="116"/>
      <c r="AA30" s="116"/>
      <c r="AB30" s="116"/>
      <c r="AC30" s="116"/>
    </row>
    <row r="31" spans="1:29" s="94" customFormat="1" ht="11.1" customHeight="1">
      <c r="A31" s="25">
        <f>IF(B31&lt;&gt;"",COUNTA($B$20:B31),"")</f>
        <v>12</v>
      </c>
      <c r="B31" s="103" t="s">
        <v>147</v>
      </c>
      <c r="C31" s="117" t="s">
        <v>10</v>
      </c>
      <c r="D31" s="117" t="s">
        <v>10</v>
      </c>
      <c r="E31" s="117" t="s">
        <v>10</v>
      </c>
      <c r="F31" s="117" t="s">
        <v>10</v>
      </c>
      <c r="G31" s="117" t="s">
        <v>10</v>
      </c>
      <c r="H31" s="117" t="s">
        <v>10</v>
      </c>
      <c r="I31" s="117" t="s">
        <v>10</v>
      </c>
      <c r="J31" s="117" t="s">
        <v>10</v>
      </c>
      <c r="K31" s="117" t="s">
        <v>10</v>
      </c>
      <c r="L31" s="117" t="s">
        <v>10</v>
      </c>
      <c r="M31" s="117" t="s">
        <v>10</v>
      </c>
      <c r="N31" s="117" t="s">
        <v>10</v>
      </c>
      <c r="O31" s="116"/>
      <c r="P31" s="116"/>
      <c r="Q31" s="116"/>
      <c r="R31" s="116"/>
      <c r="S31" s="116"/>
      <c r="T31" s="116"/>
      <c r="U31" s="116"/>
      <c r="V31" s="116"/>
      <c r="W31" s="116"/>
      <c r="X31" s="116"/>
      <c r="Y31" s="116"/>
      <c r="Z31" s="116"/>
      <c r="AA31" s="116"/>
      <c r="AB31" s="116"/>
      <c r="AC31" s="116"/>
    </row>
    <row r="32" spans="1:29" s="94" customFormat="1" ht="18.95" customHeight="1">
      <c r="A32" s="26">
        <f>IF(B32&lt;&gt;"",COUNTA($B$20:B32),"")</f>
        <v>13</v>
      </c>
      <c r="B32" s="105" t="s">
        <v>153</v>
      </c>
      <c r="C32" s="119">
        <v>47919</v>
      </c>
      <c r="D32" s="119">
        <v>886</v>
      </c>
      <c r="E32" s="119">
        <v>1062</v>
      </c>
      <c r="F32" s="119">
        <v>5928</v>
      </c>
      <c r="G32" s="119">
        <v>22</v>
      </c>
      <c r="H32" s="119">
        <v>1277</v>
      </c>
      <c r="I32" s="119">
        <v>47</v>
      </c>
      <c r="J32" s="119">
        <v>1230</v>
      </c>
      <c r="K32" s="119">
        <v>8</v>
      </c>
      <c r="L32" s="119">
        <v>6421</v>
      </c>
      <c r="M32" s="119">
        <v>32314</v>
      </c>
      <c r="N32" s="119" t="s">
        <v>10</v>
      </c>
      <c r="O32" s="116"/>
      <c r="P32" s="116"/>
      <c r="Q32" s="116"/>
      <c r="R32" s="116"/>
      <c r="S32" s="116"/>
      <c r="T32" s="116"/>
      <c r="U32" s="116"/>
      <c r="V32" s="116"/>
      <c r="W32" s="116"/>
      <c r="X32" s="116"/>
      <c r="Y32" s="116"/>
      <c r="Z32" s="116"/>
      <c r="AA32" s="116"/>
      <c r="AB32" s="116"/>
      <c r="AC32" s="116"/>
    </row>
    <row r="33" spans="1:29" s="94" customFormat="1" ht="18.95" customHeight="1">
      <c r="A33" s="26">
        <f>IF(B33&lt;&gt;"",COUNTA($B$20:B33),"")</f>
        <v>14</v>
      </c>
      <c r="B33" s="105" t="s">
        <v>154</v>
      </c>
      <c r="C33" s="119">
        <v>270020</v>
      </c>
      <c r="D33" s="119">
        <v>30015</v>
      </c>
      <c r="E33" s="119">
        <v>17370</v>
      </c>
      <c r="F33" s="119">
        <v>32084</v>
      </c>
      <c r="G33" s="119">
        <v>4534</v>
      </c>
      <c r="H33" s="119">
        <v>196921</v>
      </c>
      <c r="I33" s="119">
        <v>122387</v>
      </c>
      <c r="J33" s="119">
        <v>74534</v>
      </c>
      <c r="K33" s="119">
        <v>5822</v>
      </c>
      <c r="L33" s="119">
        <v>30440</v>
      </c>
      <c r="M33" s="119">
        <v>37585</v>
      </c>
      <c r="N33" s="119">
        <v>-84750</v>
      </c>
      <c r="O33" s="116"/>
      <c r="P33" s="116"/>
      <c r="Q33" s="116"/>
      <c r="R33" s="116"/>
      <c r="S33" s="116"/>
      <c r="T33" s="116"/>
      <c r="U33" s="116"/>
      <c r="V33" s="116"/>
      <c r="W33" s="116"/>
      <c r="X33" s="116"/>
      <c r="Y33" s="116"/>
      <c r="Z33" s="116"/>
      <c r="AA33" s="116"/>
      <c r="AB33" s="116"/>
      <c r="AC33" s="116"/>
    </row>
    <row r="34" spans="1:29" s="94" customFormat="1" ht="11.1" customHeight="1">
      <c r="A34" s="25">
        <f>IF(B34&lt;&gt;"",COUNTA($B$20:B34),"")</f>
        <v>15</v>
      </c>
      <c r="B34" s="103" t="s">
        <v>155</v>
      </c>
      <c r="C34" s="117" t="s">
        <v>10</v>
      </c>
      <c r="D34" s="117" t="s">
        <v>10</v>
      </c>
      <c r="E34" s="117" t="s">
        <v>10</v>
      </c>
      <c r="F34" s="117" t="s">
        <v>10</v>
      </c>
      <c r="G34" s="117" t="s">
        <v>10</v>
      </c>
      <c r="H34" s="117" t="s">
        <v>10</v>
      </c>
      <c r="I34" s="117" t="s">
        <v>10</v>
      </c>
      <c r="J34" s="117" t="s">
        <v>10</v>
      </c>
      <c r="K34" s="117" t="s">
        <v>10</v>
      </c>
      <c r="L34" s="117" t="s">
        <v>10</v>
      </c>
      <c r="M34" s="117" t="s">
        <v>10</v>
      </c>
      <c r="N34" s="117" t="s">
        <v>10</v>
      </c>
      <c r="O34" s="116"/>
      <c r="P34" s="116"/>
      <c r="Q34" s="116"/>
      <c r="R34" s="116"/>
      <c r="S34" s="116"/>
      <c r="T34" s="116"/>
      <c r="U34" s="116"/>
      <c r="V34" s="116"/>
      <c r="W34" s="116"/>
      <c r="X34" s="116"/>
      <c r="Y34" s="116"/>
      <c r="Z34" s="116"/>
      <c r="AA34" s="116"/>
      <c r="AB34" s="116"/>
      <c r="AC34" s="116"/>
    </row>
    <row r="35" spans="1:29" s="94" customFormat="1" ht="11.1" customHeight="1">
      <c r="A35" s="25">
        <f>IF(B35&lt;&gt;"",COUNTA($B$20:B35),"")</f>
        <v>16</v>
      </c>
      <c r="B35" s="103" t="s">
        <v>156</v>
      </c>
      <c r="C35" s="117" t="s">
        <v>10</v>
      </c>
      <c r="D35" s="117" t="s">
        <v>10</v>
      </c>
      <c r="E35" s="117" t="s">
        <v>10</v>
      </c>
      <c r="F35" s="117" t="s">
        <v>10</v>
      </c>
      <c r="G35" s="117" t="s">
        <v>10</v>
      </c>
      <c r="H35" s="117" t="s">
        <v>10</v>
      </c>
      <c r="I35" s="117" t="s">
        <v>10</v>
      </c>
      <c r="J35" s="117" t="s">
        <v>10</v>
      </c>
      <c r="K35" s="117" t="s">
        <v>10</v>
      </c>
      <c r="L35" s="117" t="s">
        <v>10</v>
      </c>
      <c r="M35" s="117" t="s">
        <v>10</v>
      </c>
      <c r="N35" s="117" t="s">
        <v>10</v>
      </c>
      <c r="O35" s="116"/>
      <c r="P35" s="116"/>
      <c r="Q35" s="116"/>
      <c r="R35" s="116"/>
      <c r="S35" s="116"/>
      <c r="T35" s="116"/>
      <c r="U35" s="116"/>
      <c r="V35" s="116"/>
      <c r="W35" s="116"/>
      <c r="X35" s="116"/>
      <c r="Y35" s="116"/>
      <c r="Z35" s="116"/>
      <c r="AA35" s="116"/>
      <c r="AB35" s="116"/>
      <c r="AC35" s="116"/>
    </row>
    <row r="36" spans="1:29" s="94" customFormat="1" ht="11.1" customHeight="1">
      <c r="A36" s="25">
        <f>IF(B36&lt;&gt;"",COUNTA($B$20:B36),"")</f>
        <v>17</v>
      </c>
      <c r="B36" s="103" t="s">
        <v>172</v>
      </c>
      <c r="C36" s="117" t="s">
        <v>10</v>
      </c>
      <c r="D36" s="117" t="s">
        <v>10</v>
      </c>
      <c r="E36" s="117" t="s">
        <v>10</v>
      </c>
      <c r="F36" s="117" t="s">
        <v>10</v>
      </c>
      <c r="G36" s="117" t="s">
        <v>10</v>
      </c>
      <c r="H36" s="117" t="s">
        <v>10</v>
      </c>
      <c r="I36" s="117" t="s">
        <v>10</v>
      </c>
      <c r="J36" s="117" t="s">
        <v>10</v>
      </c>
      <c r="K36" s="117" t="s">
        <v>10</v>
      </c>
      <c r="L36" s="117" t="s">
        <v>10</v>
      </c>
      <c r="M36" s="117" t="s">
        <v>10</v>
      </c>
      <c r="N36" s="117" t="s">
        <v>10</v>
      </c>
      <c r="O36" s="116"/>
      <c r="P36" s="116"/>
      <c r="Q36" s="116"/>
      <c r="R36" s="116"/>
      <c r="S36" s="116"/>
      <c r="T36" s="116"/>
      <c r="U36" s="116"/>
      <c r="V36" s="116"/>
      <c r="W36" s="116"/>
      <c r="X36" s="116"/>
      <c r="Y36" s="116"/>
      <c r="Z36" s="116"/>
      <c r="AA36" s="116"/>
      <c r="AB36" s="116"/>
      <c r="AC36" s="116"/>
    </row>
    <row r="37" spans="1:29" s="94" customFormat="1" ht="11.1" customHeight="1">
      <c r="A37" s="25">
        <f>IF(B37&lt;&gt;"",COUNTA($B$20:B37),"")</f>
        <v>18</v>
      </c>
      <c r="B37" s="103" t="s">
        <v>173</v>
      </c>
      <c r="C37" s="117" t="s">
        <v>10</v>
      </c>
      <c r="D37" s="117" t="s">
        <v>10</v>
      </c>
      <c r="E37" s="117" t="s">
        <v>10</v>
      </c>
      <c r="F37" s="117" t="s">
        <v>10</v>
      </c>
      <c r="G37" s="117" t="s">
        <v>10</v>
      </c>
      <c r="H37" s="117" t="s">
        <v>10</v>
      </c>
      <c r="I37" s="117" t="s">
        <v>10</v>
      </c>
      <c r="J37" s="117" t="s">
        <v>10</v>
      </c>
      <c r="K37" s="117" t="s">
        <v>10</v>
      </c>
      <c r="L37" s="117" t="s">
        <v>10</v>
      </c>
      <c r="M37" s="117" t="s">
        <v>10</v>
      </c>
      <c r="N37" s="117" t="s">
        <v>10</v>
      </c>
      <c r="O37" s="116"/>
      <c r="P37" s="116"/>
      <c r="Q37" s="116"/>
      <c r="R37" s="116"/>
      <c r="S37" s="116"/>
      <c r="T37" s="116"/>
      <c r="U37" s="116"/>
      <c r="V37" s="116"/>
      <c r="W37" s="116"/>
      <c r="X37" s="116"/>
      <c r="Y37" s="116"/>
      <c r="Z37" s="116"/>
      <c r="AA37" s="116"/>
      <c r="AB37" s="116"/>
      <c r="AC37" s="116"/>
    </row>
    <row r="38" spans="1:29" s="94" customFormat="1" ht="11.1" customHeight="1">
      <c r="A38" s="25">
        <f>IF(B38&lt;&gt;"",COUNTA($B$20:B38),"")</f>
        <v>19</v>
      </c>
      <c r="B38" s="103" t="s">
        <v>61</v>
      </c>
      <c r="C38" s="117">
        <v>40892</v>
      </c>
      <c r="D38" s="117" t="s">
        <v>10</v>
      </c>
      <c r="E38" s="117" t="s">
        <v>10</v>
      </c>
      <c r="F38" s="117" t="s">
        <v>10</v>
      </c>
      <c r="G38" s="117" t="s">
        <v>10</v>
      </c>
      <c r="H38" s="117" t="s">
        <v>10</v>
      </c>
      <c r="I38" s="117" t="s">
        <v>10</v>
      </c>
      <c r="J38" s="117" t="s">
        <v>10</v>
      </c>
      <c r="K38" s="117" t="s">
        <v>10</v>
      </c>
      <c r="L38" s="117" t="s">
        <v>10</v>
      </c>
      <c r="M38" s="117" t="s">
        <v>10</v>
      </c>
      <c r="N38" s="117">
        <v>40892</v>
      </c>
      <c r="O38" s="116"/>
      <c r="P38" s="116"/>
      <c r="Q38" s="116"/>
      <c r="R38" s="116"/>
      <c r="S38" s="116"/>
      <c r="T38" s="116"/>
      <c r="U38" s="116"/>
      <c r="V38" s="116"/>
      <c r="W38" s="116"/>
      <c r="X38" s="116"/>
      <c r="Y38" s="116"/>
      <c r="Z38" s="116"/>
      <c r="AA38" s="116"/>
      <c r="AB38" s="116"/>
      <c r="AC38" s="116"/>
    </row>
    <row r="39" spans="1:29" s="94" customFormat="1" ht="21.6" customHeight="1">
      <c r="A39" s="25">
        <f>IF(B39&lt;&gt;"",COUNTA($B$20:B39),"")</f>
        <v>20</v>
      </c>
      <c r="B39" s="104" t="s">
        <v>157</v>
      </c>
      <c r="C39" s="117">
        <v>37723</v>
      </c>
      <c r="D39" s="117" t="s">
        <v>10</v>
      </c>
      <c r="E39" s="117" t="s">
        <v>10</v>
      </c>
      <c r="F39" s="117" t="s">
        <v>10</v>
      </c>
      <c r="G39" s="117" t="s">
        <v>10</v>
      </c>
      <c r="H39" s="117" t="s">
        <v>10</v>
      </c>
      <c r="I39" s="117" t="s">
        <v>10</v>
      </c>
      <c r="J39" s="117" t="s">
        <v>10</v>
      </c>
      <c r="K39" s="117" t="s">
        <v>10</v>
      </c>
      <c r="L39" s="117" t="s">
        <v>10</v>
      </c>
      <c r="M39" s="117" t="s">
        <v>10</v>
      </c>
      <c r="N39" s="117">
        <v>37723</v>
      </c>
      <c r="O39" s="116"/>
      <c r="P39" s="116"/>
      <c r="Q39" s="116"/>
      <c r="R39" s="116"/>
      <c r="S39" s="116"/>
      <c r="T39" s="116"/>
      <c r="U39" s="116"/>
      <c r="V39" s="116"/>
      <c r="W39" s="116"/>
      <c r="X39" s="116"/>
      <c r="Y39" s="116"/>
      <c r="Z39" s="116"/>
      <c r="AA39" s="116"/>
      <c r="AB39" s="116"/>
      <c r="AC39" s="116"/>
    </row>
    <row r="40" spans="1:29" s="94" customFormat="1" ht="21.6" customHeight="1">
      <c r="A40" s="25">
        <f>IF(B40&lt;&gt;"",COUNTA($B$20:B40),"")</f>
        <v>21</v>
      </c>
      <c r="B40" s="104" t="s">
        <v>158</v>
      </c>
      <c r="C40" s="117">
        <v>83801</v>
      </c>
      <c r="D40" s="117">
        <v>244</v>
      </c>
      <c r="E40" s="117" t="s">
        <v>10</v>
      </c>
      <c r="F40" s="117">
        <v>2367</v>
      </c>
      <c r="G40" s="117">
        <v>619</v>
      </c>
      <c r="H40" s="117">
        <v>76421</v>
      </c>
      <c r="I40" s="117">
        <v>44809</v>
      </c>
      <c r="J40" s="117">
        <v>31612</v>
      </c>
      <c r="K40" s="117">
        <v>13</v>
      </c>
      <c r="L40" s="117">
        <v>3850</v>
      </c>
      <c r="M40" s="117">
        <v>286</v>
      </c>
      <c r="N40" s="117" t="s">
        <v>10</v>
      </c>
      <c r="O40" s="116"/>
      <c r="P40" s="116"/>
      <c r="Q40" s="116"/>
      <c r="R40" s="116"/>
      <c r="S40" s="116"/>
      <c r="T40" s="116"/>
      <c r="U40" s="116"/>
      <c r="V40" s="116"/>
      <c r="W40" s="116"/>
      <c r="X40" s="116"/>
      <c r="Y40" s="116"/>
      <c r="Z40" s="116"/>
      <c r="AA40" s="116"/>
      <c r="AB40" s="116"/>
      <c r="AC40" s="116"/>
    </row>
    <row r="41" spans="1:29" s="94" customFormat="1" ht="21.6" customHeight="1">
      <c r="A41" s="25">
        <f>IF(B41&lt;&gt;"",COUNTA($B$20:B41),"")</f>
        <v>22</v>
      </c>
      <c r="B41" s="104" t="s">
        <v>159</v>
      </c>
      <c r="C41" s="117">
        <v>10708</v>
      </c>
      <c r="D41" s="117">
        <v>118</v>
      </c>
      <c r="E41" s="117">
        <v>1</v>
      </c>
      <c r="F41" s="117">
        <v>253</v>
      </c>
      <c r="G41" s="117" t="s">
        <v>10</v>
      </c>
      <c r="H41" s="117">
        <v>9879</v>
      </c>
      <c r="I41" s="117">
        <v>9755</v>
      </c>
      <c r="J41" s="117">
        <v>123</v>
      </c>
      <c r="K41" s="117" t="s">
        <v>10</v>
      </c>
      <c r="L41" s="117" t="s">
        <v>10</v>
      </c>
      <c r="M41" s="117">
        <v>458</v>
      </c>
      <c r="N41" s="117" t="s">
        <v>10</v>
      </c>
      <c r="O41" s="116"/>
      <c r="P41" s="116"/>
      <c r="Q41" s="116"/>
      <c r="R41" s="116"/>
      <c r="S41" s="116"/>
      <c r="T41" s="116"/>
      <c r="U41" s="116"/>
      <c r="V41" s="116"/>
      <c r="W41" s="116"/>
      <c r="X41" s="116"/>
      <c r="Y41" s="116"/>
      <c r="Z41" s="116"/>
      <c r="AA41" s="116"/>
      <c r="AB41" s="116"/>
      <c r="AC41" s="116"/>
    </row>
    <row r="42" spans="1:29" s="94" customFormat="1" ht="11.1" customHeight="1">
      <c r="A42" s="25">
        <f>IF(B42&lt;&gt;"",COUNTA($B$20:B42),"")</f>
        <v>23</v>
      </c>
      <c r="B42" s="103" t="s">
        <v>160</v>
      </c>
      <c r="C42" s="117">
        <v>10864</v>
      </c>
      <c r="D42" s="117">
        <v>15</v>
      </c>
      <c r="E42" s="117">
        <v>5921</v>
      </c>
      <c r="F42" s="117">
        <v>212</v>
      </c>
      <c r="G42" s="117">
        <v>1217</v>
      </c>
      <c r="H42" s="117">
        <v>5</v>
      </c>
      <c r="I42" s="117">
        <v>5</v>
      </c>
      <c r="J42" s="117" t="s">
        <v>10</v>
      </c>
      <c r="K42" s="117">
        <v>281</v>
      </c>
      <c r="L42" s="117">
        <v>3028</v>
      </c>
      <c r="M42" s="117">
        <v>184</v>
      </c>
      <c r="N42" s="117" t="s">
        <v>10</v>
      </c>
      <c r="O42" s="116"/>
      <c r="P42" s="116"/>
      <c r="Q42" s="116"/>
      <c r="R42" s="116"/>
      <c r="S42" s="116"/>
      <c r="T42" s="116"/>
      <c r="U42" s="116"/>
      <c r="V42" s="116"/>
      <c r="W42" s="116"/>
      <c r="X42" s="116"/>
      <c r="Y42" s="116"/>
      <c r="Z42" s="116"/>
      <c r="AA42" s="116"/>
      <c r="AB42" s="116"/>
      <c r="AC42" s="116"/>
    </row>
    <row r="43" spans="1:29" s="94" customFormat="1" ht="11.1" customHeight="1">
      <c r="A43" s="25">
        <f>IF(B43&lt;&gt;"",COUNTA($B$20:B43),"")</f>
        <v>24</v>
      </c>
      <c r="B43" s="103" t="s">
        <v>161</v>
      </c>
      <c r="C43" s="117">
        <v>136465</v>
      </c>
      <c r="D43" s="117">
        <v>6706</v>
      </c>
      <c r="E43" s="117">
        <v>6477</v>
      </c>
      <c r="F43" s="117">
        <v>1593</v>
      </c>
      <c r="G43" s="117">
        <v>204</v>
      </c>
      <c r="H43" s="117">
        <v>33202</v>
      </c>
      <c r="I43" s="117">
        <v>28023</v>
      </c>
      <c r="J43" s="117">
        <v>5179</v>
      </c>
      <c r="K43" s="117">
        <v>102</v>
      </c>
      <c r="L43" s="117">
        <v>1255</v>
      </c>
      <c r="M43" s="117">
        <v>283</v>
      </c>
      <c r="N43" s="117">
        <v>86642</v>
      </c>
      <c r="O43" s="116"/>
      <c r="P43" s="116"/>
      <c r="Q43" s="116"/>
      <c r="R43" s="116"/>
      <c r="S43" s="116"/>
      <c r="T43" s="116"/>
      <c r="U43" s="116"/>
      <c r="V43" s="116"/>
      <c r="W43" s="116"/>
      <c r="X43" s="116"/>
      <c r="Y43" s="116"/>
      <c r="Z43" s="116"/>
      <c r="AA43" s="116"/>
      <c r="AB43" s="116"/>
      <c r="AC43" s="116"/>
    </row>
    <row r="44" spans="1:29" s="94" customFormat="1" ht="11.1" customHeight="1">
      <c r="A44" s="25">
        <f>IF(B44&lt;&gt;"",COUNTA($B$20:B44),"")</f>
        <v>25</v>
      </c>
      <c r="B44" s="103" t="s">
        <v>147</v>
      </c>
      <c r="C44" s="117">
        <v>91705</v>
      </c>
      <c r="D44" s="117">
        <v>247</v>
      </c>
      <c r="E44" s="117">
        <v>978</v>
      </c>
      <c r="F44" s="117">
        <v>1421</v>
      </c>
      <c r="G44" s="117">
        <v>149</v>
      </c>
      <c r="H44" s="117">
        <v>1258</v>
      </c>
      <c r="I44" s="117" t="s">
        <v>10</v>
      </c>
      <c r="J44" s="117">
        <v>1258</v>
      </c>
      <c r="K44" s="117" t="s">
        <v>10</v>
      </c>
      <c r="L44" s="117">
        <v>1034</v>
      </c>
      <c r="M44" s="117" t="s">
        <v>10</v>
      </c>
      <c r="N44" s="117">
        <v>86618</v>
      </c>
      <c r="O44" s="116"/>
      <c r="P44" s="116"/>
      <c r="Q44" s="116"/>
      <c r="R44" s="116"/>
      <c r="S44" s="116"/>
      <c r="T44" s="116"/>
      <c r="U44" s="116"/>
      <c r="V44" s="116"/>
      <c r="W44" s="116"/>
      <c r="X44" s="116"/>
      <c r="Y44" s="116"/>
      <c r="Z44" s="116"/>
      <c r="AA44" s="116"/>
      <c r="AB44" s="116"/>
      <c r="AC44" s="116"/>
    </row>
    <row r="45" spans="1:29" s="94" customFormat="1" ht="20.100000000000001" customHeight="1">
      <c r="A45" s="26">
        <f>IF(B45&lt;&gt;"",COUNTA($B$20:B45),"")</f>
        <v>26</v>
      </c>
      <c r="B45" s="105" t="s">
        <v>162</v>
      </c>
      <c r="C45" s="119">
        <v>228746</v>
      </c>
      <c r="D45" s="119">
        <v>6836</v>
      </c>
      <c r="E45" s="119">
        <v>11421</v>
      </c>
      <c r="F45" s="119">
        <v>3005</v>
      </c>
      <c r="G45" s="119">
        <v>1892</v>
      </c>
      <c r="H45" s="119">
        <v>118248</v>
      </c>
      <c r="I45" s="119">
        <v>82593</v>
      </c>
      <c r="J45" s="119">
        <v>35655</v>
      </c>
      <c r="K45" s="119">
        <v>396</v>
      </c>
      <c r="L45" s="119">
        <v>7099</v>
      </c>
      <c r="M45" s="119">
        <v>1210</v>
      </c>
      <c r="N45" s="119">
        <v>78639</v>
      </c>
      <c r="O45" s="116"/>
      <c r="P45" s="116"/>
      <c r="Q45" s="116"/>
      <c r="R45" s="116"/>
      <c r="S45" s="116"/>
      <c r="T45" s="116"/>
      <c r="U45" s="116"/>
      <c r="V45" s="116"/>
      <c r="W45" s="116"/>
      <c r="X45" s="116"/>
      <c r="Y45" s="116"/>
      <c r="Z45" s="116"/>
      <c r="AA45" s="116"/>
      <c r="AB45" s="116"/>
      <c r="AC45" s="116"/>
    </row>
    <row r="46" spans="1:29" s="122" customFormat="1" ht="11.1" customHeight="1">
      <c r="A46" s="25">
        <f>IF(B46&lt;&gt;"",COUNTA($B$20:B46),"")</f>
        <v>27</v>
      </c>
      <c r="B46" s="103" t="s">
        <v>163</v>
      </c>
      <c r="C46" s="117">
        <v>24884</v>
      </c>
      <c r="D46" s="117">
        <v>11</v>
      </c>
      <c r="E46" s="117">
        <v>733</v>
      </c>
      <c r="F46" s="117">
        <v>3155</v>
      </c>
      <c r="G46" s="117">
        <v>3</v>
      </c>
      <c r="H46" s="117">
        <v>1278</v>
      </c>
      <c r="I46" s="117">
        <v>5</v>
      </c>
      <c r="J46" s="117">
        <v>1273</v>
      </c>
      <c r="K46" s="117" t="s">
        <v>10</v>
      </c>
      <c r="L46" s="117">
        <v>1124</v>
      </c>
      <c r="M46" s="117">
        <v>15497</v>
      </c>
      <c r="N46" s="117">
        <v>3082</v>
      </c>
      <c r="O46" s="121"/>
      <c r="P46" s="121"/>
      <c r="Q46" s="121"/>
      <c r="R46" s="121"/>
      <c r="S46" s="121"/>
      <c r="T46" s="121"/>
      <c r="U46" s="121"/>
      <c r="V46" s="121"/>
      <c r="W46" s="121"/>
      <c r="X46" s="121"/>
      <c r="Y46" s="121"/>
      <c r="Z46" s="121"/>
      <c r="AA46" s="121"/>
      <c r="AB46" s="121"/>
      <c r="AC46" s="121"/>
    </row>
    <row r="47" spans="1:29" s="122" customFormat="1" ht="11.1" customHeight="1">
      <c r="A47" s="25">
        <f>IF(B47&lt;&gt;"",COUNTA($B$20:B47),"")</f>
        <v>28</v>
      </c>
      <c r="B47" s="103" t="s">
        <v>164</v>
      </c>
      <c r="C47" s="117" t="s">
        <v>10</v>
      </c>
      <c r="D47" s="117" t="s">
        <v>10</v>
      </c>
      <c r="E47" s="117" t="s">
        <v>10</v>
      </c>
      <c r="F47" s="117" t="s">
        <v>10</v>
      </c>
      <c r="G47" s="117" t="s">
        <v>10</v>
      </c>
      <c r="H47" s="117" t="s">
        <v>10</v>
      </c>
      <c r="I47" s="117" t="s">
        <v>10</v>
      </c>
      <c r="J47" s="117" t="s">
        <v>10</v>
      </c>
      <c r="K47" s="117" t="s">
        <v>10</v>
      </c>
      <c r="L47" s="117" t="s">
        <v>10</v>
      </c>
      <c r="M47" s="117" t="s">
        <v>10</v>
      </c>
      <c r="N47" s="117" t="s">
        <v>10</v>
      </c>
      <c r="O47" s="121"/>
      <c r="P47" s="121"/>
      <c r="Q47" s="121"/>
      <c r="R47" s="121"/>
      <c r="S47" s="121"/>
      <c r="T47" s="121"/>
      <c r="U47" s="121"/>
      <c r="V47" s="121"/>
      <c r="W47" s="121"/>
      <c r="X47" s="121"/>
      <c r="Y47" s="121"/>
      <c r="Z47" s="121"/>
      <c r="AA47" s="121"/>
      <c r="AB47" s="121"/>
      <c r="AC47" s="121"/>
    </row>
    <row r="48" spans="1:29" s="122" customFormat="1" ht="11.1" customHeight="1">
      <c r="A48" s="25">
        <f>IF(B48&lt;&gt;"",COUNTA($B$20:B48),"")</f>
        <v>29</v>
      </c>
      <c r="B48" s="103" t="s">
        <v>165</v>
      </c>
      <c r="C48" s="117">
        <v>24891</v>
      </c>
      <c r="D48" s="117">
        <v>29</v>
      </c>
      <c r="E48" s="117">
        <v>5</v>
      </c>
      <c r="F48" s="117">
        <v>1</v>
      </c>
      <c r="G48" s="117" t="s">
        <v>10</v>
      </c>
      <c r="H48" s="117" t="s">
        <v>10</v>
      </c>
      <c r="I48" s="117" t="s">
        <v>10</v>
      </c>
      <c r="J48" s="117" t="s">
        <v>10</v>
      </c>
      <c r="K48" s="117" t="s">
        <v>10</v>
      </c>
      <c r="L48" s="117">
        <v>19</v>
      </c>
      <c r="M48" s="117">
        <v>24838</v>
      </c>
      <c r="N48" s="117" t="s">
        <v>10</v>
      </c>
      <c r="O48" s="121"/>
      <c r="P48" s="121"/>
      <c r="Q48" s="121"/>
      <c r="R48" s="121"/>
      <c r="S48" s="121"/>
      <c r="T48" s="121"/>
      <c r="U48" s="121"/>
      <c r="V48" s="121"/>
      <c r="W48" s="121"/>
      <c r="X48" s="121"/>
      <c r="Y48" s="121"/>
      <c r="Z48" s="121"/>
      <c r="AA48" s="121"/>
      <c r="AB48" s="121"/>
      <c r="AC48" s="121"/>
    </row>
    <row r="49" spans="1:29" s="122" customFormat="1" ht="11.1" customHeight="1">
      <c r="A49" s="25">
        <f>IF(B49&lt;&gt;"",COUNTA($B$20:B49),"")</f>
        <v>30</v>
      </c>
      <c r="B49" s="103" t="s">
        <v>147</v>
      </c>
      <c r="C49" s="117" t="s">
        <v>10</v>
      </c>
      <c r="D49" s="117" t="s">
        <v>10</v>
      </c>
      <c r="E49" s="117" t="s">
        <v>10</v>
      </c>
      <c r="F49" s="117" t="s">
        <v>10</v>
      </c>
      <c r="G49" s="117" t="s">
        <v>10</v>
      </c>
      <c r="H49" s="117" t="s">
        <v>10</v>
      </c>
      <c r="I49" s="117" t="s">
        <v>10</v>
      </c>
      <c r="J49" s="117" t="s">
        <v>10</v>
      </c>
      <c r="K49" s="117" t="s">
        <v>10</v>
      </c>
      <c r="L49" s="117" t="s">
        <v>10</v>
      </c>
      <c r="M49" s="117" t="s">
        <v>10</v>
      </c>
      <c r="N49" s="117" t="s">
        <v>10</v>
      </c>
      <c r="O49" s="121"/>
      <c r="P49" s="121"/>
      <c r="Q49" s="121"/>
      <c r="R49" s="121"/>
      <c r="S49" s="121"/>
      <c r="T49" s="121"/>
      <c r="U49" s="121"/>
      <c r="V49" s="121"/>
      <c r="W49" s="121"/>
      <c r="X49" s="121"/>
      <c r="Y49" s="121"/>
      <c r="Z49" s="121"/>
      <c r="AA49" s="121"/>
      <c r="AB49" s="121"/>
      <c r="AC49" s="121"/>
    </row>
    <row r="50" spans="1:29" s="94" customFormat="1" ht="18.95" customHeight="1">
      <c r="A50" s="26">
        <f>IF(B50&lt;&gt;"",COUNTA($B$20:B50),"")</f>
        <v>31</v>
      </c>
      <c r="B50" s="105" t="s">
        <v>166</v>
      </c>
      <c r="C50" s="119">
        <v>49775</v>
      </c>
      <c r="D50" s="119">
        <v>40</v>
      </c>
      <c r="E50" s="119">
        <v>738</v>
      </c>
      <c r="F50" s="119">
        <v>3155</v>
      </c>
      <c r="G50" s="119">
        <v>3</v>
      </c>
      <c r="H50" s="119">
        <v>1278</v>
      </c>
      <c r="I50" s="119">
        <v>5</v>
      </c>
      <c r="J50" s="119">
        <v>1273</v>
      </c>
      <c r="K50" s="119" t="s">
        <v>10</v>
      </c>
      <c r="L50" s="119">
        <v>1144</v>
      </c>
      <c r="M50" s="119">
        <v>40335</v>
      </c>
      <c r="N50" s="119">
        <v>3082</v>
      </c>
      <c r="O50" s="116"/>
      <c r="P50" s="116"/>
      <c r="Q50" s="116"/>
      <c r="R50" s="116"/>
      <c r="S50" s="116"/>
      <c r="T50" s="116"/>
      <c r="U50" s="116"/>
      <c r="V50" s="116"/>
      <c r="W50" s="116"/>
      <c r="X50" s="116"/>
      <c r="Y50" s="116"/>
      <c r="Z50" s="116"/>
      <c r="AA50" s="116"/>
      <c r="AB50" s="116"/>
      <c r="AC50" s="116"/>
    </row>
    <row r="51" spans="1:29" s="94" customFormat="1" ht="18.95" customHeight="1">
      <c r="A51" s="26">
        <f>IF(B51&lt;&gt;"",COUNTA($B$20:B51),"")</f>
        <v>32</v>
      </c>
      <c r="B51" s="105" t="s">
        <v>167</v>
      </c>
      <c r="C51" s="119">
        <v>278521</v>
      </c>
      <c r="D51" s="119">
        <v>6876</v>
      </c>
      <c r="E51" s="119">
        <v>12159</v>
      </c>
      <c r="F51" s="119">
        <v>6160</v>
      </c>
      <c r="G51" s="119">
        <v>1894</v>
      </c>
      <c r="H51" s="119">
        <v>119526</v>
      </c>
      <c r="I51" s="119">
        <v>82598</v>
      </c>
      <c r="J51" s="119">
        <v>36928</v>
      </c>
      <c r="K51" s="119">
        <v>396</v>
      </c>
      <c r="L51" s="119">
        <v>8243</v>
      </c>
      <c r="M51" s="119">
        <v>41546</v>
      </c>
      <c r="N51" s="119">
        <v>81721</v>
      </c>
      <c r="O51" s="116"/>
      <c r="P51" s="116"/>
      <c r="Q51" s="116"/>
      <c r="R51" s="116"/>
      <c r="S51" s="116"/>
      <c r="T51" s="116"/>
      <c r="U51" s="116"/>
      <c r="V51" s="116"/>
      <c r="W51" s="116"/>
      <c r="X51" s="116"/>
      <c r="Y51" s="116"/>
      <c r="Z51" s="116"/>
      <c r="AA51" s="116"/>
      <c r="AB51" s="116"/>
      <c r="AC51" s="116"/>
    </row>
    <row r="52" spans="1:29" s="94" customFormat="1" ht="18.95" customHeight="1">
      <c r="A52" s="26">
        <f>IF(B52&lt;&gt;"",COUNTA($B$20:B52),"")</f>
        <v>33</v>
      </c>
      <c r="B52" s="105" t="s">
        <v>168</v>
      </c>
      <c r="C52" s="119">
        <v>8501</v>
      </c>
      <c r="D52" s="119">
        <v>-23139</v>
      </c>
      <c r="E52" s="119">
        <v>-5210</v>
      </c>
      <c r="F52" s="119">
        <v>-25923</v>
      </c>
      <c r="G52" s="119">
        <v>-2639</v>
      </c>
      <c r="H52" s="119">
        <v>-77396</v>
      </c>
      <c r="I52" s="119">
        <v>-39790</v>
      </c>
      <c r="J52" s="119">
        <v>-37606</v>
      </c>
      <c r="K52" s="119">
        <v>-5426</v>
      </c>
      <c r="L52" s="119">
        <v>-22197</v>
      </c>
      <c r="M52" s="119">
        <v>3961</v>
      </c>
      <c r="N52" s="119">
        <v>166472</v>
      </c>
      <c r="O52" s="116"/>
      <c r="P52" s="116"/>
      <c r="Q52" s="116"/>
      <c r="R52" s="116"/>
      <c r="S52" s="116"/>
      <c r="T52" s="116"/>
      <c r="U52" s="116"/>
      <c r="V52" s="116"/>
      <c r="W52" s="116"/>
      <c r="X52" s="116"/>
      <c r="Y52" s="116"/>
      <c r="Z52" s="116"/>
      <c r="AA52" s="116"/>
      <c r="AB52" s="116"/>
      <c r="AC52" s="116"/>
    </row>
    <row r="53" spans="1:29" s="122" customFormat="1" ht="25.15" customHeight="1">
      <c r="A53" s="25">
        <f>IF(B53&lt;&gt;"",COUNTA($B$20:B53),"")</f>
        <v>34</v>
      </c>
      <c r="B53" s="108" t="s">
        <v>169</v>
      </c>
      <c r="C53" s="123">
        <v>6645</v>
      </c>
      <c r="D53" s="123">
        <v>-22293</v>
      </c>
      <c r="E53" s="123">
        <v>-4886</v>
      </c>
      <c r="F53" s="123">
        <v>-23150</v>
      </c>
      <c r="G53" s="123">
        <v>-2620</v>
      </c>
      <c r="H53" s="123">
        <v>-77396</v>
      </c>
      <c r="I53" s="123">
        <v>-39748</v>
      </c>
      <c r="J53" s="123">
        <v>-37649</v>
      </c>
      <c r="K53" s="123">
        <v>-5418</v>
      </c>
      <c r="L53" s="123">
        <v>-16920</v>
      </c>
      <c r="M53" s="123">
        <v>-4060</v>
      </c>
      <c r="N53" s="123">
        <v>163389</v>
      </c>
      <c r="O53" s="121"/>
      <c r="P53" s="121"/>
      <c r="Q53" s="121"/>
      <c r="R53" s="121"/>
      <c r="S53" s="121"/>
      <c r="T53" s="121"/>
      <c r="U53" s="121"/>
      <c r="V53" s="121"/>
      <c r="W53" s="121"/>
      <c r="X53" s="121"/>
      <c r="Y53" s="121"/>
      <c r="Z53" s="121"/>
      <c r="AA53" s="121"/>
      <c r="AB53" s="121"/>
      <c r="AC53" s="121"/>
    </row>
    <row r="54" spans="1:29" s="122" customFormat="1" ht="18" customHeight="1">
      <c r="A54" s="25">
        <f>IF(B54&lt;&gt;"",COUNTA($B$20:B54),"")</f>
        <v>35</v>
      </c>
      <c r="B54" s="103" t="s">
        <v>170</v>
      </c>
      <c r="C54" s="117">
        <v>15326</v>
      </c>
      <c r="D54" s="117" t="s">
        <v>10</v>
      </c>
      <c r="E54" s="117" t="s">
        <v>10</v>
      </c>
      <c r="F54" s="117" t="s">
        <v>10</v>
      </c>
      <c r="G54" s="117" t="s">
        <v>10</v>
      </c>
      <c r="H54" s="117" t="s">
        <v>10</v>
      </c>
      <c r="I54" s="117" t="s">
        <v>10</v>
      </c>
      <c r="J54" s="117" t="s">
        <v>10</v>
      </c>
      <c r="K54" s="117" t="s">
        <v>10</v>
      </c>
      <c r="L54" s="117" t="s">
        <v>10</v>
      </c>
      <c r="M54" s="117" t="s">
        <v>10</v>
      </c>
      <c r="N54" s="117">
        <v>15326</v>
      </c>
      <c r="O54" s="121"/>
      <c r="P54" s="121"/>
      <c r="Q54" s="121"/>
      <c r="R54" s="121"/>
      <c r="S54" s="121"/>
      <c r="T54" s="121"/>
      <c r="U54" s="121"/>
      <c r="V54" s="121"/>
      <c r="W54" s="121"/>
      <c r="X54" s="121"/>
      <c r="Y54" s="121"/>
      <c r="Z54" s="121"/>
      <c r="AA54" s="121"/>
      <c r="AB54" s="121"/>
      <c r="AC54" s="121"/>
    </row>
    <row r="55" spans="1:29" ht="11.1" customHeight="1">
      <c r="A55" s="25">
        <f>IF(B55&lt;&gt;"",COUNTA($B$20:B55),"")</f>
        <v>36</v>
      </c>
      <c r="B55" s="103" t="s">
        <v>171</v>
      </c>
      <c r="C55" s="117">
        <v>22117</v>
      </c>
      <c r="D55" s="117" t="s">
        <v>10</v>
      </c>
      <c r="E55" s="117" t="s">
        <v>10</v>
      </c>
      <c r="F55" s="117" t="s">
        <v>10</v>
      </c>
      <c r="G55" s="117" t="s">
        <v>10</v>
      </c>
      <c r="H55" s="117" t="s">
        <v>10</v>
      </c>
      <c r="I55" s="117" t="s">
        <v>10</v>
      </c>
      <c r="J55" s="117" t="s">
        <v>10</v>
      </c>
      <c r="K55" s="117" t="s">
        <v>10</v>
      </c>
      <c r="L55" s="117" t="s">
        <v>10</v>
      </c>
      <c r="M55" s="117" t="s">
        <v>10</v>
      </c>
      <c r="N55" s="117">
        <v>22117</v>
      </c>
    </row>
    <row r="56" spans="1:29" s="97" customFormat="1" ht="15.95" customHeight="1">
      <c r="A56" s="25" t="str">
        <f>IF(B56&lt;&gt;"",COUNTA($B$20:B56),"")</f>
        <v/>
      </c>
      <c r="B56" s="103"/>
      <c r="C56" s="272" t="s">
        <v>112</v>
      </c>
      <c r="D56" s="273"/>
      <c r="E56" s="273"/>
      <c r="F56" s="273"/>
      <c r="G56" s="273"/>
      <c r="H56" s="273" t="s">
        <v>112</v>
      </c>
      <c r="I56" s="273"/>
      <c r="J56" s="273"/>
      <c r="K56" s="273"/>
      <c r="L56" s="273"/>
      <c r="M56" s="273"/>
      <c r="N56" s="273"/>
    </row>
    <row r="57" spans="1:29" s="94" customFormat="1" ht="11.1" customHeight="1">
      <c r="A57" s="25">
        <f>IF(B57&lt;&gt;"",COUNTA($B$20:B57),"")</f>
        <v>37</v>
      </c>
      <c r="B57" s="103" t="s">
        <v>142</v>
      </c>
      <c r="C57" s="125">
        <v>329.84</v>
      </c>
      <c r="D57" s="125">
        <v>88.63</v>
      </c>
      <c r="E57" s="125">
        <v>55.42</v>
      </c>
      <c r="F57" s="125">
        <v>15.57</v>
      </c>
      <c r="G57" s="125">
        <v>15.63</v>
      </c>
      <c r="H57" s="125">
        <v>63.21</v>
      </c>
      <c r="I57" s="125">
        <v>35.39</v>
      </c>
      <c r="J57" s="125">
        <v>27.81</v>
      </c>
      <c r="K57" s="125">
        <v>12.19</v>
      </c>
      <c r="L57" s="125">
        <v>62.57</v>
      </c>
      <c r="M57" s="125">
        <v>16.62</v>
      </c>
      <c r="N57" s="125" t="s">
        <v>10</v>
      </c>
      <c r="O57" s="116"/>
      <c r="P57" s="116"/>
      <c r="Q57" s="116"/>
      <c r="R57" s="116"/>
      <c r="S57" s="116"/>
      <c r="T57" s="116"/>
      <c r="U57" s="116"/>
      <c r="V57" s="116"/>
      <c r="W57" s="116"/>
      <c r="X57" s="116"/>
      <c r="Y57" s="116"/>
      <c r="Z57" s="116"/>
      <c r="AA57" s="116"/>
      <c r="AB57" s="116"/>
      <c r="AC57" s="116"/>
    </row>
    <row r="58" spans="1:29" s="94" customFormat="1" ht="11.1" customHeight="1">
      <c r="A58" s="25">
        <f>IF(B58&lt;&gt;"",COUNTA($B$20:B58),"")</f>
        <v>38</v>
      </c>
      <c r="B58" s="103" t="s">
        <v>143</v>
      </c>
      <c r="C58" s="125">
        <v>138.91999999999999</v>
      </c>
      <c r="D58" s="125">
        <v>16.03</v>
      </c>
      <c r="E58" s="125">
        <v>12.63</v>
      </c>
      <c r="F58" s="125">
        <v>80.92</v>
      </c>
      <c r="G58" s="125">
        <v>1.23</v>
      </c>
      <c r="H58" s="125">
        <v>6.96</v>
      </c>
      <c r="I58" s="125">
        <v>6.38</v>
      </c>
      <c r="J58" s="125">
        <v>0.57999999999999996</v>
      </c>
      <c r="K58" s="125">
        <v>0.32</v>
      </c>
      <c r="L58" s="125">
        <v>19.399999999999999</v>
      </c>
      <c r="M58" s="125">
        <v>1.43</v>
      </c>
      <c r="N58" s="125" t="s">
        <v>10</v>
      </c>
      <c r="O58" s="116"/>
      <c r="P58" s="116"/>
      <c r="Q58" s="116"/>
      <c r="R58" s="116"/>
      <c r="S58" s="116"/>
      <c r="T58" s="116"/>
      <c r="U58" s="116"/>
      <c r="V58" s="116"/>
      <c r="W58" s="116"/>
      <c r="X58" s="116"/>
      <c r="Y58" s="116"/>
      <c r="Z58" s="116"/>
      <c r="AA58" s="116"/>
      <c r="AB58" s="116"/>
      <c r="AC58" s="116"/>
    </row>
    <row r="59" spans="1:29" s="94" customFormat="1" ht="21.6" customHeight="1">
      <c r="A59" s="25">
        <f>IF(B59&lt;&gt;"",COUNTA($B$20:B59),"")</f>
        <v>39</v>
      </c>
      <c r="B59" s="104" t="s">
        <v>144</v>
      </c>
      <c r="C59" s="125">
        <v>641.52</v>
      </c>
      <c r="D59" s="125" t="s">
        <v>10</v>
      </c>
      <c r="E59" s="125" t="s">
        <v>10</v>
      </c>
      <c r="F59" s="125" t="s">
        <v>10</v>
      </c>
      <c r="G59" s="125" t="s">
        <v>10</v>
      </c>
      <c r="H59" s="125">
        <v>641.52</v>
      </c>
      <c r="I59" s="125">
        <v>507.43</v>
      </c>
      <c r="J59" s="125">
        <v>134.09</v>
      </c>
      <c r="K59" s="125" t="s">
        <v>10</v>
      </c>
      <c r="L59" s="125" t="s">
        <v>10</v>
      </c>
      <c r="M59" s="125" t="s">
        <v>10</v>
      </c>
      <c r="N59" s="125" t="s">
        <v>10</v>
      </c>
      <c r="O59" s="116"/>
      <c r="P59" s="116"/>
      <c r="Q59" s="116"/>
      <c r="R59" s="116"/>
      <c r="S59" s="116"/>
      <c r="T59" s="116"/>
      <c r="U59" s="116"/>
      <c r="V59" s="116"/>
      <c r="W59" s="116"/>
      <c r="X59" s="116"/>
      <c r="Y59" s="116"/>
      <c r="Z59" s="116"/>
      <c r="AA59" s="116"/>
      <c r="AB59" s="116"/>
      <c r="AC59" s="116"/>
    </row>
    <row r="60" spans="1:29" s="94" customFormat="1" ht="11.1" customHeight="1">
      <c r="A60" s="25">
        <f>IF(B60&lt;&gt;"",COUNTA($B$20:B60),"")</f>
        <v>40</v>
      </c>
      <c r="B60" s="103" t="s">
        <v>145</v>
      </c>
      <c r="C60" s="125">
        <v>8.6300000000000008</v>
      </c>
      <c r="D60" s="125" t="s">
        <v>10</v>
      </c>
      <c r="E60" s="125" t="s">
        <v>10</v>
      </c>
      <c r="F60" s="125" t="s">
        <v>10</v>
      </c>
      <c r="G60" s="125" t="s">
        <v>10</v>
      </c>
      <c r="H60" s="125" t="s">
        <v>10</v>
      </c>
      <c r="I60" s="125" t="s">
        <v>10</v>
      </c>
      <c r="J60" s="125" t="s">
        <v>10</v>
      </c>
      <c r="K60" s="125" t="s">
        <v>10</v>
      </c>
      <c r="L60" s="125" t="s">
        <v>10</v>
      </c>
      <c r="M60" s="125" t="s">
        <v>10</v>
      </c>
      <c r="N60" s="125">
        <v>8.6300000000000008</v>
      </c>
      <c r="O60" s="116"/>
      <c r="P60" s="116"/>
      <c r="Q60" s="116"/>
      <c r="R60" s="116"/>
      <c r="S60" s="116"/>
      <c r="T60" s="116"/>
      <c r="U60" s="116"/>
      <c r="V60" s="116"/>
      <c r="W60" s="116"/>
      <c r="X60" s="116"/>
      <c r="Y60" s="116"/>
      <c r="Z60" s="116"/>
      <c r="AA60" s="116"/>
      <c r="AB60" s="116"/>
      <c r="AC60" s="116"/>
    </row>
    <row r="61" spans="1:29" s="94" customFormat="1" ht="11.1" customHeight="1">
      <c r="A61" s="25">
        <f>IF(B61&lt;&gt;"",COUNTA($B$20:B61),"")</f>
        <v>41</v>
      </c>
      <c r="B61" s="103" t="s">
        <v>146</v>
      </c>
      <c r="C61" s="125">
        <v>360.36</v>
      </c>
      <c r="D61" s="125">
        <v>33.81</v>
      </c>
      <c r="E61" s="125">
        <v>13.43</v>
      </c>
      <c r="F61" s="125">
        <v>33.5</v>
      </c>
      <c r="G61" s="125">
        <v>5.1100000000000003</v>
      </c>
      <c r="H61" s="125">
        <v>216.5</v>
      </c>
      <c r="I61" s="125">
        <v>27.5</v>
      </c>
      <c r="J61" s="125">
        <v>189</v>
      </c>
      <c r="K61" s="125">
        <v>14.9</v>
      </c>
      <c r="L61" s="125">
        <v>36.130000000000003</v>
      </c>
      <c r="M61" s="125">
        <v>6.8</v>
      </c>
      <c r="N61" s="125">
        <v>0.17</v>
      </c>
      <c r="O61" s="116"/>
      <c r="P61" s="116"/>
      <c r="Q61" s="116"/>
      <c r="R61" s="116"/>
      <c r="S61" s="116"/>
      <c r="T61" s="116"/>
      <c r="U61" s="116"/>
      <c r="V61" s="116"/>
      <c r="W61" s="116"/>
      <c r="X61" s="116"/>
      <c r="Y61" s="116"/>
      <c r="Z61" s="116"/>
      <c r="AA61" s="116"/>
      <c r="AB61" s="116"/>
      <c r="AC61" s="116"/>
    </row>
    <row r="62" spans="1:29" s="94" customFormat="1" ht="11.1" customHeight="1">
      <c r="A62" s="25">
        <f>IF(B62&lt;&gt;"",COUNTA($B$20:B62),"")</f>
        <v>42</v>
      </c>
      <c r="B62" s="103" t="s">
        <v>147</v>
      </c>
      <c r="C62" s="125">
        <v>432.29</v>
      </c>
      <c r="D62" s="125">
        <v>1.1599999999999999</v>
      </c>
      <c r="E62" s="125">
        <v>4.6100000000000003</v>
      </c>
      <c r="F62" s="125">
        <v>6.7</v>
      </c>
      <c r="G62" s="125">
        <v>0.7</v>
      </c>
      <c r="H62" s="125">
        <v>5.93</v>
      </c>
      <c r="I62" s="125" t="s">
        <v>10</v>
      </c>
      <c r="J62" s="125">
        <v>5.93</v>
      </c>
      <c r="K62" s="125" t="s">
        <v>10</v>
      </c>
      <c r="L62" s="125">
        <v>4.87</v>
      </c>
      <c r="M62" s="125" t="s">
        <v>10</v>
      </c>
      <c r="N62" s="125">
        <v>408.32</v>
      </c>
      <c r="O62" s="116"/>
      <c r="P62" s="116"/>
      <c r="Q62" s="116"/>
      <c r="R62" s="116"/>
      <c r="S62" s="116"/>
      <c r="T62" s="116"/>
      <c r="U62" s="116"/>
      <c r="V62" s="116"/>
      <c r="W62" s="116"/>
      <c r="X62" s="116"/>
      <c r="Y62" s="116"/>
      <c r="Z62" s="116"/>
      <c r="AA62" s="116"/>
      <c r="AB62" s="116"/>
      <c r="AC62" s="116"/>
    </row>
    <row r="63" spans="1:29" s="94" customFormat="1" ht="20.100000000000001" customHeight="1">
      <c r="A63" s="26">
        <f>IF(B63&lt;&gt;"",COUNTA($B$20:B63),"")</f>
        <v>43</v>
      </c>
      <c r="B63" s="105" t="s">
        <v>148</v>
      </c>
      <c r="C63" s="127">
        <v>1046.97</v>
      </c>
      <c r="D63" s="127">
        <v>137.31</v>
      </c>
      <c r="E63" s="127">
        <v>76.87</v>
      </c>
      <c r="F63" s="127">
        <v>123.29</v>
      </c>
      <c r="G63" s="127">
        <v>21.27</v>
      </c>
      <c r="H63" s="127">
        <v>922.26</v>
      </c>
      <c r="I63" s="127">
        <v>576.71</v>
      </c>
      <c r="J63" s="127">
        <v>345.55</v>
      </c>
      <c r="K63" s="127">
        <v>27.41</v>
      </c>
      <c r="L63" s="127">
        <v>113.22</v>
      </c>
      <c r="M63" s="127">
        <v>24.85</v>
      </c>
      <c r="N63" s="127">
        <v>-399.51</v>
      </c>
      <c r="O63" s="116"/>
      <c r="P63" s="116"/>
      <c r="Q63" s="116"/>
      <c r="R63" s="116"/>
      <c r="S63" s="116"/>
      <c r="T63" s="116"/>
      <c r="U63" s="116"/>
      <c r="V63" s="116"/>
      <c r="W63" s="116"/>
      <c r="X63" s="116"/>
      <c r="Y63" s="116"/>
      <c r="Z63" s="116"/>
      <c r="AA63" s="116"/>
      <c r="AB63" s="116"/>
      <c r="AC63" s="116"/>
    </row>
    <row r="64" spans="1:29" s="94" customFormat="1" ht="21.6" customHeight="1">
      <c r="A64" s="25">
        <f>IF(B64&lt;&gt;"",COUNTA($B$20:B64),"")</f>
        <v>44</v>
      </c>
      <c r="B64" s="104" t="s">
        <v>149</v>
      </c>
      <c r="C64" s="125">
        <v>218.66</v>
      </c>
      <c r="D64" s="125">
        <v>3.58</v>
      </c>
      <c r="E64" s="125">
        <v>4.97</v>
      </c>
      <c r="F64" s="125">
        <v>27.4</v>
      </c>
      <c r="G64" s="125">
        <v>0.1</v>
      </c>
      <c r="H64" s="125">
        <v>0.01</v>
      </c>
      <c r="I64" s="125">
        <v>0.01</v>
      </c>
      <c r="J64" s="125" t="s">
        <v>10</v>
      </c>
      <c r="K64" s="125">
        <v>0.04</v>
      </c>
      <c r="L64" s="125">
        <v>30.23</v>
      </c>
      <c r="M64" s="125">
        <v>152.33000000000001</v>
      </c>
      <c r="N64" s="125" t="s">
        <v>10</v>
      </c>
      <c r="O64" s="116"/>
      <c r="P64" s="116"/>
      <c r="Q64" s="116"/>
      <c r="R64" s="116"/>
      <c r="S64" s="116"/>
      <c r="T64" s="116"/>
      <c r="U64" s="116"/>
      <c r="V64" s="116"/>
      <c r="W64" s="116"/>
      <c r="X64" s="116"/>
      <c r="Y64" s="116"/>
      <c r="Z64" s="116"/>
      <c r="AA64" s="116"/>
      <c r="AB64" s="116"/>
      <c r="AC64" s="116"/>
    </row>
    <row r="65" spans="1:29" s="94" customFormat="1" ht="11.1" customHeight="1">
      <c r="A65" s="25">
        <f>IF(B65&lt;&gt;"",COUNTA($B$20:B65),"")</f>
        <v>45</v>
      </c>
      <c r="B65" s="103" t="s">
        <v>150</v>
      </c>
      <c r="C65" s="125">
        <v>57.67</v>
      </c>
      <c r="D65" s="125">
        <v>2.66</v>
      </c>
      <c r="E65" s="125">
        <v>0.35</v>
      </c>
      <c r="F65" s="125">
        <v>26.9</v>
      </c>
      <c r="G65" s="125" t="s">
        <v>10</v>
      </c>
      <c r="H65" s="125" t="s">
        <v>10</v>
      </c>
      <c r="I65" s="125" t="s">
        <v>10</v>
      </c>
      <c r="J65" s="125" t="s">
        <v>10</v>
      </c>
      <c r="K65" s="125" t="s">
        <v>10</v>
      </c>
      <c r="L65" s="125">
        <v>27.76</v>
      </c>
      <c r="M65" s="125" t="s">
        <v>10</v>
      </c>
      <c r="N65" s="125" t="s">
        <v>10</v>
      </c>
      <c r="O65" s="116"/>
      <c r="P65" s="116"/>
      <c r="Q65" s="116"/>
      <c r="R65" s="116"/>
      <c r="S65" s="116"/>
      <c r="T65" s="116"/>
      <c r="U65" s="116"/>
      <c r="V65" s="116"/>
      <c r="W65" s="116"/>
      <c r="X65" s="116"/>
      <c r="Y65" s="116"/>
      <c r="Z65" s="116"/>
      <c r="AA65" s="116"/>
      <c r="AB65" s="116"/>
      <c r="AC65" s="116"/>
    </row>
    <row r="66" spans="1:29" s="94" customFormat="1" ht="11.1" customHeight="1">
      <c r="A66" s="25">
        <f>IF(B66&lt;&gt;"",COUNTA($B$20:B66),"")</f>
        <v>46</v>
      </c>
      <c r="B66" s="103" t="s">
        <v>151</v>
      </c>
      <c r="C66" s="125" t="s">
        <v>10</v>
      </c>
      <c r="D66" s="125" t="s">
        <v>10</v>
      </c>
      <c r="E66" s="125" t="s">
        <v>10</v>
      </c>
      <c r="F66" s="125" t="s">
        <v>10</v>
      </c>
      <c r="G66" s="125" t="s">
        <v>10</v>
      </c>
      <c r="H66" s="125" t="s">
        <v>10</v>
      </c>
      <c r="I66" s="125" t="s">
        <v>10</v>
      </c>
      <c r="J66" s="125" t="s">
        <v>10</v>
      </c>
      <c r="K66" s="125" t="s">
        <v>10</v>
      </c>
      <c r="L66" s="125" t="s">
        <v>10</v>
      </c>
      <c r="M66" s="125" t="s">
        <v>10</v>
      </c>
      <c r="N66" s="125" t="s">
        <v>10</v>
      </c>
      <c r="O66" s="116"/>
      <c r="P66" s="116"/>
      <c r="Q66" s="116"/>
      <c r="R66" s="116"/>
      <c r="S66" s="116"/>
      <c r="T66" s="116"/>
      <c r="U66" s="116"/>
      <c r="V66" s="116"/>
      <c r="W66" s="116"/>
      <c r="X66" s="116"/>
      <c r="Y66" s="116"/>
      <c r="Z66" s="116"/>
      <c r="AA66" s="116"/>
      <c r="AB66" s="116"/>
      <c r="AC66" s="116"/>
    </row>
    <row r="67" spans="1:29" s="94" customFormat="1" ht="11.1" customHeight="1">
      <c r="A67" s="25">
        <f>IF(B67&lt;&gt;"",COUNTA($B$20:B67),"")</f>
        <v>47</v>
      </c>
      <c r="B67" s="103" t="s">
        <v>152</v>
      </c>
      <c r="C67" s="125">
        <v>7.22</v>
      </c>
      <c r="D67" s="125">
        <v>0.59</v>
      </c>
      <c r="E67" s="125">
        <v>0.03</v>
      </c>
      <c r="F67" s="125">
        <v>0.55000000000000004</v>
      </c>
      <c r="G67" s="125" t="s">
        <v>10</v>
      </c>
      <c r="H67" s="125">
        <v>6.01</v>
      </c>
      <c r="I67" s="125">
        <v>0.21</v>
      </c>
      <c r="J67" s="125">
        <v>5.8</v>
      </c>
      <c r="K67" s="125" t="s">
        <v>10</v>
      </c>
      <c r="L67" s="125">
        <v>0.04</v>
      </c>
      <c r="M67" s="125" t="s">
        <v>10</v>
      </c>
      <c r="N67" s="125" t="s">
        <v>10</v>
      </c>
      <c r="O67" s="116"/>
      <c r="P67" s="116"/>
      <c r="Q67" s="116"/>
      <c r="R67" s="116"/>
      <c r="S67" s="116"/>
      <c r="T67" s="116"/>
      <c r="U67" s="116"/>
      <c r="V67" s="116"/>
      <c r="W67" s="116"/>
      <c r="X67" s="116"/>
      <c r="Y67" s="116"/>
      <c r="Z67" s="116"/>
      <c r="AA67" s="116"/>
      <c r="AB67" s="116"/>
      <c r="AC67" s="116"/>
    </row>
    <row r="68" spans="1:29" s="94" customFormat="1" ht="11.1" customHeight="1">
      <c r="A68" s="25">
        <f>IF(B68&lt;&gt;"",COUNTA($B$20:B68),"")</f>
        <v>48</v>
      </c>
      <c r="B68" s="103" t="s">
        <v>147</v>
      </c>
      <c r="C68" s="125" t="s">
        <v>10</v>
      </c>
      <c r="D68" s="125" t="s">
        <v>10</v>
      </c>
      <c r="E68" s="125" t="s">
        <v>10</v>
      </c>
      <c r="F68" s="125" t="s">
        <v>10</v>
      </c>
      <c r="G68" s="125" t="s">
        <v>10</v>
      </c>
      <c r="H68" s="125" t="s">
        <v>10</v>
      </c>
      <c r="I68" s="125" t="s">
        <v>10</v>
      </c>
      <c r="J68" s="125" t="s">
        <v>10</v>
      </c>
      <c r="K68" s="125" t="s">
        <v>10</v>
      </c>
      <c r="L68" s="125" t="s">
        <v>10</v>
      </c>
      <c r="M68" s="125" t="s">
        <v>10</v>
      </c>
      <c r="N68" s="125" t="s">
        <v>10</v>
      </c>
      <c r="O68" s="116"/>
      <c r="P68" s="116"/>
      <c r="Q68" s="116"/>
      <c r="R68" s="116"/>
      <c r="S68" s="116"/>
      <c r="T68" s="116"/>
      <c r="U68" s="116"/>
      <c r="V68" s="116"/>
      <c r="W68" s="116"/>
      <c r="X68" s="116"/>
      <c r="Y68" s="116"/>
      <c r="Z68" s="116"/>
      <c r="AA68" s="116"/>
      <c r="AB68" s="116"/>
      <c r="AC68" s="116"/>
    </row>
    <row r="69" spans="1:29" s="94" customFormat="1" ht="18.95" customHeight="1">
      <c r="A69" s="26">
        <f>IF(B69&lt;&gt;"",COUNTA($B$20:B69),"")</f>
        <v>49</v>
      </c>
      <c r="B69" s="105" t="s">
        <v>153</v>
      </c>
      <c r="C69" s="127">
        <v>225.89</v>
      </c>
      <c r="D69" s="127">
        <v>4.18</v>
      </c>
      <c r="E69" s="127">
        <v>5.01</v>
      </c>
      <c r="F69" s="127">
        <v>27.95</v>
      </c>
      <c r="G69" s="127">
        <v>0.1</v>
      </c>
      <c r="H69" s="127">
        <v>6.02</v>
      </c>
      <c r="I69" s="127">
        <v>0.22</v>
      </c>
      <c r="J69" s="127">
        <v>5.8</v>
      </c>
      <c r="K69" s="127">
        <v>0.04</v>
      </c>
      <c r="L69" s="127">
        <v>30.27</v>
      </c>
      <c r="M69" s="127">
        <v>152.33000000000001</v>
      </c>
      <c r="N69" s="127" t="s">
        <v>10</v>
      </c>
      <c r="O69" s="116"/>
      <c r="P69" s="116"/>
      <c r="Q69" s="116"/>
      <c r="R69" s="116"/>
      <c r="S69" s="116"/>
      <c r="T69" s="116"/>
      <c r="U69" s="116"/>
      <c r="V69" s="116"/>
      <c r="W69" s="116"/>
      <c r="X69" s="116"/>
      <c r="Y69" s="116"/>
      <c r="Z69" s="116"/>
      <c r="AA69" s="116"/>
      <c r="AB69" s="116"/>
      <c r="AC69" s="116"/>
    </row>
    <row r="70" spans="1:29" s="94" customFormat="1" ht="18.95" customHeight="1">
      <c r="A70" s="26">
        <f>IF(B70&lt;&gt;"",COUNTA($B$20:B70),"")</f>
        <v>50</v>
      </c>
      <c r="B70" s="105" t="s">
        <v>154</v>
      </c>
      <c r="C70" s="127">
        <v>1272.8599999999999</v>
      </c>
      <c r="D70" s="127">
        <v>141.49</v>
      </c>
      <c r="E70" s="127">
        <v>81.88</v>
      </c>
      <c r="F70" s="127">
        <v>151.24</v>
      </c>
      <c r="G70" s="127">
        <v>21.37</v>
      </c>
      <c r="H70" s="127">
        <v>928.28</v>
      </c>
      <c r="I70" s="127">
        <v>576.92999999999995</v>
      </c>
      <c r="J70" s="127">
        <v>351.35</v>
      </c>
      <c r="K70" s="127">
        <v>27.44</v>
      </c>
      <c r="L70" s="127">
        <v>143.49</v>
      </c>
      <c r="M70" s="127">
        <v>177.17</v>
      </c>
      <c r="N70" s="127">
        <v>-399.51</v>
      </c>
      <c r="O70" s="116"/>
      <c r="P70" s="116"/>
      <c r="Q70" s="116"/>
      <c r="R70" s="116"/>
      <c r="S70" s="116"/>
      <c r="T70" s="116"/>
      <c r="U70" s="116"/>
      <c r="V70" s="116"/>
      <c r="W70" s="116"/>
      <c r="X70" s="116"/>
      <c r="Y70" s="116"/>
      <c r="Z70" s="116"/>
      <c r="AA70" s="116"/>
      <c r="AB70" s="116"/>
      <c r="AC70" s="116"/>
    </row>
    <row r="71" spans="1:29" s="94" customFormat="1" ht="11.1" customHeight="1">
      <c r="A71" s="25">
        <f>IF(B71&lt;&gt;"",COUNTA($B$20:B71),"")</f>
        <v>51</v>
      </c>
      <c r="B71" s="103" t="s">
        <v>155</v>
      </c>
      <c r="C71" s="125" t="s">
        <v>10</v>
      </c>
      <c r="D71" s="125" t="s">
        <v>10</v>
      </c>
      <c r="E71" s="125" t="s">
        <v>10</v>
      </c>
      <c r="F71" s="125" t="s">
        <v>10</v>
      </c>
      <c r="G71" s="125" t="s">
        <v>10</v>
      </c>
      <c r="H71" s="125" t="s">
        <v>10</v>
      </c>
      <c r="I71" s="125" t="s">
        <v>10</v>
      </c>
      <c r="J71" s="125" t="s">
        <v>10</v>
      </c>
      <c r="K71" s="125" t="s">
        <v>10</v>
      </c>
      <c r="L71" s="125" t="s">
        <v>10</v>
      </c>
      <c r="M71" s="125" t="s">
        <v>10</v>
      </c>
      <c r="N71" s="125" t="s">
        <v>10</v>
      </c>
      <c r="O71" s="116"/>
      <c r="P71" s="116"/>
      <c r="Q71" s="116"/>
      <c r="R71" s="116"/>
      <c r="S71" s="116"/>
      <c r="T71" s="116"/>
      <c r="U71" s="116"/>
      <c r="V71" s="116"/>
      <c r="W71" s="116"/>
      <c r="X71" s="116"/>
      <c r="Y71" s="116"/>
      <c r="Z71" s="116"/>
      <c r="AA71" s="116"/>
      <c r="AB71" s="116"/>
      <c r="AC71" s="116"/>
    </row>
    <row r="72" spans="1:29" s="94" customFormat="1" ht="11.1" customHeight="1">
      <c r="A72" s="25">
        <f>IF(B72&lt;&gt;"",COUNTA($B$20:B72),"")</f>
        <v>52</v>
      </c>
      <c r="B72" s="103" t="s">
        <v>156</v>
      </c>
      <c r="C72" s="125" t="s">
        <v>10</v>
      </c>
      <c r="D72" s="125" t="s">
        <v>10</v>
      </c>
      <c r="E72" s="125" t="s">
        <v>10</v>
      </c>
      <c r="F72" s="125" t="s">
        <v>10</v>
      </c>
      <c r="G72" s="125" t="s">
        <v>10</v>
      </c>
      <c r="H72" s="125" t="s">
        <v>10</v>
      </c>
      <c r="I72" s="125" t="s">
        <v>10</v>
      </c>
      <c r="J72" s="125" t="s">
        <v>10</v>
      </c>
      <c r="K72" s="125" t="s">
        <v>10</v>
      </c>
      <c r="L72" s="125" t="s">
        <v>10</v>
      </c>
      <c r="M72" s="125" t="s">
        <v>10</v>
      </c>
      <c r="N72" s="125" t="s">
        <v>10</v>
      </c>
      <c r="O72" s="116"/>
      <c r="P72" s="116"/>
      <c r="Q72" s="116"/>
      <c r="R72" s="116"/>
      <c r="S72" s="116"/>
      <c r="T72" s="116"/>
      <c r="U72" s="116"/>
      <c r="V72" s="116"/>
      <c r="W72" s="116"/>
      <c r="X72" s="116"/>
      <c r="Y72" s="116"/>
      <c r="Z72" s="116"/>
      <c r="AA72" s="116"/>
      <c r="AB72" s="116"/>
      <c r="AC72" s="116"/>
    </row>
    <row r="73" spans="1:29" s="94" customFormat="1" ht="11.1" customHeight="1">
      <c r="A73" s="25">
        <f>IF(B73&lt;&gt;"",COUNTA($B$20:B73),"")</f>
        <v>53</v>
      </c>
      <c r="B73" s="103" t="s">
        <v>172</v>
      </c>
      <c r="C73" s="125" t="s">
        <v>10</v>
      </c>
      <c r="D73" s="125" t="s">
        <v>10</v>
      </c>
      <c r="E73" s="125" t="s">
        <v>10</v>
      </c>
      <c r="F73" s="125" t="s">
        <v>10</v>
      </c>
      <c r="G73" s="125" t="s">
        <v>10</v>
      </c>
      <c r="H73" s="125" t="s">
        <v>10</v>
      </c>
      <c r="I73" s="125" t="s">
        <v>10</v>
      </c>
      <c r="J73" s="125" t="s">
        <v>10</v>
      </c>
      <c r="K73" s="125" t="s">
        <v>10</v>
      </c>
      <c r="L73" s="125" t="s">
        <v>10</v>
      </c>
      <c r="M73" s="125" t="s">
        <v>10</v>
      </c>
      <c r="N73" s="125" t="s">
        <v>10</v>
      </c>
      <c r="O73" s="116"/>
      <c r="P73" s="116"/>
      <c r="Q73" s="116"/>
      <c r="R73" s="116"/>
      <c r="S73" s="116"/>
      <c r="T73" s="116"/>
      <c r="U73" s="116"/>
      <c r="V73" s="116"/>
      <c r="W73" s="116"/>
      <c r="X73" s="116"/>
      <c r="Y73" s="116"/>
      <c r="Z73" s="116"/>
      <c r="AA73" s="116"/>
      <c r="AB73" s="116"/>
      <c r="AC73" s="116"/>
    </row>
    <row r="74" spans="1:29" s="94" customFormat="1" ht="11.1" customHeight="1">
      <c r="A74" s="25">
        <f>IF(B74&lt;&gt;"",COUNTA($B$20:B74),"")</f>
        <v>54</v>
      </c>
      <c r="B74" s="103" t="s">
        <v>173</v>
      </c>
      <c r="C74" s="125" t="s">
        <v>10</v>
      </c>
      <c r="D74" s="125" t="s">
        <v>10</v>
      </c>
      <c r="E74" s="125" t="s">
        <v>10</v>
      </c>
      <c r="F74" s="125" t="s">
        <v>10</v>
      </c>
      <c r="G74" s="125" t="s">
        <v>10</v>
      </c>
      <c r="H74" s="125" t="s">
        <v>10</v>
      </c>
      <c r="I74" s="125" t="s">
        <v>10</v>
      </c>
      <c r="J74" s="125" t="s">
        <v>10</v>
      </c>
      <c r="K74" s="125" t="s">
        <v>10</v>
      </c>
      <c r="L74" s="125" t="s">
        <v>10</v>
      </c>
      <c r="M74" s="125" t="s">
        <v>10</v>
      </c>
      <c r="N74" s="125" t="s">
        <v>10</v>
      </c>
      <c r="O74" s="116"/>
      <c r="P74" s="116"/>
      <c r="Q74" s="116"/>
      <c r="R74" s="116"/>
      <c r="S74" s="116"/>
      <c r="T74" s="116"/>
      <c r="U74" s="116"/>
      <c r="V74" s="116"/>
      <c r="W74" s="116"/>
      <c r="X74" s="116"/>
      <c r="Y74" s="116"/>
      <c r="Z74" s="116"/>
      <c r="AA74" s="116"/>
      <c r="AB74" s="116"/>
      <c r="AC74" s="116"/>
    </row>
    <row r="75" spans="1:29" s="94" customFormat="1" ht="11.1" customHeight="1">
      <c r="A75" s="25">
        <f>IF(B75&lt;&gt;"",COUNTA($B$20:B75),"")</f>
        <v>55</v>
      </c>
      <c r="B75" s="103" t="s">
        <v>61</v>
      </c>
      <c r="C75" s="125">
        <v>192.76</v>
      </c>
      <c r="D75" s="125" t="s">
        <v>10</v>
      </c>
      <c r="E75" s="125" t="s">
        <v>10</v>
      </c>
      <c r="F75" s="125" t="s">
        <v>10</v>
      </c>
      <c r="G75" s="125" t="s">
        <v>10</v>
      </c>
      <c r="H75" s="125" t="s">
        <v>10</v>
      </c>
      <c r="I75" s="125" t="s">
        <v>10</v>
      </c>
      <c r="J75" s="125" t="s">
        <v>10</v>
      </c>
      <c r="K75" s="125" t="s">
        <v>10</v>
      </c>
      <c r="L75" s="125" t="s">
        <v>10</v>
      </c>
      <c r="M75" s="125" t="s">
        <v>10</v>
      </c>
      <c r="N75" s="125">
        <v>192.76</v>
      </c>
      <c r="O75" s="116"/>
      <c r="P75" s="116"/>
      <c r="Q75" s="116"/>
      <c r="R75" s="116"/>
      <c r="S75" s="116"/>
      <c r="T75" s="116"/>
      <c r="U75" s="116"/>
      <c r="V75" s="116"/>
      <c r="W75" s="116"/>
      <c r="X75" s="116"/>
      <c r="Y75" s="116"/>
      <c r="Z75" s="116"/>
      <c r="AA75" s="116"/>
      <c r="AB75" s="116"/>
      <c r="AC75" s="116"/>
    </row>
    <row r="76" spans="1:29" s="94" customFormat="1" ht="21.6" customHeight="1">
      <c r="A76" s="25">
        <f>IF(B76&lt;&gt;"",COUNTA($B$20:B76),"")</f>
        <v>56</v>
      </c>
      <c r="B76" s="104" t="s">
        <v>157</v>
      </c>
      <c r="C76" s="125">
        <v>177.83</v>
      </c>
      <c r="D76" s="125" t="s">
        <v>10</v>
      </c>
      <c r="E76" s="125" t="s">
        <v>10</v>
      </c>
      <c r="F76" s="125" t="s">
        <v>10</v>
      </c>
      <c r="G76" s="125" t="s">
        <v>10</v>
      </c>
      <c r="H76" s="125" t="s">
        <v>10</v>
      </c>
      <c r="I76" s="125" t="s">
        <v>10</v>
      </c>
      <c r="J76" s="125" t="s">
        <v>10</v>
      </c>
      <c r="K76" s="125" t="s">
        <v>10</v>
      </c>
      <c r="L76" s="125" t="s">
        <v>10</v>
      </c>
      <c r="M76" s="125" t="s">
        <v>10</v>
      </c>
      <c r="N76" s="125">
        <v>177.83</v>
      </c>
      <c r="O76" s="116"/>
      <c r="P76" s="116"/>
      <c r="Q76" s="116"/>
      <c r="R76" s="116"/>
      <c r="S76" s="116"/>
      <c r="T76" s="116"/>
      <c r="U76" s="116"/>
      <c r="V76" s="116"/>
      <c r="W76" s="116"/>
      <c r="X76" s="116"/>
      <c r="Y76" s="116"/>
      <c r="Z76" s="116"/>
      <c r="AA76" s="116"/>
      <c r="AB76" s="116"/>
      <c r="AC76" s="116"/>
    </row>
    <row r="77" spans="1:29" s="94" customFormat="1" ht="21.6" customHeight="1">
      <c r="A77" s="25">
        <f>IF(B77&lt;&gt;"",COUNTA($B$20:B77),"")</f>
        <v>57</v>
      </c>
      <c r="B77" s="104" t="s">
        <v>158</v>
      </c>
      <c r="C77" s="125">
        <v>395.03</v>
      </c>
      <c r="D77" s="125">
        <v>1.1499999999999999</v>
      </c>
      <c r="E77" s="125" t="s">
        <v>10</v>
      </c>
      <c r="F77" s="125">
        <v>11.16</v>
      </c>
      <c r="G77" s="125">
        <v>2.92</v>
      </c>
      <c r="H77" s="125">
        <v>360.25</v>
      </c>
      <c r="I77" s="125">
        <v>211.23</v>
      </c>
      <c r="J77" s="125">
        <v>149.02000000000001</v>
      </c>
      <c r="K77" s="125">
        <v>0.06</v>
      </c>
      <c r="L77" s="125">
        <v>18.149999999999999</v>
      </c>
      <c r="M77" s="125">
        <v>1.35</v>
      </c>
      <c r="N77" s="125" t="s">
        <v>10</v>
      </c>
      <c r="O77" s="116"/>
      <c r="P77" s="116"/>
      <c r="Q77" s="116"/>
      <c r="R77" s="116"/>
      <c r="S77" s="116"/>
      <c r="T77" s="116"/>
      <c r="U77" s="116"/>
      <c r="V77" s="116"/>
      <c r="W77" s="116"/>
      <c r="X77" s="116"/>
      <c r="Y77" s="116"/>
      <c r="Z77" s="116"/>
      <c r="AA77" s="116"/>
      <c r="AB77" s="116"/>
      <c r="AC77" s="116"/>
    </row>
    <row r="78" spans="1:29" s="94" customFormat="1" ht="21.6" customHeight="1">
      <c r="A78" s="25">
        <f>IF(B78&lt;&gt;"",COUNTA($B$20:B78),"")</f>
        <v>58</v>
      </c>
      <c r="B78" s="104" t="s">
        <v>159</v>
      </c>
      <c r="C78" s="125">
        <v>50.48</v>
      </c>
      <c r="D78" s="125">
        <v>0.56000000000000005</v>
      </c>
      <c r="E78" s="125" t="s">
        <v>10</v>
      </c>
      <c r="F78" s="125">
        <v>1.19</v>
      </c>
      <c r="G78" s="125" t="s">
        <v>10</v>
      </c>
      <c r="H78" s="125">
        <v>46.57</v>
      </c>
      <c r="I78" s="125">
        <v>45.99</v>
      </c>
      <c r="J78" s="125">
        <v>0.57999999999999996</v>
      </c>
      <c r="K78" s="125" t="s">
        <v>10</v>
      </c>
      <c r="L78" s="125" t="s">
        <v>10</v>
      </c>
      <c r="M78" s="125">
        <v>2.16</v>
      </c>
      <c r="N78" s="125" t="s">
        <v>10</v>
      </c>
      <c r="O78" s="116"/>
      <c r="P78" s="116"/>
      <c r="Q78" s="116"/>
      <c r="R78" s="116"/>
      <c r="S78" s="116"/>
      <c r="T78" s="116"/>
      <c r="U78" s="116"/>
      <c r="V78" s="116"/>
      <c r="W78" s="116"/>
      <c r="X78" s="116"/>
      <c r="Y78" s="116"/>
      <c r="Z78" s="116"/>
      <c r="AA78" s="116"/>
      <c r="AB78" s="116"/>
      <c r="AC78" s="116"/>
    </row>
    <row r="79" spans="1:29" s="94" customFormat="1" ht="11.1" customHeight="1">
      <c r="A79" s="25">
        <f>IF(B79&lt;&gt;"",COUNTA($B$20:B79),"")</f>
        <v>59</v>
      </c>
      <c r="B79" s="103" t="s">
        <v>160</v>
      </c>
      <c r="C79" s="125">
        <v>51.21</v>
      </c>
      <c r="D79" s="125">
        <v>7.0000000000000007E-2</v>
      </c>
      <c r="E79" s="125">
        <v>27.91</v>
      </c>
      <c r="F79" s="125">
        <v>1</v>
      </c>
      <c r="G79" s="125">
        <v>5.74</v>
      </c>
      <c r="H79" s="125">
        <v>0.02</v>
      </c>
      <c r="I79" s="125">
        <v>0.02</v>
      </c>
      <c r="J79" s="125" t="s">
        <v>10</v>
      </c>
      <c r="K79" s="125">
        <v>1.32</v>
      </c>
      <c r="L79" s="125">
        <v>14.27</v>
      </c>
      <c r="M79" s="125">
        <v>0.87</v>
      </c>
      <c r="N79" s="125" t="s">
        <v>10</v>
      </c>
      <c r="O79" s="116"/>
      <c r="P79" s="116"/>
      <c r="Q79" s="116"/>
      <c r="R79" s="116"/>
      <c r="S79" s="116"/>
      <c r="T79" s="116"/>
      <c r="U79" s="116"/>
      <c r="V79" s="116"/>
      <c r="W79" s="116"/>
      <c r="X79" s="116"/>
      <c r="Y79" s="116"/>
      <c r="Z79" s="116"/>
      <c r="AA79" s="116"/>
      <c r="AB79" s="116"/>
      <c r="AC79" s="116"/>
    </row>
    <row r="80" spans="1:29" s="94" customFormat="1" ht="11.1" customHeight="1">
      <c r="A80" s="25">
        <f>IF(B80&lt;&gt;"",COUNTA($B$20:B80),"")</f>
        <v>60</v>
      </c>
      <c r="B80" s="103" t="s">
        <v>161</v>
      </c>
      <c r="C80" s="125">
        <v>643.29</v>
      </c>
      <c r="D80" s="125">
        <v>31.61</v>
      </c>
      <c r="E80" s="125">
        <v>30.53</v>
      </c>
      <c r="F80" s="125">
        <v>7.51</v>
      </c>
      <c r="G80" s="125">
        <v>0.96</v>
      </c>
      <c r="H80" s="125">
        <v>156.51</v>
      </c>
      <c r="I80" s="125">
        <v>132.1</v>
      </c>
      <c r="J80" s="125">
        <v>24.41</v>
      </c>
      <c r="K80" s="125">
        <v>0.48</v>
      </c>
      <c r="L80" s="125">
        <v>5.92</v>
      </c>
      <c r="M80" s="125">
        <v>1.33</v>
      </c>
      <c r="N80" s="125">
        <v>408.43</v>
      </c>
      <c r="O80" s="116"/>
      <c r="P80" s="116"/>
      <c r="Q80" s="116"/>
      <c r="R80" s="116"/>
      <c r="S80" s="116"/>
      <c r="T80" s="116"/>
      <c r="U80" s="116"/>
      <c r="V80" s="116"/>
      <c r="W80" s="116"/>
      <c r="X80" s="116"/>
      <c r="Y80" s="116"/>
      <c r="Z80" s="116"/>
      <c r="AA80" s="116"/>
      <c r="AB80" s="116"/>
      <c r="AC80" s="116"/>
    </row>
    <row r="81" spans="1:29" s="94" customFormat="1" ht="11.1" customHeight="1">
      <c r="A81" s="25">
        <f>IF(B81&lt;&gt;"",COUNTA($B$20:B81),"")</f>
        <v>61</v>
      </c>
      <c r="B81" s="103" t="s">
        <v>147</v>
      </c>
      <c r="C81" s="125">
        <v>432.29</v>
      </c>
      <c r="D81" s="125">
        <v>1.1599999999999999</v>
      </c>
      <c r="E81" s="125">
        <v>4.6100000000000003</v>
      </c>
      <c r="F81" s="125">
        <v>6.7</v>
      </c>
      <c r="G81" s="125">
        <v>0.7</v>
      </c>
      <c r="H81" s="125">
        <v>5.93</v>
      </c>
      <c r="I81" s="125" t="s">
        <v>10</v>
      </c>
      <c r="J81" s="125">
        <v>5.93</v>
      </c>
      <c r="K81" s="125" t="s">
        <v>10</v>
      </c>
      <c r="L81" s="125">
        <v>4.87</v>
      </c>
      <c r="M81" s="125" t="s">
        <v>10</v>
      </c>
      <c r="N81" s="125">
        <v>408.32</v>
      </c>
      <c r="O81" s="116"/>
      <c r="P81" s="116"/>
      <c r="Q81" s="116"/>
      <c r="R81" s="116"/>
      <c r="S81" s="116"/>
      <c r="T81" s="116"/>
      <c r="U81" s="116"/>
      <c r="V81" s="116"/>
      <c r="W81" s="116"/>
      <c r="X81" s="116"/>
      <c r="Y81" s="116"/>
      <c r="Z81" s="116"/>
      <c r="AA81" s="116"/>
      <c r="AB81" s="116"/>
      <c r="AC81" s="116"/>
    </row>
    <row r="82" spans="1:29" s="94" customFormat="1" ht="20.100000000000001" customHeight="1">
      <c r="A82" s="26">
        <f>IF(B82&lt;&gt;"",COUNTA($B$20:B82),"")</f>
        <v>62</v>
      </c>
      <c r="B82" s="105" t="s">
        <v>162</v>
      </c>
      <c r="C82" s="127">
        <v>1078.3</v>
      </c>
      <c r="D82" s="127">
        <v>32.22</v>
      </c>
      <c r="E82" s="127">
        <v>53.84</v>
      </c>
      <c r="F82" s="127">
        <v>14.17</v>
      </c>
      <c r="G82" s="127">
        <v>8.92</v>
      </c>
      <c r="H82" s="127">
        <v>557.41</v>
      </c>
      <c r="I82" s="127">
        <v>389.34</v>
      </c>
      <c r="J82" s="127">
        <v>168.08</v>
      </c>
      <c r="K82" s="127">
        <v>1.87</v>
      </c>
      <c r="L82" s="127">
        <v>33.46</v>
      </c>
      <c r="M82" s="127">
        <v>5.71</v>
      </c>
      <c r="N82" s="127">
        <v>370.7</v>
      </c>
      <c r="O82" s="116"/>
      <c r="P82" s="116"/>
      <c r="Q82" s="116"/>
      <c r="R82" s="116"/>
      <c r="S82" s="116"/>
      <c r="T82" s="116"/>
      <c r="U82" s="116"/>
      <c r="V82" s="116"/>
      <c r="W82" s="116"/>
      <c r="X82" s="116"/>
      <c r="Y82" s="116"/>
      <c r="Z82" s="116"/>
      <c r="AA82" s="116"/>
      <c r="AB82" s="116"/>
      <c r="AC82" s="116"/>
    </row>
    <row r="83" spans="1:29" s="122" customFormat="1" ht="11.1" customHeight="1">
      <c r="A83" s="25">
        <f>IF(B83&lt;&gt;"",COUNTA($B$20:B83),"")</f>
        <v>63</v>
      </c>
      <c r="B83" s="103" t="s">
        <v>163</v>
      </c>
      <c r="C83" s="125">
        <v>117.3</v>
      </c>
      <c r="D83" s="125">
        <v>0.05</v>
      </c>
      <c r="E83" s="125">
        <v>3.46</v>
      </c>
      <c r="F83" s="125">
        <v>14.87</v>
      </c>
      <c r="G83" s="125">
        <v>0.01</v>
      </c>
      <c r="H83" s="125">
        <v>6.02</v>
      </c>
      <c r="I83" s="125">
        <v>0.02</v>
      </c>
      <c r="J83" s="125">
        <v>6</v>
      </c>
      <c r="K83" s="125" t="s">
        <v>10</v>
      </c>
      <c r="L83" s="125">
        <v>5.3</v>
      </c>
      <c r="M83" s="125">
        <v>73.05</v>
      </c>
      <c r="N83" s="125">
        <v>14.53</v>
      </c>
      <c r="O83" s="121"/>
      <c r="P83" s="121"/>
      <c r="Q83" s="121"/>
      <c r="R83" s="121"/>
      <c r="S83" s="121"/>
      <c r="T83" s="121"/>
      <c r="U83" s="121"/>
      <c r="V83" s="121"/>
      <c r="W83" s="121"/>
      <c r="X83" s="121"/>
      <c r="Y83" s="121"/>
      <c r="Z83" s="121"/>
      <c r="AA83" s="121"/>
      <c r="AB83" s="121"/>
      <c r="AC83" s="121"/>
    </row>
    <row r="84" spans="1:29" s="122" customFormat="1" ht="11.1" customHeight="1">
      <c r="A84" s="25">
        <f>IF(B84&lt;&gt;"",COUNTA($B$20:B84),"")</f>
        <v>64</v>
      </c>
      <c r="B84" s="103" t="s">
        <v>164</v>
      </c>
      <c r="C84" s="125" t="s">
        <v>10</v>
      </c>
      <c r="D84" s="125" t="s">
        <v>10</v>
      </c>
      <c r="E84" s="125" t="s">
        <v>10</v>
      </c>
      <c r="F84" s="125" t="s">
        <v>10</v>
      </c>
      <c r="G84" s="125" t="s">
        <v>10</v>
      </c>
      <c r="H84" s="125" t="s">
        <v>10</v>
      </c>
      <c r="I84" s="125" t="s">
        <v>10</v>
      </c>
      <c r="J84" s="125" t="s">
        <v>10</v>
      </c>
      <c r="K84" s="125" t="s">
        <v>10</v>
      </c>
      <c r="L84" s="125" t="s">
        <v>10</v>
      </c>
      <c r="M84" s="125" t="s">
        <v>10</v>
      </c>
      <c r="N84" s="125" t="s">
        <v>10</v>
      </c>
      <c r="O84" s="121"/>
      <c r="P84" s="121"/>
      <c r="Q84" s="121"/>
      <c r="R84" s="121"/>
      <c r="S84" s="121"/>
      <c r="T84" s="121"/>
      <c r="U84" s="121"/>
      <c r="V84" s="121"/>
      <c r="W84" s="121"/>
      <c r="X84" s="121"/>
      <c r="Y84" s="121"/>
      <c r="Z84" s="121"/>
      <c r="AA84" s="121"/>
      <c r="AB84" s="121"/>
      <c r="AC84" s="121"/>
    </row>
    <row r="85" spans="1:29" s="122" customFormat="1" ht="11.1" customHeight="1">
      <c r="A85" s="25">
        <f>IF(B85&lt;&gt;"",COUNTA($B$20:B85),"")</f>
        <v>65</v>
      </c>
      <c r="B85" s="103" t="s">
        <v>165</v>
      </c>
      <c r="C85" s="125">
        <v>117.34</v>
      </c>
      <c r="D85" s="125">
        <v>0.14000000000000001</v>
      </c>
      <c r="E85" s="125">
        <v>0.02</v>
      </c>
      <c r="F85" s="125" t="s">
        <v>10</v>
      </c>
      <c r="G85" s="125" t="s">
        <v>10</v>
      </c>
      <c r="H85" s="125" t="s">
        <v>10</v>
      </c>
      <c r="I85" s="125" t="s">
        <v>10</v>
      </c>
      <c r="J85" s="125" t="s">
        <v>10</v>
      </c>
      <c r="K85" s="125" t="s">
        <v>10</v>
      </c>
      <c r="L85" s="125">
        <v>0.09</v>
      </c>
      <c r="M85" s="125">
        <v>117.09</v>
      </c>
      <c r="N85" s="125" t="s">
        <v>10</v>
      </c>
      <c r="O85" s="121"/>
      <c r="P85" s="121"/>
      <c r="Q85" s="121"/>
      <c r="R85" s="121"/>
      <c r="S85" s="121"/>
      <c r="T85" s="121"/>
      <c r="U85" s="121"/>
      <c r="V85" s="121"/>
      <c r="W85" s="121"/>
      <c r="X85" s="121"/>
      <c r="Y85" s="121"/>
      <c r="Z85" s="121"/>
      <c r="AA85" s="121"/>
      <c r="AB85" s="121"/>
      <c r="AC85" s="121"/>
    </row>
    <row r="86" spans="1:29" s="122" customFormat="1" ht="11.1" customHeight="1">
      <c r="A86" s="25">
        <f>IF(B86&lt;&gt;"",COUNTA($B$20:B86),"")</f>
        <v>66</v>
      </c>
      <c r="B86" s="103" t="s">
        <v>147</v>
      </c>
      <c r="C86" s="125" t="s">
        <v>10</v>
      </c>
      <c r="D86" s="125" t="s">
        <v>10</v>
      </c>
      <c r="E86" s="125" t="s">
        <v>10</v>
      </c>
      <c r="F86" s="125" t="s">
        <v>10</v>
      </c>
      <c r="G86" s="125" t="s">
        <v>10</v>
      </c>
      <c r="H86" s="125" t="s">
        <v>10</v>
      </c>
      <c r="I86" s="125" t="s">
        <v>10</v>
      </c>
      <c r="J86" s="125" t="s">
        <v>10</v>
      </c>
      <c r="K86" s="125" t="s">
        <v>10</v>
      </c>
      <c r="L86" s="125" t="s">
        <v>10</v>
      </c>
      <c r="M86" s="125" t="s">
        <v>10</v>
      </c>
      <c r="N86" s="125" t="s">
        <v>10</v>
      </c>
      <c r="O86" s="121"/>
      <c r="P86" s="121"/>
      <c r="Q86" s="121"/>
      <c r="R86" s="121"/>
      <c r="S86" s="121"/>
      <c r="T86" s="121"/>
      <c r="U86" s="121"/>
      <c r="V86" s="121"/>
      <c r="W86" s="121"/>
      <c r="X86" s="121"/>
      <c r="Y86" s="121"/>
      <c r="Z86" s="121"/>
      <c r="AA86" s="121"/>
      <c r="AB86" s="121"/>
      <c r="AC86" s="121"/>
    </row>
    <row r="87" spans="1:29" s="94" customFormat="1" ht="18.95" customHeight="1">
      <c r="A87" s="26">
        <f>IF(B87&lt;&gt;"",COUNTA($B$20:B87),"")</f>
        <v>67</v>
      </c>
      <c r="B87" s="105" t="s">
        <v>166</v>
      </c>
      <c r="C87" s="127">
        <v>234.64</v>
      </c>
      <c r="D87" s="127">
        <v>0.19</v>
      </c>
      <c r="E87" s="127">
        <v>3.48</v>
      </c>
      <c r="F87" s="127">
        <v>14.87</v>
      </c>
      <c r="G87" s="127">
        <v>0.01</v>
      </c>
      <c r="H87" s="127">
        <v>6.02</v>
      </c>
      <c r="I87" s="127">
        <v>0.02</v>
      </c>
      <c r="J87" s="127">
        <v>6</v>
      </c>
      <c r="K87" s="127" t="s">
        <v>10</v>
      </c>
      <c r="L87" s="127">
        <v>5.39</v>
      </c>
      <c r="M87" s="127">
        <v>190.14</v>
      </c>
      <c r="N87" s="127">
        <v>14.53</v>
      </c>
      <c r="O87" s="116"/>
      <c r="P87" s="116"/>
      <c r="Q87" s="116"/>
      <c r="R87" s="116"/>
      <c r="S87" s="116"/>
      <c r="T87" s="116"/>
      <c r="U87" s="116"/>
      <c r="V87" s="116"/>
      <c r="W87" s="116"/>
      <c r="X87" s="116"/>
      <c r="Y87" s="116"/>
      <c r="Z87" s="116"/>
      <c r="AA87" s="116"/>
      <c r="AB87" s="116"/>
      <c r="AC87" s="116"/>
    </row>
    <row r="88" spans="1:29" s="94" customFormat="1" ht="18.95" customHeight="1">
      <c r="A88" s="26">
        <f>IF(B88&lt;&gt;"",COUNTA($B$20:B88),"")</f>
        <v>68</v>
      </c>
      <c r="B88" s="105" t="s">
        <v>167</v>
      </c>
      <c r="C88" s="127">
        <v>1312.94</v>
      </c>
      <c r="D88" s="127">
        <v>32.409999999999997</v>
      </c>
      <c r="E88" s="127">
        <v>57.32</v>
      </c>
      <c r="F88" s="127">
        <v>29.04</v>
      </c>
      <c r="G88" s="127">
        <v>8.93</v>
      </c>
      <c r="H88" s="127">
        <v>563.44000000000005</v>
      </c>
      <c r="I88" s="127">
        <v>389.36</v>
      </c>
      <c r="J88" s="127">
        <v>174.08</v>
      </c>
      <c r="K88" s="127">
        <v>1.87</v>
      </c>
      <c r="L88" s="127">
        <v>38.86</v>
      </c>
      <c r="M88" s="127">
        <v>195.85</v>
      </c>
      <c r="N88" s="127">
        <v>385.23</v>
      </c>
      <c r="O88" s="116"/>
      <c r="P88" s="116"/>
      <c r="Q88" s="116"/>
      <c r="R88" s="116"/>
      <c r="S88" s="116"/>
      <c r="T88" s="116"/>
      <c r="U88" s="116"/>
      <c r="V88" s="116"/>
      <c r="W88" s="116"/>
      <c r="X88" s="116"/>
      <c r="Y88" s="116"/>
      <c r="Z88" s="116"/>
      <c r="AA88" s="116"/>
      <c r="AB88" s="116"/>
      <c r="AC88" s="116"/>
    </row>
    <row r="89" spans="1:29" s="94" customFormat="1" ht="18.95" customHeight="1">
      <c r="A89" s="26">
        <f>IF(B89&lt;&gt;"",COUNTA($B$20:B89),"")</f>
        <v>69</v>
      </c>
      <c r="B89" s="105" t="s">
        <v>168</v>
      </c>
      <c r="C89" s="127">
        <v>40.07</v>
      </c>
      <c r="D89" s="127">
        <v>-109.08</v>
      </c>
      <c r="E89" s="127">
        <v>-24.56</v>
      </c>
      <c r="F89" s="127">
        <v>-122.2</v>
      </c>
      <c r="G89" s="127">
        <v>-12.44</v>
      </c>
      <c r="H89" s="127">
        <v>-364.84</v>
      </c>
      <c r="I89" s="127">
        <v>-187.57</v>
      </c>
      <c r="J89" s="127">
        <v>-177.27</v>
      </c>
      <c r="K89" s="127">
        <v>-25.58</v>
      </c>
      <c r="L89" s="127">
        <v>-104.64</v>
      </c>
      <c r="M89" s="127">
        <v>18.670000000000002</v>
      </c>
      <c r="N89" s="127">
        <v>784.74</v>
      </c>
      <c r="O89" s="116"/>
      <c r="P89" s="116"/>
      <c r="Q89" s="116"/>
      <c r="R89" s="116"/>
      <c r="S89" s="116"/>
      <c r="T89" s="116"/>
      <c r="U89" s="116"/>
      <c r="V89" s="116"/>
      <c r="W89" s="116"/>
      <c r="X89" s="116"/>
      <c r="Y89" s="116"/>
      <c r="Z89" s="116"/>
      <c r="AA89" s="116"/>
      <c r="AB89" s="116"/>
      <c r="AC89" s="116"/>
    </row>
    <row r="90" spans="1:29" s="122" customFormat="1" ht="25.15" customHeight="1">
      <c r="A90" s="25">
        <f>IF(B90&lt;&gt;"",COUNTA($B$20:B90),"")</f>
        <v>70</v>
      </c>
      <c r="B90" s="108" t="s">
        <v>169</v>
      </c>
      <c r="C90" s="129">
        <v>31.33</v>
      </c>
      <c r="D90" s="129">
        <v>-105.09</v>
      </c>
      <c r="E90" s="129">
        <v>-23.03</v>
      </c>
      <c r="F90" s="129">
        <v>-109.13</v>
      </c>
      <c r="G90" s="129">
        <v>-12.35</v>
      </c>
      <c r="H90" s="129">
        <v>-364.84</v>
      </c>
      <c r="I90" s="129">
        <v>-187.37</v>
      </c>
      <c r="J90" s="129">
        <v>-177.47</v>
      </c>
      <c r="K90" s="129">
        <v>-25.54</v>
      </c>
      <c r="L90" s="129">
        <v>-79.760000000000005</v>
      </c>
      <c r="M90" s="129">
        <v>-19.14</v>
      </c>
      <c r="N90" s="129">
        <v>770.21</v>
      </c>
      <c r="O90" s="121"/>
      <c r="P90" s="121"/>
      <c r="Q90" s="121"/>
      <c r="R90" s="121"/>
      <c r="S90" s="121"/>
      <c r="T90" s="121"/>
      <c r="U90" s="121"/>
      <c r="V90" s="121"/>
      <c r="W90" s="121"/>
      <c r="X90" s="121"/>
      <c r="Y90" s="121"/>
      <c r="Z90" s="121"/>
      <c r="AA90" s="121"/>
      <c r="AB90" s="121"/>
      <c r="AC90" s="121"/>
    </row>
    <row r="91" spans="1:29" s="122" customFormat="1" ht="18" customHeight="1">
      <c r="A91" s="25">
        <f>IF(B91&lt;&gt;"",COUNTA($B$20:B91),"")</f>
        <v>71</v>
      </c>
      <c r="B91" s="103" t="s">
        <v>170</v>
      </c>
      <c r="C91" s="125">
        <v>72.239999999999995</v>
      </c>
      <c r="D91" s="125" t="s">
        <v>10</v>
      </c>
      <c r="E91" s="125" t="s">
        <v>10</v>
      </c>
      <c r="F91" s="125" t="s">
        <v>10</v>
      </c>
      <c r="G91" s="125" t="s">
        <v>10</v>
      </c>
      <c r="H91" s="125" t="s">
        <v>10</v>
      </c>
      <c r="I91" s="125" t="s">
        <v>10</v>
      </c>
      <c r="J91" s="125" t="s">
        <v>10</v>
      </c>
      <c r="K91" s="125" t="s">
        <v>10</v>
      </c>
      <c r="L91" s="125" t="s">
        <v>10</v>
      </c>
      <c r="M91" s="125" t="s">
        <v>10</v>
      </c>
      <c r="N91" s="125">
        <v>72.239999999999995</v>
      </c>
      <c r="O91" s="121"/>
      <c r="P91" s="121"/>
      <c r="Q91" s="121"/>
      <c r="R91" s="121"/>
      <c r="S91" s="121"/>
      <c r="T91" s="121"/>
      <c r="U91" s="121"/>
      <c r="V91" s="121"/>
      <c r="W91" s="121"/>
      <c r="X91" s="121"/>
      <c r="Y91" s="121"/>
      <c r="Z91" s="121"/>
      <c r="AA91" s="121"/>
      <c r="AB91" s="121"/>
      <c r="AC91" s="121"/>
    </row>
    <row r="92" spans="1:29" ht="11.1" customHeight="1">
      <c r="A92" s="25">
        <f>IF(B92&lt;&gt;"",COUNTA($B$20:B92),"")</f>
        <v>72</v>
      </c>
      <c r="B92" s="103" t="s">
        <v>171</v>
      </c>
      <c r="C92" s="125">
        <v>104.26</v>
      </c>
      <c r="D92" s="125" t="s">
        <v>10</v>
      </c>
      <c r="E92" s="125" t="s">
        <v>10</v>
      </c>
      <c r="F92" s="125" t="s">
        <v>10</v>
      </c>
      <c r="G92" s="125" t="s">
        <v>10</v>
      </c>
      <c r="H92" s="125" t="s">
        <v>10</v>
      </c>
      <c r="I92" s="125" t="s">
        <v>10</v>
      </c>
      <c r="J92" s="125" t="s">
        <v>10</v>
      </c>
      <c r="K92" s="125" t="s">
        <v>10</v>
      </c>
      <c r="L92" s="125" t="s">
        <v>10</v>
      </c>
      <c r="M92" s="125" t="s">
        <v>10</v>
      </c>
      <c r="N92" s="125">
        <v>104.26</v>
      </c>
    </row>
    <row r="93" spans="1:29">
      <c r="A93" s="24"/>
    </row>
    <row r="94" spans="1:29">
      <c r="A94" s="24"/>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204"/>
  <sheetViews>
    <sheetView zoomScale="140" zoomScaleNormal="140" zoomScalePageLayoutView="140" workbookViewId="0">
      <selection sqref="A1:B1"/>
    </sheetView>
  </sheetViews>
  <sheetFormatPr baseColWidth="10" defaultColWidth="11.42578125" defaultRowHeight="12.75"/>
  <cols>
    <col min="1" max="1" width="9.7109375" style="54" customWidth="1"/>
    <col min="2" max="2" width="72.42578125" style="47" bestFit="1" customWidth="1"/>
    <col min="3" max="16384" width="11.42578125" style="47"/>
  </cols>
  <sheetData>
    <row r="1" spans="1:2" s="12" customFormat="1" ht="40.15" customHeight="1">
      <c r="A1" s="196" t="s">
        <v>217</v>
      </c>
      <c r="B1" s="196"/>
    </row>
    <row r="2" spans="1:2" s="53" customFormat="1" ht="11.65" customHeight="1">
      <c r="A2" s="192" t="s">
        <v>218</v>
      </c>
      <c r="B2" s="194" t="s">
        <v>31</v>
      </c>
    </row>
    <row r="3" spans="1:2" s="53" customFormat="1" ht="11.65" customHeight="1">
      <c r="A3" s="193"/>
      <c r="B3" s="195"/>
    </row>
    <row r="4" spans="1:2" s="52" customFormat="1" ht="11.1" customHeight="1">
      <c r="A4" s="77"/>
      <c r="B4" s="78"/>
    </row>
    <row r="5" spans="1:2" s="52" customFormat="1" ht="11.1" customHeight="1">
      <c r="A5" s="79" t="s">
        <v>219</v>
      </c>
      <c r="B5" s="80" t="s">
        <v>220</v>
      </c>
    </row>
    <row r="6" spans="1:2" s="52" customFormat="1" ht="8.1" customHeight="1">
      <c r="A6" s="81"/>
      <c r="B6" s="82"/>
    </row>
    <row r="7" spans="1:2" s="52" customFormat="1" ht="11.1" customHeight="1">
      <c r="A7" s="79" t="s">
        <v>221</v>
      </c>
      <c r="B7" s="80" t="s">
        <v>200</v>
      </c>
    </row>
    <row r="8" spans="1:2" s="52" customFormat="1" ht="11.1" customHeight="1">
      <c r="A8" s="81" t="s">
        <v>222</v>
      </c>
      <c r="B8" s="82" t="s">
        <v>223</v>
      </c>
    </row>
    <row r="9" spans="1:2" s="52" customFormat="1" ht="8.1" customHeight="1">
      <c r="A9" s="81"/>
      <c r="B9" s="82"/>
    </row>
    <row r="10" spans="1:2" s="52" customFormat="1" ht="11.1" customHeight="1">
      <c r="A10" s="79" t="s">
        <v>224</v>
      </c>
      <c r="B10" s="80" t="s">
        <v>201</v>
      </c>
    </row>
    <row r="11" spans="1:2" s="52" customFormat="1" ht="11.1" customHeight="1">
      <c r="A11" s="81" t="s">
        <v>225</v>
      </c>
      <c r="B11" s="82" t="s">
        <v>226</v>
      </c>
    </row>
    <row r="12" spans="1:2" s="52" customFormat="1" ht="11.1" customHeight="1">
      <c r="A12" s="81" t="s">
        <v>227</v>
      </c>
      <c r="B12" s="82" t="s">
        <v>228</v>
      </c>
    </row>
    <row r="13" spans="1:2" s="52" customFormat="1" ht="11.1" customHeight="1">
      <c r="A13" s="81" t="s">
        <v>229</v>
      </c>
      <c r="B13" s="82" t="s">
        <v>33</v>
      </c>
    </row>
    <row r="14" spans="1:2" s="52" customFormat="1" ht="11.1" customHeight="1">
      <c r="A14" s="81" t="s">
        <v>230</v>
      </c>
      <c r="B14" s="82" t="s">
        <v>35</v>
      </c>
    </row>
    <row r="15" spans="1:2" s="52" customFormat="1" ht="11.1" customHeight="1">
      <c r="A15" s="81" t="s">
        <v>231</v>
      </c>
      <c r="B15" s="82" t="s">
        <v>34</v>
      </c>
    </row>
    <row r="16" spans="1:2" s="52" customFormat="1" ht="9" customHeight="1">
      <c r="A16" s="81"/>
      <c r="B16" s="82"/>
    </row>
    <row r="17" spans="1:2" s="52" customFormat="1" ht="11.1" customHeight="1">
      <c r="A17" s="79" t="s">
        <v>232</v>
      </c>
      <c r="B17" s="80" t="s">
        <v>233</v>
      </c>
    </row>
    <row r="18" spans="1:2" s="52" customFormat="1" ht="5.0999999999999996" customHeight="1">
      <c r="A18" s="81"/>
      <c r="B18" s="82"/>
    </row>
    <row r="19" spans="1:2" s="52" customFormat="1" ht="11.1" customHeight="1">
      <c r="A19" s="79" t="s">
        <v>174</v>
      </c>
      <c r="B19" s="80" t="s">
        <v>202</v>
      </c>
    </row>
    <row r="20" spans="1:2" s="52" customFormat="1" ht="11.1" customHeight="1">
      <c r="A20" s="81" t="s">
        <v>234</v>
      </c>
      <c r="B20" s="82" t="s">
        <v>235</v>
      </c>
    </row>
    <row r="21" spans="1:2" s="52" customFormat="1" ht="11.1" customHeight="1">
      <c r="A21" s="81" t="s">
        <v>236</v>
      </c>
      <c r="B21" s="82" t="s">
        <v>237</v>
      </c>
    </row>
    <row r="22" spans="1:2" s="52" customFormat="1" ht="11.1" customHeight="1">
      <c r="A22" s="81">
        <v>213</v>
      </c>
      <c r="B22" s="82" t="s">
        <v>238</v>
      </c>
    </row>
    <row r="23" spans="1:2" s="52" customFormat="1" ht="11.1" customHeight="1">
      <c r="A23" s="81" t="s">
        <v>239</v>
      </c>
      <c r="B23" s="82" t="s">
        <v>240</v>
      </c>
    </row>
    <row r="24" spans="1:2" s="52" customFormat="1" ht="11.1" customHeight="1">
      <c r="A24" s="81" t="s">
        <v>241</v>
      </c>
      <c r="B24" s="82" t="s">
        <v>36</v>
      </c>
    </row>
    <row r="25" spans="1:2" s="52" customFormat="1" ht="11.1" customHeight="1">
      <c r="A25" s="81" t="s">
        <v>242</v>
      </c>
      <c r="B25" s="82" t="s">
        <v>243</v>
      </c>
    </row>
    <row r="26" spans="1:2" s="52" customFormat="1" ht="11.1" customHeight="1">
      <c r="A26" s="81" t="s">
        <v>244</v>
      </c>
      <c r="B26" s="82" t="s">
        <v>245</v>
      </c>
    </row>
    <row r="27" spans="1:2" s="52" customFormat="1" ht="11.1" customHeight="1">
      <c r="A27" s="81" t="s">
        <v>246</v>
      </c>
      <c r="B27" s="82" t="s">
        <v>247</v>
      </c>
    </row>
    <row r="28" spans="1:2" s="52" customFormat="1" ht="11.1" customHeight="1">
      <c r="A28" s="81" t="s">
        <v>248</v>
      </c>
      <c r="B28" s="82" t="s">
        <v>249</v>
      </c>
    </row>
    <row r="29" spans="1:2" s="52" customFormat="1" ht="11.1" customHeight="1">
      <c r="A29" s="81" t="s">
        <v>250</v>
      </c>
      <c r="B29" s="82" t="s">
        <v>251</v>
      </c>
    </row>
    <row r="30" spans="1:2" s="52" customFormat="1" ht="11.1" customHeight="1">
      <c r="A30" s="81" t="s">
        <v>252</v>
      </c>
      <c r="B30" s="82" t="s">
        <v>37</v>
      </c>
    </row>
    <row r="31" spans="1:2" s="52" customFormat="1" ht="11.1" customHeight="1">
      <c r="A31" s="81" t="s">
        <v>253</v>
      </c>
      <c r="B31" s="82" t="s">
        <v>254</v>
      </c>
    </row>
    <row r="32" spans="1:2" s="52" customFormat="1" ht="11.1" customHeight="1">
      <c r="A32" s="81" t="s">
        <v>255</v>
      </c>
      <c r="B32" s="82" t="s">
        <v>256</v>
      </c>
    </row>
    <row r="33" spans="1:2" s="52" customFormat="1" ht="5.0999999999999996" customHeight="1">
      <c r="A33" s="81"/>
      <c r="B33" s="82"/>
    </row>
    <row r="34" spans="1:2" s="52" customFormat="1" ht="11.1" customHeight="1">
      <c r="A34" s="79" t="s">
        <v>175</v>
      </c>
      <c r="B34" s="80" t="s">
        <v>203</v>
      </c>
    </row>
    <row r="35" spans="1:2" s="52" customFormat="1" ht="11.1" customHeight="1">
      <c r="A35" s="81" t="s">
        <v>257</v>
      </c>
      <c r="B35" s="82" t="s">
        <v>38</v>
      </c>
    </row>
    <row r="36" spans="1:2" s="52" customFormat="1" ht="11.1" customHeight="1">
      <c r="A36" s="81" t="s">
        <v>258</v>
      </c>
      <c r="B36" s="82" t="s">
        <v>259</v>
      </c>
    </row>
    <row r="37" spans="1:2" s="52" customFormat="1" ht="11.1" customHeight="1">
      <c r="A37" s="81" t="s">
        <v>260</v>
      </c>
      <c r="B37" s="82" t="s">
        <v>261</v>
      </c>
    </row>
    <row r="38" spans="1:2" s="52" customFormat="1" ht="11.1" customHeight="1">
      <c r="A38" s="81" t="s">
        <v>262</v>
      </c>
      <c r="B38" s="82" t="s">
        <v>263</v>
      </c>
    </row>
    <row r="39" spans="1:2" s="52" customFormat="1" ht="11.1" customHeight="1">
      <c r="A39" s="81" t="s">
        <v>264</v>
      </c>
      <c r="B39" s="82" t="s">
        <v>265</v>
      </c>
    </row>
    <row r="40" spans="1:2" s="52" customFormat="1" ht="11.1" customHeight="1">
      <c r="A40" s="81" t="s">
        <v>266</v>
      </c>
      <c r="B40" s="82" t="s">
        <v>267</v>
      </c>
    </row>
    <row r="41" spans="1:2" s="52" customFormat="1" ht="11.1" customHeight="1">
      <c r="A41" s="81" t="s">
        <v>268</v>
      </c>
      <c r="B41" s="82" t="s">
        <v>39</v>
      </c>
    </row>
    <row r="42" spans="1:2" s="52" customFormat="1" ht="11.1" customHeight="1">
      <c r="A42" s="81" t="s">
        <v>269</v>
      </c>
      <c r="B42" s="82" t="s">
        <v>270</v>
      </c>
    </row>
    <row r="43" spans="1:2" s="52" customFormat="1" ht="11.1" customHeight="1">
      <c r="A43" s="81" t="s">
        <v>271</v>
      </c>
      <c r="B43" s="82" t="s">
        <v>40</v>
      </c>
    </row>
    <row r="44" spans="1:2" s="52" customFormat="1" ht="11.1" customHeight="1">
      <c r="A44" s="81" t="s">
        <v>272</v>
      </c>
      <c r="B44" s="82" t="s">
        <v>273</v>
      </c>
    </row>
    <row r="45" spans="1:2" s="52" customFormat="1" ht="11.1" customHeight="1">
      <c r="A45" s="81" t="s">
        <v>274</v>
      </c>
      <c r="B45" s="82" t="s">
        <v>275</v>
      </c>
    </row>
    <row r="46" spans="1:2" s="52" customFormat="1" ht="9" customHeight="1">
      <c r="A46" s="81"/>
      <c r="B46" s="82"/>
    </row>
    <row r="47" spans="1:2" s="52" customFormat="1" ht="11.1" customHeight="1">
      <c r="A47" s="79" t="s">
        <v>276</v>
      </c>
      <c r="B47" s="80" t="s">
        <v>204</v>
      </c>
    </row>
    <row r="48" spans="1:2" s="52" customFormat="1" ht="5.0999999999999996" customHeight="1">
      <c r="A48" s="81"/>
      <c r="B48" s="82"/>
    </row>
    <row r="49" spans="1:2" s="52" customFormat="1" ht="11.1" customHeight="1">
      <c r="A49" s="79" t="s">
        <v>178</v>
      </c>
      <c r="B49" s="80" t="s">
        <v>277</v>
      </c>
    </row>
    <row r="50" spans="1:2" s="52" customFormat="1" ht="11.1" customHeight="1">
      <c r="A50" s="81" t="s">
        <v>278</v>
      </c>
      <c r="B50" s="82" t="s">
        <v>279</v>
      </c>
    </row>
    <row r="51" spans="1:2" s="52" customFormat="1" ht="11.1" customHeight="1">
      <c r="A51" s="81">
        <v>3111</v>
      </c>
      <c r="B51" s="82" t="s">
        <v>946</v>
      </c>
    </row>
    <row r="52" spans="1:2" s="52" customFormat="1" ht="11.1" customHeight="1">
      <c r="A52" s="81">
        <v>3112</v>
      </c>
      <c r="B52" s="82" t="s">
        <v>947</v>
      </c>
    </row>
    <row r="53" spans="1:2" s="52" customFormat="1" ht="11.1" customHeight="1">
      <c r="A53" s="81">
        <v>3113</v>
      </c>
      <c r="B53" s="82" t="s">
        <v>948</v>
      </c>
    </row>
    <row r="54" spans="1:2" s="52" customFormat="1" ht="11.1" customHeight="1">
      <c r="A54" s="81">
        <v>3114</v>
      </c>
      <c r="B54" s="82" t="s">
        <v>949</v>
      </c>
    </row>
    <row r="55" spans="1:2" s="52" customFormat="1" ht="11.1" customHeight="1">
      <c r="A55" s="81">
        <v>3115</v>
      </c>
      <c r="B55" s="82" t="s">
        <v>950</v>
      </c>
    </row>
    <row r="56" spans="1:2" s="52" customFormat="1" ht="11.1" customHeight="1">
      <c r="A56" s="81">
        <v>3116</v>
      </c>
      <c r="B56" s="82" t="s">
        <v>951</v>
      </c>
    </row>
    <row r="57" spans="1:2" s="52" customFormat="1" ht="11.1" customHeight="1">
      <c r="A57" s="81">
        <v>3119</v>
      </c>
      <c r="B57" s="82" t="s">
        <v>952</v>
      </c>
    </row>
    <row r="58" spans="1:2" s="52" customFormat="1" ht="11.1" customHeight="1">
      <c r="A58" s="81">
        <v>312</v>
      </c>
      <c r="B58" s="82" t="s">
        <v>280</v>
      </c>
    </row>
    <row r="59" spans="1:2" s="52" customFormat="1" ht="11.1" customHeight="1">
      <c r="A59" s="81">
        <v>3121</v>
      </c>
      <c r="B59" s="82" t="s">
        <v>281</v>
      </c>
    </row>
    <row r="60" spans="1:2" s="52" customFormat="1" ht="11.1" customHeight="1">
      <c r="A60" s="81">
        <v>3122</v>
      </c>
      <c r="B60" s="82" t="s">
        <v>282</v>
      </c>
    </row>
    <row r="61" spans="1:2" s="52" customFormat="1" ht="11.1" customHeight="1">
      <c r="A61" s="81">
        <v>3123</v>
      </c>
      <c r="B61" s="82" t="s">
        <v>283</v>
      </c>
    </row>
    <row r="62" spans="1:2" s="52" customFormat="1" ht="11.1" customHeight="1">
      <c r="A62" s="81">
        <v>3124</v>
      </c>
      <c r="B62" s="82" t="s">
        <v>284</v>
      </c>
    </row>
    <row r="63" spans="1:2" s="52" customFormat="1" ht="11.1" customHeight="1">
      <c r="A63" s="81">
        <v>3125</v>
      </c>
      <c r="B63" s="82" t="s">
        <v>285</v>
      </c>
    </row>
    <row r="64" spans="1:2" s="52" customFormat="1" ht="11.1" customHeight="1">
      <c r="A64" s="81" t="s">
        <v>286</v>
      </c>
      <c r="B64" s="82" t="s">
        <v>287</v>
      </c>
    </row>
    <row r="65" spans="1:2" s="52" customFormat="1" ht="11.1" customHeight="1">
      <c r="A65" s="81">
        <v>313</v>
      </c>
      <c r="B65" s="82" t="s">
        <v>288</v>
      </c>
    </row>
    <row r="66" spans="1:2" s="52" customFormat="1" ht="11.1" customHeight="1">
      <c r="A66" s="81">
        <v>315</v>
      </c>
      <c r="B66" s="82" t="s">
        <v>42</v>
      </c>
    </row>
    <row r="67" spans="1:2" s="52" customFormat="1" ht="11.1" customHeight="1">
      <c r="A67" s="81">
        <v>321</v>
      </c>
      <c r="B67" s="82" t="s">
        <v>289</v>
      </c>
    </row>
    <row r="68" spans="1:2" s="52" customFormat="1" ht="11.1" customHeight="1">
      <c r="A68" s="81">
        <v>331</v>
      </c>
      <c r="B68" s="82" t="s">
        <v>290</v>
      </c>
    </row>
    <row r="69" spans="1:2" s="52" customFormat="1" ht="11.1" customHeight="1">
      <c r="A69" s="81">
        <v>341</v>
      </c>
      <c r="B69" s="82" t="s">
        <v>291</v>
      </c>
    </row>
    <row r="70" spans="1:2" s="52" customFormat="1" ht="11.1" customHeight="1">
      <c r="A70" s="81">
        <v>343</v>
      </c>
      <c r="B70" s="82" t="s">
        <v>292</v>
      </c>
    </row>
    <row r="71" spans="1:2" s="52" customFormat="1" ht="11.1" customHeight="1">
      <c r="A71" s="81">
        <v>344</v>
      </c>
      <c r="B71" s="82" t="s">
        <v>293</v>
      </c>
    </row>
    <row r="72" spans="1:2" s="52" customFormat="1" ht="11.1" customHeight="1">
      <c r="A72" s="81" t="s">
        <v>294</v>
      </c>
      <c r="B72" s="82" t="s">
        <v>295</v>
      </c>
    </row>
    <row r="73" spans="1:2" s="52" customFormat="1" ht="11.1" customHeight="1">
      <c r="A73" s="81">
        <v>351</v>
      </c>
      <c r="B73" s="82" t="s">
        <v>296</v>
      </c>
    </row>
    <row r="74" spans="1:2" s="52" customFormat="1" ht="5.0999999999999996" customHeight="1">
      <c r="A74" s="81"/>
      <c r="B74" s="82"/>
    </row>
    <row r="75" spans="1:2" s="52" customFormat="1" ht="11.1" customHeight="1">
      <c r="A75" s="79">
        <v>36</v>
      </c>
      <c r="B75" s="80" t="s">
        <v>297</v>
      </c>
    </row>
    <row r="76" spans="1:2" s="52" customFormat="1" ht="11.1" customHeight="1">
      <c r="A76" s="81">
        <v>361</v>
      </c>
      <c r="B76" s="82" t="s">
        <v>298</v>
      </c>
    </row>
    <row r="77" spans="1:2" s="52" customFormat="1" ht="11.1" customHeight="1">
      <c r="A77" s="81">
        <v>362</v>
      </c>
      <c r="B77" s="82" t="s">
        <v>43</v>
      </c>
    </row>
    <row r="78" spans="1:2" s="52" customFormat="1" ht="11.1" customHeight="1">
      <c r="A78" s="81">
        <v>363</v>
      </c>
      <c r="B78" s="82" t="s">
        <v>299</v>
      </c>
    </row>
    <row r="79" spans="1:2" s="52" customFormat="1" ht="11.1" customHeight="1">
      <c r="A79" s="81">
        <v>365</v>
      </c>
      <c r="B79" s="82" t="s">
        <v>45</v>
      </c>
    </row>
    <row r="80" spans="1:2" s="52" customFormat="1" ht="11.1" customHeight="1">
      <c r="A80" s="81">
        <v>366</v>
      </c>
      <c r="B80" s="82" t="s">
        <v>44</v>
      </c>
    </row>
    <row r="81" spans="1:2" s="52" customFormat="1" ht="11.1" customHeight="1">
      <c r="A81" s="81">
        <v>367</v>
      </c>
      <c r="B81" s="82" t="s">
        <v>913</v>
      </c>
    </row>
    <row r="82" spans="1:2" s="52" customFormat="1" ht="9" customHeight="1">
      <c r="A82" s="81"/>
      <c r="B82" s="82"/>
    </row>
    <row r="83" spans="1:2" s="52" customFormat="1" ht="11.1" customHeight="1">
      <c r="A83" s="79" t="s">
        <v>300</v>
      </c>
      <c r="B83" s="80" t="s">
        <v>205</v>
      </c>
    </row>
    <row r="84" spans="1:2" s="52" customFormat="1" ht="5.0999999999999996" customHeight="1">
      <c r="A84" s="81"/>
      <c r="B84" s="82"/>
    </row>
    <row r="85" spans="1:2" s="52" customFormat="1" ht="11.1" customHeight="1">
      <c r="A85" s="79" t="s">
        <v>301</v>
      </c>
      <c r="B85" s="80" t="s">
        <v>302</v>
      </c>
    </row>
    <row r="86" spans="1:2" s="52" customFormat="1" ht="11.1" customHeight="1">
      <c r="A86" s="81" t="s">
        <v>303</v>
      </c>
      <c r="B86" s="82" t="s">
        <v>304</v>
      </c>
    </row>
    <row r="87" spans="1:2" s="52" customFormat="1" ht="11.1" customHeight="1">
      <c r="A87" s="81" t="s">
        <v>305</v>
      </c>
      <c r="B87" s="82" t="s">
        <v>306</v>
      </c>
    </row>
    <row r="88" spans="1:2" s="52" customFormat="1" ht="11.1" customHeight="1">
      <c r="A88" s="81" t="s">
        <v>307</v>
      </c>
      <c r="B88" s="82" t="s">
        <v>308</v>
      </c>
    </row>
    <row r="89" spans="1:2" s="52" customFormat="1" ht="11.1" customHeight="1">
      <c r="A89" s="81" t="s">
        <v>309</v>
      </c>
      <c r="B89" s="82" t="s">
        <v>310</v>
      </c>
    </row>
    <row r="90" spans="1:2" s="52" customFormat="1" ht="5.0999999999999996" customHeight="1">
      <c r="A90" s="81"/>
      <c r="B90" s="82"/>
    </row>
    <row r="91" spans="1:2" s="52" customFormat="1" ht="11.1" customHeight="1">
      <c r="A91" s="79" t="s">
        <v>311</v>
      </c>
      <c r="B91" s="80" t="s">
        <v>312</v>
      </c>
    </row>
    <row r="92" spans="1:2" s="52" customFormat="1" ht="11.1" customHeight="1">
      <c r="A92" s="81" t="s">
        <v>313</v>
      </c>
      <c r="B92" s="82" t="s">
        <v>46</v>
      </c>
    </row>
    <row r="93" spans="1:2" s="52" customFormat="1" ht="11.1" customHeight="1">
      <c r="A93" s="81" t="s">
        <v>314</v>
      </c>
      <c r="B93" s="82" t="s">
        <v>315</v>
      </c>
    </row>
    <row r="94" spans="1:2" s="52" customFormat="1" ht="9" customHeight="1">
      <c r="A94" s="81"/>
      <c r="B94" s="82"/>
    </row>
    <row r="95" spans="1:2" s="52" customFormat="1" ht="11.1" customHeight="1">
      <c r="A95" s="79" t="s">
        <v>316</v>
      </c>
      <c r="B95" s="80" t="s">
        <v>317</v>
      </c>
    </row>
    <row r="96" spans="1:2" s="52" customFormat="1" ht="5.0999999999999996" customHeight="1">
      <c r="A96" s="81"/>
      <c r="B96" s="82"/>
    </row>
    <row r="97" spans="1:2" s="52" customFormat="1" ht="11.1" customHeight="1">
      <c r="A97" s="79" t="s">
        <v>318</v>
      </c>
      <c r="B97" s="80" t="s">
        <v>319</v>
      </c>
    </row>
    <row r="98" spans="1:2" s="52" customFormat="1" ht="11.1" customHeight="1">
      <c r="A98" s="81">
        <v>511</v>
      </c>
      <c r="B98" s="82" t="s">
        <v>320</v>
      </c>
    </row>
    <row r="99" spans="1:2" s="52" customFormat="1" ht="5.0999999999999996" customHeight="1">
      <c r="A99" s="81"/>
      <c r="B99" s="82"/>
    </row>
    <row r="100" spans="1:2" s="52" customFormat="1" ht="11.1" customHeight="1">
      <c r="A100" s="79" t="s">
        <v>321</v>
      </c>
      <c r="B100" s="80" t="s">
        <v>322</v>
      </c>
    </row>
    <row r="101" spans="1:2" s="52" customFormat="1" ht="11.1" customHeight="1">
      <c r="A101" s="81">
        <v>521</v>
      </c>
      <c r="B101" s="82" t="s">
        <v>323</v>
      </c>
    </row>
    <row r="102" spans="1:2" s="52" customFormat="1" ht="11.1" customHeight="1">
      <c r="A102" s="81">
        <v>522</v>
      </c>
      <c r="B102" s="82" t="s">
        <v>324</v>
      </c>
    </row>
    <row r="103" spans="1:2" s="52" customFormat="1" ht="11.1" customHeight="1">
      <c r="A103" s="81">
        <v>523</v>
      </c>
      <c r="B103" s="82" t="s">
        <v>325</v>
      </c>
    </row>
    <row r="104" spans="1:2" s="52" customFormat="1" ht="5.0999999999999996" customHeight="1">
      <c r="A104" s="81"/>
      <c r="B104" s="82"/>
    </row>
    <row r="105" spans="1:2" s="52" customFormat="1" ht="11.1" customHeight="1">
      <c r="A105" s="79">
        <v>53</v>
      </c>
      <c r="B105" s="80" t="s">
        <v>326</v>
      </c>
    </row>
    <row r="106" spans="1:2" s="52" customFormat="1" ht="11.1" customHeight="1">
      <c r="A106" s="81">
        <v>531</v>
      </c>
      <c r="B106" s="82" t="s">
        <v>54</v>
      </c>
    </row>
    <row r="107" spans="1:2" s="52" customFormat="1" ht="11.1" customHeight="1">
      <c r="A107" s="81">
        <v>532</v>
      </c>
      <c r="B107" s="82" t="s">
        <v>55</v>
      </c>
    </row>
    <row r="108" spans="1:2" s="52" customFormat="1" ht="11.1" customHeight="1">
      <c r="A108" s="81">
        <v>533</v>
      </c>
      <c r="B108" s="82" t="s">
        <v>56</v>
      </c>
    </row>
    <row r="109" spans="1:2" s="52" customFormat="1" ht="11.1" customHeight="1">
      <c r="A109" s="81">
        <v>534</v>
      </c>
      <c r="B109" s="82" t="s">
        <v>57</v>
      </c>
    </row>
    <row r="110" spans="1:2" s="52" customFormat="1" ht="11.1" customHeight="1">
      <c r="A110" s="81">
        <v>535</v>
      </c>
      <c r="B110" s="82" t="s">
        <v>327</v>
      </c>
    </row>
    <row r="111" spans="1:2" s="52" customFormat="1" ht="11.1" customHeight="1">
      <c r="A111" s="81">
        <v>537</v>
      </c>
      <c r="B111" s="82" t="s">
        <v>328</v>
      </c>
    </row>
    <row r="112" spans="1:2" s="52" customFormat="1" ht="11.1" customHeight="1">
      <c r="A112" s="81">
        <v>538</v>
      </c>
      <c r="B112" s="82" t="s">
        <v>53</v>
      </c>
    </row>
    <row r="113" spans="1:2" s="52" customFormat="1" ht="5.0999999999999996" customHeight="1">
      <c r="A113" s="81"/>
      <c r="B113" s="82"/>
    </row>
    <row r="114" spans="1:2" s="52" customFormat="1" ht="11.1" customHeight="1">
      <c r="A114" s="79">
        <v>54</v>
      </c>
      <c r="B114" s="80" t="s">
        <v>329</v>
      </c>
    </row>
    <row r="115" spans="1:2" s="52" customFormat="1" ht="11.1" customHeight="1">
      <c r="A115" s="81">
        <v>541</v>
      </c>
      <c r="B115" s="82" t="s">
        <v>47</v>
      </c>
    </row>
    <row r="116" spans="1:2" s="52" customFormat="1" ht="11.1" customHeight="1">
      <c r="A116" s="81">
        <v>542</v>
      </c>
      <c r="B116" s="82" t="s">
        <v>48</v>
      </c>
    </row>
    <row r="117" spans="1:2" s="52" customFormat="1" ht="11.1" customHeight="1">
      <c r="A117" s="81">
        <v>543</v>
      </c>
      <c r="B117" s="82" t="s">
        <v>50</v>
      </c>
    </row>
    <row r="118" spans="1:2" s="52" customFormat="1" ht="11.1" customHeight="1">
      <c r="A118" s="81">
        <v>544</v>
      </c>
      <c r="B118" s="82" t="s">
        <v>49</v>
      </c>
    </row>
    <row r="119" spans="1:2" s="52" customFormat="1" ht="11.1" customHeight="1">
      <c r="A119" s="81">
        <v>545</v>
      </c>
      <c r="B119" s="82" t="s">
        <v>51</v>
      </c>
    </row>
    <row r="120" spans="1:2" s="52" customFormat="1" ht="11.1" customHeight="1">
      <c r="A120" s="81">
        <v>546</v>
      </c>
      <c r="B120" s="82" t="s">
        <v>52</v>
      </c>
    </row>
    <row r="121" spans="1:2" s="52" customFormat="1" ht="11.1" customHeight="1">
      <c r="A121" s="81"/>
      <c r="B121" s="82" t="s">
        <v>944</v>
      </c>
    </row>
    <row r="122" spans="1:2" s="52" customFormat="1" ht="11.1" customHeight="1">
      <c r="A122" s="81" t="s">
        <v>330</v>
      </c>
      <c r="B122" s="82" t="s">
        <v>331</v>
      </c>
    </row>
    <row r="123" spans="1:2" s="52" customFormat="1" ht="5.0999999999999996" customHeight="1">
      <c r="A123" s="81"/>
      <c r="B123" s="82"/>
    </row>
    <row r="124" spans="1:2" s="52" customFormat="1" ht="11.1" customHeight="1">
      <c r="A124" s="79" t="s">
        <v>332</v>
      </c>
      <c r="B124" s="80" t="s">
        <v>333</v>
      </c>
    </row>
    <row r="125" spans="1:2" s="52" customFormat="1" ht="11.1" customHeight="1">
      <c r="A125" s="81" t="s">
        <v>334</v>
      </c>
      <c r="B125" s="82" t="s">
        <v>335</v>
      </c>
    </row>
    <row r="126" spans="1:2" s="52" customFormat="1" ht="11.1" customHeight="1">
      <c r="A126" s="81" t="s">
        <v>336</v>
      </c>
      <c r="B126" s="82" t="s">
        <v>337</v>
      </c>
    </row>
    <row r="127" spans="1:2" s="52" customFormat="1" ht="11.1" customHeight="1">
      <c r="A127" s="81" t="s">
        <v>338</v>
      </c>
      <c r="B127" s="82" t="s">
        <v>339</v>
      </c>
    </row>
    <row r="128" spans="1:2" s="52" customFormat="1" ht="11.1" customHeight="1">
      <c r="A128" s="81" t="s">
        <v>340</v>
      </c>
      <c r="B128" s="82" t="s">
        <v>41</v>
      </c>
    </row>
    <row r="129" spans="1:2" s="52" customFormat="1" ht="11.1" customHeight="1">
      <c r="A129" s="81" t="s">
        <v>341</v>
      </c>
      <c r="B129" s="82" t="s">
        <v>342</v>
      </c>
    </row>
    <row r="130" spans="1:2" s="52" customFormat="1" ht="5.0999999999999996" customHeight="1">
      <c r="A130" s="81"/>
      <c r="B130" s="82"/>
    </row>
    <row r="131" spans="1:2" s="52" customFormat="1" ht="11.1" customHeight="1">
      <c r="A131" s="79" t="s">
        <v>343</v>
      </c>
      <c r="B131" s="80" t="s">
        <v>32</v>
      </c>
    </row>
    <row r="132" spans="1:2" s="52" customFormat="1" ht="11.1" customHeight="1">
      <c r="A132" s="81" t="s">
        <v>344</v>
      </c>
      <c r="B132" s="82" t="s">
        <v>345</v>
      </c>
    </row>
    <row r="133" spans="1:2" s="52" customFormat="1" ht="5.0999999999999996" customHeight="1">
      <c r="A133" s="81"/>
      <c r="B133" s="82"/>
    </row>
    <row r="134" spans="1:2" s="52" customFormat="1" ht="11.1" customHeight="1">
      <c r="A134" s="79" t="s">
        <v>346</v>
      </c>
      <c r="B134" s="80" t="s">
        <v>347</v>
      </c>
    </row>
    <row r="135" spans="1:2" s="52" customFormat="1" ht="11.1" customHeight="1">
      <c r="A135" s="81" t="s">
        <v>348</v>
      </c>
      <c r="B135" s="82" t="s">
        <v>349</v>
      </c>
    </row>
    <row r="136" spans="1:2" s="52" customFormat="1" ht="11.1" customHeight="1">
      <c r="A136" s="81" t="s">
        <v>350</v>
      </c>
      <c r="B136" s="82" t="s">
        <v>351</v>
      </c>
    </row>
    <row r="137" spans="1:2" s="52" customFormat="1" ht="11.1" customHeight="1">
      <c r="A137" s="81" t="s">
        <v>352</v>
      </c>
      <c r="B137" s="82" t="s">
        <v>353</v>
      </c>
    </row>
    <row r="138" spans="1:2" s="52" customFormat="1" ht="9" customHeight="1">
      <c r="A138" s="81"/>
      <c r="B138" s="82"/>
    </row>
    <row r="139" spans="1:2" s="52" customFormat="1" ht="11.1" customHeight="1">
      <c r="A139" s="79">
        <v>6</v>
      </c>
      <c r="B139" s="80" t="s">
        <v>208</v>
      </c>
    </row>
    <row r="140" spans="1:2" s="52" customFormat="1" ht="5.0999999999999996" customHeight="1">
      <c r="A140" s="81"/>
      <c r="B140" s="82"/>
    </row>
    <row r="141" spans="1:2" s="52" customFormat="1" ht="11.1" customHeight="1">
      <c r="A141" s="79">
        <v>61</v>
      </c>
      <c r="B141" s="80" t="s">
        <v>4</v>
      </c>
    </row>
    <row r="142" spans="1:2" s="52" customFormat="1" ht="11.1" customHeight="1">
      <c r="A142" s="81">
        <v>611</v>
      </c>
      <c r="B142" s="82" t="s">
        <v>354</v>
      </c>
    </row>
    <row r="143" spans="1:2" s="52" customFormat="1" ht="11.1" customHeight="1">
      <c r="A143" s="81">
        <v>612</v>
      </c>
      <c r="B143" s="82" t="s">
        <v>58</v>
      </c>
    </row>
    <row r="144" spans="1:2" s="52" customFormat="1" ht="11.1" customHeight="1">
      <c r="A144" s="81">
        <v>613</v>
      </c>
      <c r="B144" s="82" t="s">
        <v>59</v>
      </c>
    </row>
    <row r="145" spans="1:2" ht="11.65" customHeight="1">
      <c r="A145" s="67"/>
      <c r="B145" s="12"/>
    </row>
    <row r="146" spans="1:2" ht="11.65" customHeight="1">
      <c r="A146" s="67"/>
      <c r="B146" s="12"/>
    </row>
    <row r="147" spans="1:2" ht="11.65" customHeight="1">
      <c r="A147" s="67"/>
      <c r="B147" s="12"/>
    </row>
    <row r="148" spans="1:2" ht="11.65" customHeight="1">
      <c r="A148" s="67"/>
      <c r="B148" s="12"/>
    </row>
    <row r="149" spans="1:2" ht="11.65" customHeight="1">
      <c r="A149" s="67"/>
      <c r="B149" s="12"/>
    </row>
    <row r="150" spans="1:2" ht="11.65" customHeight="1">
      <c r="A150" s="67"/>
      <c r="B150" s="12"/>
    </row>
    <row r="151" spans="1:2" ht="11.65" customHeight="1">
      <c r="A151" s="67"/>
      <c r="B151" s="12"/>
    </row>
    <row r="152" spans="1:2" ht="11.65" customHeight="1">
      <c r="A152" s="67"/>
      <c r="B152" s="12"/>
    </row>
    <row r="153" spans="1:2" ht="11.65" customHeight="1">
      <c r="A153" s="67"/>
      <c r="B153" s="12"/>
    </row>
    <row r="154" spans="1:2" ht="11.65" customHeight="1">
      <c r="A154" s="67"/>
      <c r="B154" s="12"/>
    </row>
    <row r="155" spans="1:2" ht="11.65" customHeight="1">
      <c r="A155" s="67"/>
      <c r="B155" s="12"/>
    </row>
    <row r="156" spans="1:2" ht="11.65" customHeight="1">
      <c r="A156" s="67"/>
      <c r="B156" s="12"/>
    </row>
    <row r="157" spans="1:2" ht="11.65" customHeight="1">
      <c r="A157" s="67"/>
      <c r="B157" s="12"/>
    </row>
    <row r="158" spans="1:2" ht="11.65" customHeight="1">
      <c r="A158" s="67"/>
      <c r="B158" s="12"/>
    </row>
    <row r="159" spans="1:2" ht="11.65" customHeight="1">
      <c r="A159" s="67"/>
      <c r="B159" s="12"/>
    </row>
    <row r="160" spans="1:2" ht="11.65" customHeight="1">
      <c r="A160" s="67"/>
      <c r="B160" s="12"/>
    </row>
    <row r="161" spans="1:2" ht="11.65" customHeight="1">
      <c r="A161" s="67"/>
      <c r="B161" s="12"/>
    </row>
    <row r="162" spans="1:2" ht="11.65" customHeight="1">
      <c r="A162" s="67"/>
      <c r="B162" s="12"/>
    </row>
    <row r="163" spans="1:2" ht="11.65" customHeight="1">
      <c r="A163" s="67"/>
      <c r="B163" s="12"/>
    </row>
    <row r="164" spans="1:2" ht="11.65" customHeight="1">
      <c r="A164" s="67"/>
      <c r="B164" s="12"/>
    </row>
    <row r="165" spans="1:2" ht="11.65" customHeight="1">
      <c r="A165" s="67"/>
      <c r="B165" s="12"/>
    </row>
    <row r="166" spans="1:2" ht="11.65" customHeight="1">
      <c r="A166" s="67"/>
      <c r="B166" s="12"/>
    </row>
    <row r="167" spans="1:2" ht="11.65" customHeight="1">
      <c r="A167" s="67"/>
      <c r="B167" s="12"/>
    </row>
    <row r="168" spans="1:2" ht="11.65" customHeight="1">
      <c r="A168" s="67"/>
      <c r="B168" s="12"/>
    </row>
    <row r="169" spans="1:2" ht="11.65" customHeight="1">
      <c r="A169" s="67"/>
      <c r="B169" s="12"/>
    </row>
    <row r="170" spans="1:2" ht="11.65" customHeight="1">
      <c r="A170" s="67"/>
      <c r="B170" s="12"/>
    </row>
    <row r="171" spans="1:2" ht="11.65" customHeight="1">
      <c r="A171" s="67"/>
      <c r="B171" s="12"/>
    </row>
    <row r="172" spans="1:2" ht="11.65" customHeight="1">
      <c r="A172" s="67"/>
      <c r="B172" s="12"/>
    </row>
    <row r="173" spans="1:2" ht="11.65" customHeight="1">
      <c r="A173" s="67"/>
      <c r="B173" s="12"/>
    </row>
    <row r="174" spans="1:2" ht="11.65" customHeight="1">
      <c r="A174" s="67"/>
      <c r="B174" s="12"/>
    </row>
    <row r="175" spans="1:2" ht="11.65" customHeight="1">
      <c r="A175" s="67"/>
      <c r="B175" s="12"/>
    </row>
    <row r="176" spans="1:2" ht="11.65" customHeight="1">
      <c r="A176" s="67"/>
      <c r="B176" s="12"/>
    </row>
    <row r="177" spans="1:2" ht="11.65" customHeight="1">
      <c r="A177" s="67"/>
      <c r="B177" s="12"/>
    </row>
    <row r="178" spans="1:2" ht="11.65" customHeight="1"/>
    <row r="179" spans="1:2" ht="11.65" customHeight="1"/>
    <row r="180" spans="1:2" ht="11.65" customHeight="1"/>
    <row r="181" spans="1:2" ht="11.65" customHeight="1"/>
    <row r="182" spans="1:2" ht="11.65" customHeight="1"/>
    <row r="183" spans="1:2" ht="11.65" customHeight="1"/>
    <row r="184" spans="1:2" ht="11.65" customHeight="1"/>
    <row r="185" spans="1:2" ht="11.65" customHeight="1"/>
    <row r="186" spans="1:2" ht="11.65" customHeight="1"/>
    <row r="187" spans="1:2" ht="11.65" customHeight="1"/>
    <row r="188" spans="1:2" ht="11.65" customHeight="1"/>
    <row r="189" spans="1:2" ht="11.65" customHeight="1"/>
    <row r="190" spans="1:2" ht="11.65" customHeight="1"/>
    <row r="191" spans="1:2" ht="11.65" customHeight="1"/>
    <row r="192" spans="1:2" ht="11.65" customHeight="1"/>
    <row r="193" ht="11.65" customHeight="1"/>
    <row r="194" ht="11.65" customHeight="1"/>
    <row r="195" ht="11.65" customHeight="1"/>
    <row r="196" ht="11.65" customHeight="1"/>
    <row r="197" ht="11.65" customHeight="1"/>
    <row r="198" ht="11.65" customHeight="1"/>
    <row r="199" ht="11.65" customHeight="1"/>
    <row r="200" ht="11.65" customHeight="1"/>
    <row r="201" ht="11.65" customHeight="1"/>
    <row r="202" ht="11.65" customHeight="1"/>
    <row r="203" ht="11.65" customHeight="1"/>
    <row r="204" ht="11.65" customHeight="1"/>
  </sheetData>
  <mergeCells count="3">
    <mergeCell ref="A2:A3"/>
    <mergeCell ref="B2: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05"/>
  <sheetViews>
    <sheetView zoomScale="140" zoomScaleNormal="140" workbookViewId="0">
      <selection sqref="A1:B1"/>
    </sheetView>
  </sheetViews>
  <sheetFormatPr baseColWidth="10" defaultColWidth="11.42578125" defaultRowHeight="12.75"/>
  <cols>
    <col min="1" max="1" width="10.28515625" style="47" bestFit="1" customWidth="1"/>
    <col min="2" max="2" width="81.5703125" style="47" customWidth="1"/>
    <col min="3" max="16384" width="11.42578125" style="47"/>
  </cols>
  <sheetData>
    <row r="1" spans="1:2" s="64" customFormat="1" ht="40.15" customHeight="1">
      <c r="A1" s="201" t="s">
        <v>355</v>
      </c>
      <c r="B1" s="201"/>
    </row>
    <row r="2" spans="1:2" s="51" customFormat="1" ht="11.65" customHeight="1">
      <c r="A2" s="197" t="s">
        <v>218</v>
      </c>
      <c r="B2" s="199" t="s">
        <v>31</v>
      </c>
    </row>
    <row r="3" spans="1:2" s="52" customFormat="1" ht="11.65" customHeight="1">
      <c r="A3" s="198"/>
      <c r="B3" s="200"/>
    </row>
    <row r="4" spans="1:2" s="52" customFormat="1" ht="11.45" customHeight="1">
      <c r="A4" s="83"/>
      <c r="B4" s="84"/>
    </row>
    <row r="5" spans="1:2" s="53" customFormat="1" ht="11.45" customHeight="1">
      <c r="A5" s="85" t="s">
        <v>356</v>
      </c>
      <c r="B5" s="86" t="s">
        <v>357</v>
      </c>
    </row>
    <row r="6" spans="1:2" s="53" customFormat="1" ht="11.45" customHeight="1">
      <c r="A6" s="85"/>
      <c r="B6" s="86"/>
    </row>
    <row r="7" spans="1:2" s="53" customFormat="1" ht="11.45" customHeight="1">
      <c r="A7" s="85" t="s">
        <v>358</v>
      </c>
      <c r="B7" s="86" t="s">
        <v>359</v>
      </c>
    </row>
    <row r="8" spans="1:2" s="52" customFormat="1" ht="11.45" customHeight="1">
      <c r="A8" s="87" t="s">
        <v>360</v>
      </c>
      <c r="B8" s="88" t="s">
        <v>60</v>
      </c>
    </row>
    <row r="9" spans="1:2" s="52" customFormat="1" ht="11.45" customHeight="1">
      <c r="A9" s="87" t="s">
        <v>361</v>
      </c>
      <c r="B9" s="88" t="s">
        <v>362</v>
      </c>
    </row>
    <row r="10" spans="1:2" s="52" customFormat="1" ht="11.45" customHeight="1">
      <c r="A10" s="87" t="s">
        <v>363</v>
      </c>
      <c r="B10" s="88" t="s">
        <v>364</v>
      </c>
    </row>
    <row r="11" spans="1:2" s="52" customFormat="1" ht="11.45" customHeight="1">
      <c r="A11" s="87" t="s">
        <v>365</v>
      </c>
      <c r="B11" s="88" t="s">
        <v>366</v>
      </c>
    </row>
    <row r="12" spans="1:2" s="52" customFormat="1" ht="11.45" customHeight="1">
      <c r="A12" s="87" t="s">
        <v>367</v>
      </c>
      <c r="B12" s="88" t="s">
        <v>368</v>
      </c>
    </row>
    <row r="13" spans="1:2" s="52" customFormat="1" ht="11.45" customHeight="1">
      <c r="A13" s="87" t="s">
        <v>369</v>
      </c>
      <c r="B13" s="88" t="s">
        <v>370</v>
      </c>
    </row>
    <row r="14" spans="1:2" s="52" customFormat="1" ht="11.45" customHeight="1">
      <c r="A14" s="87" t="s">
        <v>371</v>
      </c>
      <c r="B14" s="88" t="s">
        <v>372</v>
      </c>
    </row>
    <row r="15" spans="1:2" s="52" customFormat="1" ht="11.45" customHeight="1">
      <c r="A15" s="87" t="s">
        <v>373</v>
      </c>
      <c r="B15" s="88" t="s">
        <v>374</v>
      </c>
    </row>
    <row r="16" spans="1:2" s="52" customFormat="1" ht="11.45" customHeight="1">
      <c r="A16" s="87" t="s">
        <v>375</v>
      </c>
      <c r="B16" s="88" t="s">
        <v>376</v>
      </c>
    </row>
    <row r="17" spans="1:2" s="52" customFormat="1" ht="11.45" customHeight="1">
      <c r="A17" s="87" t="s">
        <v>377</v>
      </c>
      <c r="B17" s="88" t="s">
        <v>378</v>
      </c>
    </row>
    <row r="18" spans="1:2" s="52" customFormat="1" ht="11.45" customHeight="1">
      <c r="A18" s="87" t="s">
        <v>379</v>
      </c>
      <c r="B18" s="88" t="s">
        <v>380</v>
      </c>
    </row>
    <row r="19" spans="1:2" s="52" customFormat="1" ht="11.45" customHeight="1">
      <c r="A19" s="87" t="s">
        <v>381</v>
      </c>
      <c r="B19" s="88" t="s">
        <v>382</v>
      </c>
    </row>
    <row r="20" spans="1:2" s="52" customFormat="1" ht="11.45" customHeight="1">
      <c r="A20" s="87" t="s">
        <v>383</v>
      </c>
      <c r="B20" s="88" t="s">
        <v>384</v>
      </c>
    </row>
    <row r="21" spans="1:2" s="52" customFormat="1" ht="11.45" customHeight="1">
      <c r="A21" s="87" t="s">
        <v>385</v>
      </c>
      <c r="B21" s="88" t="s">
        <v>386</v>
      </c>
    </row>
    <row r="22" spans="1:2" s="52" customFormat="1" ht="11.45" customHeight="1">
      <c r="A22" s="87" t="s">
        <v>387</v>
      </c>
      <c r="B22" s="88" t="s">
        <v>388</v>
      </c>
    </row>
    <row r="23" spans="1:2" s="52" customFormat="1" ht="11.45" customHeight="1">
      <c r="A23" s="87" t="s">
        <v>389</v>
      </c>
      <c r="B23" s="88" t="s">
        <v>390</v>
      </c>
    </row>
    <row r="24" spans="1:2" s="52" customFormat="1" ht="11.45" customHeight="1">
      <c r="A24" s="87" t="s">
        <v>391</v>
      </c>
      <c r="B24" s="88" t="s">
        <v>392</v>
      </c>
    </row>
    <row r="25" spans="1:2" s="52" customFormat="1" ht="11.45" customHeight="1">
      <c r="A25" s="87" t="s">
        <v>393</v>
      </c>
      <c r="B25" s="88" t="s">
        <v>394</v>
      </c>
    </row>
    <row r="26" spans="1:2" s="52" customFormat="1" ht="11.45" customHeight="1">
      <c r="A26" s="87" t="s">
        <v>395</v>
      </c>
      <c r="B26" s="88" t="s">
        <v>396</v>
      </c>
    </row>
    <row r="27" spans="1:2" s="52" customFormat="1" ht="11.45" customHeight="1">
      <c r="A27" s="87" t="s">
        <v>397</v>
      </c>
      <c r="B27" s="88" t="s">
        <v>398</v>
      </c>
    </row>
    <row r="28" spans="1:2" s="52" customFormat="1" ht="11.45" customHeight="1">
      <c r="A28" s="87" t="s">
        <v>399</v>
      </c>
      <c r="B28" s="88" t="s">
        <v>400</v>
      </c>
    </row>
    <row r="29" spans="1:2" s="52" customFormat="1" ht="11.45" customHeight="1">
      <c r="A29" s="89" t="s">
        <v>401</v>
      </c>
      <c r="B29" s="90" t="s">
        <v>402</v>
      </c>
    </row>
    <row r="30" spans="1:2" s="52" customFormat="1" ht="11.45" customHeight="1">
      <c r="A30" s="89"/>
      <c r="B30" s="90"/>
    </row>
    <row r="31" spans="1:2" s="53" customFormat="1" ht="11.45" customHeight="1">
      <c r="A31" s="85" t="s">
        <v>403</v>
      </c>
      <c r="B31" s="86" t="s">
        <v>404</v>
      </c>
    </row>
    <row r="32" spans="1:2" s="52" customFormat="1" ht="11.45" customHeight="1">
      <c r="A32" s="87" t="s">
        <v>405</v>
      </c>
      <c r="B32" s="88" t="s">
        <v>61</v>
      </c>
    </row>
    <row r="33" spans="1:2" s="52" customFormat="1" ht="11.45" customHeight="1">
      <c r="A33" s="87" t="s">
        <v>406</v>
      </c>
      <c r="B33" s="88" t="s">
        <v>62</v>
      </c>
    </row>
    <row r="34" spans="1:2" s="52" customFormat="1" ht="11.45" customHeight="1">
      <c r="A34" s="87" t="s">
        <v>407</v>
      </c>
      <c r="B34" s="88" t="s">
        <v>408</v>
      </c>
    </row>
    <row r="35" spans="1:2" s="52" customFormat="1" ht="11.45" customHeight="1">
      <c r="A35" s="87" t="s">
        <v>409</v>
      </c>
      <c r="B35" s="88" t="s">
        <v>410</v>
      </c>
    </row>
    <row r="36" spans="1:2" s="52" customFormat="1" ht="11.45" customHeight="1">
      <c r="A36" s="87" t="s">
        <v>411</v>
      </c>
      <c r="B36" s="88" t="s">
        <v>63</v>
      </c>
    </row>
    <row r="37" spans="1:2" s="52" customFormat="1" ht="11.45" customHeight="1">
      <c r="A37" s="87" t="s">
        <v>412</v>
      </c>
      <c r="B37" s="88" t="s">
        <v>413</v>
      </c>
    </row>
    <row r="38" spans="1:2" s="52" customFormat="1" ht="11.45" customHeight="1">
      <c r="A38" s="87" t="s">
        <v>414</v>
      </c>
      <c r="B38" s="88" t="s">
        <v>415</v>
      </c>
    </row>
    <row r="39" spans="1:2" s="52" customFormat="1" ht="11.45" customHeight="1">
      <c r="A39" s="87" t="s">
        <v>416</v>
      </c>
      <c r="B39" s="88" t="s">
        <v>417</v>
      </c>
    </row>
    <row r="40" spans="1:2" s="52" customFormat="1" ht="11.45" customHeight="1">
      <c r="A40" s="87" t="s">
        <v>418</v>
      </c>
      <c r="B40" s="88" t="s">
        <v>69</v>
      </c>
    </row>
    <row r="41" spans="1:2" s="52" customFormat="1" ht="11.45" customHeight="1">
      <c r="A41" s="87" t="s">
        <v>419</v>
      </c>
      <c r="B41" s="88" t="s">
        <v>413</v>
      </c>
    </row>
    <row r="42" spans="1:2" s="52" customFormat="1" ht="11.45" customHeight="1">
      <c r="A42" s="87" t="s">
        <v>420</v>
      </c>
      <c r="B42" s="88" t="s">
        <v>415</v>
      </c>
    </row>
    <row r="43" spans="1:2" s="52" customFormat="1" ht="11.45" customHeight="1">
      <c r="A43" s="87" t="s">
        <v>421</v>
      </c>
      <c r="B43" s="88" t="s">
        <v>417</v>
      </c>
    </row>
    <row r="44" spans="1:2" s="52" customFormat="1" ht="11.45" customHeight="1">
      <c r="A44" s="87" t="s">
        <v>422</v>
      </c>
      <c r="B44" s="88" t="s">
        <v>423</v>
      </c>
    </row>
    <row r="45" spans="1:2" s="52" customFormat="1" ht="11.45" customHeight="1">
      <c r="A45" s="87" t="s">
        <v>424</v>
      </c>
      <c r="B45" s="88" t="s">
        <v>425</v>
      </c>
    </row>
    <row r="46" spans="1:2" s="52" customFormat="1" ht="11.45" customHeight="1">
      <c r="A46" s="87" t="s">
        <v>426</v>
      </c>
      <c r="B46" s="88" t="s">
        <v>427</v>
      </c>
    </row>
    <row r="47" spans="1:2" s="52" customFormat="1" ht="11.45" customHeight="1">
      <c r="A47" s="87" t="s">
        <v>428</v>
      </c>
      <c r="B47" s="88" t="s">
        <v>429</v>
      </c>
    </row>
    <row r="48" spans="1:2" s="52" customFormat="1" ht="11.45" customHeight="1">
      <c r="A48" s="87" t="s">
        <v>430</v>
      </c>
      <c r="B48" s="88" t="s">
        <v>431</v>
      </c>
    </row>
    <row r="49" spans="1:2" s="52" customFormat="1" ht="11.45" customHeight="1">
      <c r="A49" s="87" t="s">
        <v>432</v>
      </c>
      <c r="B49" s="88" t="s">
        <v>433</v>
      </c>
    </row>
    <row r="50" spans="1:2" s="52" customFormat="1" ht="11.45" customHeight="1">
      <c r="A50" s="87" t="s">
        <v>434</v>
      </c>
      <c r="B50" s="88" t="s">
        <v>435</v>
      </c>
    </row>
    <row r="51" spans="1:2" s="52" customFormat="1" ht="11.45" customHeight="1">
      <c r="A51" s="87" t="s">
        <v>436</v>
      </c>
      <c r="B51" s="88" t="s">
        <v>437</v>
      </c>
    </row>
    <row r="52" spans="1:2" s="52" customFormat="1" ht="11.45" customHeight="1">
      <c r="A52" s="87" t="s">
        <v>438</v>
      </c>
      <c r="B52" s="88" t="s">
        <v>439</v>
      </c>
    </row>
    <row r="53" spans="1:2" s="52" customFormat="1" ht="11.45" customHeight="1">
      <c r="A53" s="87"/>
      <c r="B53" s="88"/>
    </row>
    <row r="54" spans="1:2" s="53" customFormat="1" ht="11.45" customHeight="1">
      <c r="A54" s="85" t="s">
        <v>440</v>
      </c>
      <c r="B54" s="86" t="s">
        <v>441</v>
      </c>
    </row>
    <row r="55" spans="1:2" s="52" customFormat="1" ht="11.45" customHeight="1">
      <c r="A55" s="87" t="s">
        <v>442</v>
      </c>
      <c r="B55" s="88" t="s">
        <v>443</v>
      </c>
    </row>
    <row r="56" spans="1:2" s="52" customFormat="1" ht="11.45" customHeight="1">
      <c r="A56" s="87" t="s">
        <v>444</v>
      </c>
      <c r="B56" s="88" t="s">
        <v>445</v>
      </c>
    </row>
    <row r="57" spans="1:2" s="52" customFormat="1" ht="11.45" customHeight="1">
      <c r="A57" s="87" t="s">
        <v>446</v>
      </c>
      <c r="B57" s="90" t="s">
        <v>447</v>
      </c>
    </row>
    <row r="58" spans="1:2" s="52" customFormat="1" ht="11.45" customHeight="1">
      <c r="A58" s="87" t="s">
        <v>448</v>
      </c>
      <c r="B58" s="88" t="s">
        <v>449</v>
      </c>
    </row>
    <row r="59" spans="1:2" s="52" customFormat="1" ht="11.45" customHeight="1">
      <c r="A59" s="87" t="s">
        <v>450</v>
      </c>
      <c r="B59" s="88" t="s">
        <v>451</v>
      </c>
    </row>
    <row r="60" spans="1:2" s="52" customFormat="1" ht="11.45" customHeight="1">
      <c r="A60" s="87" t="s">
        <v>452</v>
      </c>
      <c r="B60" s="88" t="s">
        <v>453</v>
      </c>
    </row>
    <row r="61" spans="1:2" s="52" customFormat="1" ht="11.45" customHeight="1">
      <c r="A61" s="87" t="s">
        <v>454</v>
      </c>
      <c r="B61" s="88" t="s">
        <v>72</v>
      </c>
    </row>
    <row r="62" spans="1:2" s="52" customFormat="1" ht="11.45" customHeight="1">
      <c r="A62" s="87" t="s">
        <v>455</v>
      </c>
      <c r="B62" s="88" t="s">
        <v>456</v>
      </c>
    </row>
    <row r="63" spans="1:2" s="52" customFormat="1" ht="11.45" customHeight="1">
      <c r="A63" s="87" t="s">
        <v>457</v>
      </c>
      <c r="B63" s="88" t="s">
        <v>447</v>
      </c>
    </row>
    <row r="64" spans="1:2" s="52" customFormat="1" ht="11.45" customHeight="1">
      <c r="A64" s="87" t="s">
        <v>458</v>
      </c>
      <c r="B64" s="88" t="s">
        <v>449</v>
      </c>
    </row>
    <row r="65" spans="1:2" s="52" customFormat="1" ht="11.45" customHeight="1">
      <c r="A65" s="87" t="s">
        <v>459</v>
      </c>
      <c r="B65" s="88" t="s">
        <v>451</v>
      </c>
    </row>
    <row r="66" spans="1:2" s="52" customFormat="1" ht="11.45" customHeight="1">
      <c r="A66" s="87" t="s">
        <v>460</v>
      </c>
      <c r="B66" s="88" t="s">
        <v>453</v>
      </c>
    </row>
    <row r="67" spans="1:2" s="52" customFormat="1" ht="11.45" customHeight="1">
      <c r="A67" s="87" t="s">
        <v>461</v>
      </c>
      <c r="B67" s="88" t="s">
        <v>71</v>
      </c>
    </row>
    <row r="68" spans="1:2" s="52" customFormat="1" ht="11.45" customHeight="1">
      <c r="A68" s="87" t="s">
        <v>462</v>
      </c>
      <c r="B68" s="88" t="s">
        <v>413</v>
      </c>
    </row>
    <row r="69" spans="1:2" s="52" customFormat="1" ht="11.45" customHeight="1">
      <c r="A69" s="87" t="s">
        <v>463</v>
      </c>
      <c r="B69" s="88" t="s">
        <v>415</v>
      </c>
    </row>
    <row r="70" spans="1:2" s="52" customFormat="1" ht="11.45" customHeight="1">
      <c r="A70" s="87" t="s">
        <v>464</v>
      </c>
      <c r="B70" s="88" t="s">
        <v>417</v>
      </c>
    </row>
    <row r="71" spans="1:2" s="52" customFormat="1" ht="11.45" customHeight="1">
      <c r="A71" s="87" t="s">
        <v>465</v>
      </c>
      <c r="B71" s="88" t="s">
        <v>423</v>
      </c>
    </row>
    <row r="72" spans="1:2" s="52" customFormat="1" ht="11.45" customHeight="1">
      <c r="A72" s="87" t="s">
        <v>466</v>
      </c>
      <c r="B72" s="88" t="s">
        <v>425</v>
      </c>
    </row>
    <row r="73" spans="1:2" s="52" customFormat="1" ht="11.45" customHeight="1">
      <c r="A73" s="87" t="s">
        <v>467</v>
      </c>
      <c r="B73" s="88" t="s">
        <v>427</v>
      </c>
    </row>
    <row r="74" spans="1:2" s="52" customFormat="1" ht="11.45" customHeight="1">
      <c r="A74" s="87" t="s">
        <v>468</v>
      </c>
      <c r="B74" s="88" t="s">
        <v>429</v>
      </c>
    </row>
    <row r="75" spans="1:2" s="52" customFormat="1" ht="11.45" customHeight="1">
      <c r="A75" s="87" t="s">
        <v>469</v>
      </c>
      <c r="B75" s="88" t="s">
        <v>431</v>
      </c>
    </row>
    <row r="76" spans="1:2" s="52" customFormat="1" ht="11.45" customHeight="1">
      <c r="A76" s="87" t="s">
        <v>470</v>
      </c>
      <c r="B76" s="88" t="s">
        <v>433</v>
      </c>
    </row>
    <row r="77" spans="1:2" s="52" customFormat="1" ht="11.45" customHeight="1">
      <c r="A77" s="87" t="s">
        <v>471</v>
      </c>
      <c r="B77" s="88" t="s">
        <v>472</v>
      </c>
    </row>
    <row r="78" spans="1:2" s="52" customFormat="1" ht="11.45" customHeight="1">
      <c r="A78" s="87"/>
      <c r="B78" s="88"/>
    </row>
    <row r="79" spans="1:2" s="53" customFormat="1" ht="11.45" customHeight="1">
      <c r="A79" s="85" t="s">
        <v>473</v>
      </c>
      <c r="B79" s="86" t="s">
        <v>160</v>
      </c>
    </row>
    <row r="80" spans="1:2" s="52" customFormat="1" ht="11.45" customHeight="1">
      <c r="A80" s="87" t="s">
        <v>474</v>
      </c>
      <c r="B80" s="88" t="s">
        <v>65</v>
      </c>
    </row>
    <row r="81" spans="1:2" s="52" customFormat="1" ht="11.45" customHeight="1">
      <c r="A81" s="87" t="s">
        <v>475</v>
      </c>
      <c r="B81" s="88" t="s">
        <v>66</v>
      </c>
    </row>
    <row r="82" spans="1:2" s="52" customFormat="1" ht="11.45" customHeight="1">
      <c r="A82" s="87" t="s">
        <v>476</v>
      </c>
      <c r="B82" s="88" t="s">
        <v>67</v>
      </c>
    </row>
    <row r="83" spans="1:2" s="52" customFormat="1" ht="11.45" customHeight="1">
      <c r="A83" s="87"/>
      <c r="B83" s="88"/>
    </row>
    <row r="84" spans="1:2" s="53" customFormat="1" ht="11.45" customHeight="1">
      <c r="A84" s="85" t="s">
        <v>477</v>
      </c>
      <c r="B84" s="86" t="s">
        <v>914</v>
      </c>
    </row>
    <row r="85" spans="1:2" s="52" customFormat="1" ht="11.45" customHeight="1">
      <c r="A85" s="87" t="s">
        <v>478</v>
      </c>
      <c r="B85" s="88" t="s">
        <v>68</v>
      </c>
    </row>
    <row r="86" spans="1:2" s="52" customFormat="1" ht="11.45" customHeight="1">
      <c r="A86" s="87" t="s">
        <v>479</v>
      </c>
      <c r="B86" s="88" t="s">
        <v>480</v>
      </c>
    </row>
    <row r="87" spans="1:2" s="52" customFormat="1" ht="11.45" customHeight="1">
      <c r="A87" s="87" t="s">
        <v>481</v>
      </c>
      <c r="B87" s="88" t="s">
        <v>482</v>
      </c>
    </row>
    <row r="88" spans="1:2" s="52" customFormat="1" ht="11.45" customHeight="1">
      <c r="A88" s="87" t="s">
        <v>483</v>
      </c>
      <c r="B88" s="88" t="s">
        <v>484</v>
      </c>
    </row>
    <row r="89" spans="1:2" s="52" customFormat="1" ht="11.45" customHeight="1">
      <c r="A89" s="87" t="s">
        <v>485</v>
      </c>
      <c r="B89" s="88" t="s">
        <v>413</v>
      </c>
    </row>
    <row r="90" spans="1:2" s="52" customFormat="1" ht="11.45" customHeight="1">
      <c r="A90" s="87" t="s">
        <v>486</v>
      </c>
      <c r="B90" s="88" t="s">
        <v>415</v>
      </c>
    </row>
    <row r="91" spans="1:2" s="52" customFormat="1" ht="11.45" customHeight="1">
      <c r="A91" s="87" t="s">
        <v>487</v>
      </c>
      <c r="B91" s="88" t="s">
        <v>417</v>
      </c>
    </row>
    <row r="92" spans="1:2" s="52" customFormat="1" ht="11.45" customHeight="1">
      <c r="A92" s="87" t="s">
        <v>488</v>
      </c>
      <c r="B92" s="88" t="s">
        <v>423</v>
      </c>
    </row>
    <row r="93" spans="1:2" s="52" customFormat="1" ht="11.45" customHeight="1">
      <c r="A93" s="87" t="s">
        <v>489</v>
      </c>
      <c r="B93" s="88" t="s">
        <v>425</v>
      </c>
    </row>
    <row r="94" spans="1:2" s="52" customFormat="1" ht="11.45" customHeight="1">
      <c r="A94" s="87" t="s">
        <v>490</v>
      </c>
      <c r="B94" s="88" t="s">
        <v>427</v>
      </c>
    </row>
    <row r="95" spans="1:2" s="52" customFormat="1" ht="11.45" customHeight="1">
      <c r="A95" s="87" t="s">
        <v>491</v>
      </c>
      <c r="B95" s="88" t="s">
        <v>429</v>
      </c>
    </row>
    <row r="96" spans="1:2" s="52" customFormat="1" ht="11.45" customHeight="1">
      <c r="A96" s="87" t="s">
        <v>492</v>
      </c>
      <c r="B96" s="88" t="s">
        <v>431</v>
      </c>
    </row>
    <row r="97" spans="1:2" s="52" customFormat="1" ht="11.45" customHeight="1">
      <c r="A97" s="87" t="s">
        <v>493</v>
      </c>
      <c r="B97" s="88" t="s">
        <v>433</v>
      </c>
    </row>
    <row r="98" spans="1:2" s="52" customFormat="1" ht="11.45" customHeight="1">
      <c r="A98" s="87"/>
      <c r="B98" s="88"/>
    </row>
    <row r="99" spans="1:2" s="53" customFormat="1" ht="11.45" customHeight="1">
      <c r="A99" s="85" t="s">
        <v>494</v>
      </c>
      <c r="B99" s="86" t="s">
        <v>495</v>
      </c>
    </row>
    <row r="100" spans="1:2" s="52" customFormat="1" ht="11.45" customHeight="1">
      <c r="A100" s="87" t="s">
        <v>496</v>
      </c>
      <c r="B100" s="88" t="s">
        <v>70</v>
      </c>
    </row>
    <row r="101" spans="1:2" s="52" customFormat="1" ht="11.45" customHeight="1">
      <c r="A101" s="87" t="s">
        <v>497</v>
      </c>
      <c r="B101" s="88" t="s">
        <v>498</v>
      </c>
    </row>
    <row r="102" spans="1:2" s="52" customFormat="1" ht="11.45" customHeight="1">
      <c r="A102" s="87" t="s">
        <v>499</v>
      </c>
      <c r="B102" s="88" t="s">
        <v>500</v>
      </c>
    </row>
    <row r="103" spans="1:2" s="52" customFormat="1" ht="11.45" customHeight="1">
      <c r="A103" s="87" t="s">
        <v>501</v>
      </c>
      <c r="B103" s="88" t="s">
        <v>502</v>
      </c>
    </row>
    <row r="104" spans="1:2" s="52" customFormat="1" ht="11.45" customHeight="1">
      <c r="A104" s="87" t="s">
        <v>503</v>
      </c>
      <c r="B104" s="88" t="s">
        <v>504</v>
      </c>
    </row>
    <row r="105" spans="1:2" s="52" customFormat="1" ht="11.45" customHeight="1">
      <c r="A105" s="87" t="s">
        <v>505</v>
      </c>
      <c r="B105" s="88" t="s">
        <v>506</v>
      </c>
    </row>
    <row r="106" spans="1:2" s="52" customFormat="1" ht="11.45" customHeight="1">
      <c r="A106" s="87" t="s">
        <v>507</v>
      </c>
      <c r="B106" s="88" t="s">
        <v>508</v>
      </c>
    </row>
    <row r="107" spans="1:2" s="52" customFormat="1" ht="11.45" customHeight="1">
      <c r="A107" s="87" t="s">
        <v>509</v>
      </c>
      <c r="B107" s="88" t="s">
        <v>510</v>
      </c>
    </row>
    <row r="108" spans="1:2" s="52" customFormat="1" ht="11.45" customHeight="1">
      <c r="A108" s="87"/>
      <c r="B108" s="88"/>
    </row>
    <row r="109" spans="1:2" s="53" customFormat="1" ht="11.45" customHeight="1">
      <c r="A109" s="85" t="s">
        <v>511</v>
      </c>
      <c r="B109" s="86" t="s">
        <v>512</v>
      </c>
    </row>
    <row r="110" spans="1:2" s="52" customFormat="1" ht="11.45" customHeight="1">
      <c r="A110" s="87" t="s">
        <v>513</v>
      </c>
      <c r="B110" s="88" t="s">
        <v>514</v>
      </c>
    </row>
    <row r="111" spans="1:2" s="52" customFormat="1" ht="11.45" customHeight="1">
      <c r="A111" s="87" t="s">
        <v>515</v>
      </c>
      <c r="B111" s="88" t="s">
        <v>413</v>
      </c>
    </row>
    <row r="112" spans="1:2" s="52" customFormat="1" ht="11.45" customHeight="1">
      <c r="A112" s="87" t="s">
        <v>516</v>
      </c>
      <c r="B112" s="88" t="s">
        <v>415</v>
      </c>
    </row>
    <row r="113" spans="1:2" s="52" customFormat="1" ht="11.45" customHeight="1">
      <c r="A113" s="87" t="s">
        <v>517</v>
      </c>
      <c r="B113" s="88" t="s">
        <v>417</v>
      </c>
    </row>
    <row r="114" spans="1:2" s="52" customFormat="1" ht="11.45" customHeight="1">
      <c r="A114" s="87" t="s">
        <v>518</v>
      </c>
      <c r="B114" s="88" t="s">
        <v>423</v>
      </c>
    </row>
    <row r="115" spans="1:2" s="52" customFormat="1" ht="11.45" customHeight="1">
      <c r="A115" s="87" t="s">
        <v>519</v>
      </c>
      <c r="B115" s="88" t="s">
        <v>425</v>
      </c>
    </row>
    <row r="116" spans="1:2" s="52" customFormat="1" ht="11.45" customHeight="1">
      <c r="A116" s="87" t="s">
        <v>520</v>
      </c>
      <c r="B116" s="88" t="s">
        <v>427</v>
      </c>
    </row>
    <row r="117" spans="1:2" s="52" customFormat="1" ht="11.45" customHeight="1">
      <c r="A117" s="87" t="s">
        <v>521</v>
      </c>
      <c r="B117" s="88" t="s">
        <v>429</v>
      </c>
    </row>
    <row r="118" spans="1:2" s="52" customFormat="1" ht="11.45" customHeight="1">
      <c r="A118" s="87" t="s">
        <v>522</v>
      </c>
      <c r="B118" s="88" t="s">
        <v>523</v>
      </c>
    </row>
    <row r="119" spans="1:2" s="52" customFormat="1" ht="11.45" customHeight="1">
      <c r="A119" s="87" t="s">
        <v>524</v>
      </c>
      <c r="B119" s="88" t="s">
        <v>525</v>
      </c>
    </row>
    <row r="120" spans="1:2" s="52" customFormat="1" ht="11.45" customHeight="1">
      <c r="A120" s="87" t="s">
        <v>526</v>
      </c>
      <c r="B120" s="88" t="s">
        <v>527</v>
      </c>
    </row>
    <row r="121" spans="1:2" s="52" customFormat="1" ht="11.45" customHeight="1">
      <c r="A121" s="87"/>
      <c r="B121" s="88" t="s">
        <v>528</v>
      </c>
    </row>
    <row r="122" spans="1:2" s="52" customFormat="1" ht="11.45" customHeight="1">
      <c r="A122" s="87" t="s">
        <v>529</v>
      </c>
      <c r="B122" s="88" t="s">
        <v>530</v>
      </c>
    </row>
    <row r="123" spans="1:2" s="52" customFormat="1" ht="11.45" customHeight="1">
      <c r="A123" s="87"/>
      <c r="B123" s="88"/>
    </row>
    <row r="124" spans="1:2" s="53" customFormat="1" ht="11.45" customHeight="1">
      <c r="A124" s="85" t="s">
        <v>531</v>
      </c>
      <c r="B124" s="86" t="s">
        <v>162</v>
      </c>
    </row>
    <row r="125" spans="1:2" s="52" customFormat="1" ht="11.45" customHeight="1">
      <c r="A125" s="87" t="s">
        <v>532</v>
      </c>
      <c r="B125" s="88" t="s">
        <v>162</v>
      </c>
    </row>
    <row r="126" spans="1:2" s="52" customFormat="1" ht="11.45" customHeight="1">
      <c r="A126" s="87"/>
      <c r="B126" s="88"/>
    </row>
    <row r="127" spans="1:2" s="53" customFormat="1" ht="11.45" customHeight="1">
      <c r="A127" s="85" t="s">
        <v>533</v>
      </c>
      <c r="B127" s="86" t="s">
        <v>166</v>
      </c>
    </row>
    <row r="128" spans="1:2" s="52" customFormat="1" ht="11.45" customHeight="1">
      <c r="A128" s="87" t="s">
        <v>534</v>
      </c>
      <c r="B128" s="88" t="s">
        <v>535</v>
      </c>
    </row>
    <row r="129" spans="1:2" s="52" customFormat="1" ht="11.45" customHeight="1">
      <c r="A129" s="87" t="s">
        <v>536</v>
      </c>
      <c r="B129" s="88" t="s">
        <v>413</v>
      </c>
    </row>
    <row r="130" spans="1:2" s="52" customFormat="1" ht="11.45" customHeight="1">
      <c r="A130" s="87" t="s">
        <v>537</v>
      </c>
      <c r="B130" s="88" t="s">
        <v>415</v>
      </c>
    </row>
    <row r="131" spans="1:2" s="52" customFormat="1" ht="11.45" customHeight="1">
      <c r="A131" s="87" t="s">
        <v>538</v>
      </c>
      <c r="B131" s="88" t="s">
        <v>417</v>
      </c>
    </row>
    <row r="132" spans="1:2" s="52" customFormat="1" ht="11.45" customHeight="1">
      <c r="A132" s="87" t="s">
        <v>539</v>
      </c>
      <c r="B132" s="88" t="s">
        <v>423</v>
      </c>
    </row>
    <row r="133" spans="1:2" s="52" customFormat="1" ht="11.45" customHeight="1">
      <c r="A133" s="87" t="s">
        <v>540</v>
      </c>
      <c r="B133" s="88" t="s">
        <v>425</v>
      </c>
    </row>
    <row r="134" spans="1:2" s="52" customFormat="1" ht="11.45" customHeight="1">
      <c r="A134" s="87" t="s">
        <v>541</v>
      </c>
      <c r="B134" s="88" t="s">
        <v>427</v>
      </c>
    </row>
    <row r="135" spans="1:2" s="52" customFormat="1" ht="11.45" customHeight="1">
      <c r="A135" s="87" t="s">
        <v>542</v>
      </c>
      <c r="B135" s="88" t="s">
        <v>429</v>
      </c>
    </row>
    <row r="136" spans="1:2" s="52" customFormat="1" ht="11.45" customHeight="1">
      <c r="A136" s="87" t="s">
        <v>543</v>
      </c>
      <c r="B136" s="88" t="s">
        <v>431</v>
      </c>
    </row>
    <row r="137" spans="1:2" s="52" customFormat="1" ht="11.45" customHeight="1">
      <c r="A137" s="87" t="s">
        <v>544</v>
      </c>
      <c r="B137" s="88" t="s">
        <v>433</v>
      </c>
    </row>
    <row r="138" spans="1:2" s="52" customFormat="1" ht="11.45" customHeight="1">
      <c r="A138" s="87" t="s">
        <v>545</v>
      </c>
      <c r="B138" s="88" t="s">
        <v>546</v>
      </c>
    </row>
    <row r="139" spans="1:2" s="52" customFormat="1" ht="11.45" customHeight="1">
      <c r="A139" s="87" t="s">
        <v>547</v>
      </c>
      <c r="B139" s="88" t="s">
        <v>548</v>
      </c>
    </row>
    <row r="140" spans="1:2" s="52" customFormat="1" ht="11.45" customHeight="1">
      <c r="A140" s="89" t="s">
        <v>549</v>
      </c>
      <c r="B140" s="90" t="s">
        <v>550</v>
      </c>
    </row>
    <row r="141" spans="1:2" s="52" customFormat="1" ht="11.45" customHeight="1">
      <c r="A141" s="89" t="s">
        <v>551</v>
      </c>
      <c r="B141" s="90" t="s">
        <v>552</v>
      </c>
    </row>
    <row r="142" spans="1:2" s="52" customFormat="1" ht="11.45" customHeight="1">
      <c r="A142" s="87" t="s">
        <v>553</v>
      </c>
      <c r="B142" s="88" t="s">
        <v>554</v>
      </c>
    </row>
    <row r="143" spans="1:2" s="52" customFormat="1" ht="11.45" customHeight="1">
      <c r="A143" s="87" t="s">
        <v>555</v>
      </c>
      <c r="B143" s="88" t="s">
        <v>556</v>
      </c>
    </row>
    <row r="144" spans="1:2" s="52" customFormat="1" ht="11.45" customHeight="1">
      <c r="A144" s="87" t="s">
        <v>557</v>
      </c>
      <c r="B144" s="88" t="s">
        <v>558</v>
      </c>
    </row>
    <row r="145" spans="1:2" s="52" customFormat="1" ht="11.45" customHeight="1">
      <c r="A145" s="87" t="s">
        <v>559</v>
      </c>
      <c r="B145" s="88" t="s">
        <v>560</v>
      </c>
    </row>
    <row r="146" spans="1:2" s="52" customFormat="1" ht="11.45" customHeight="1">
      <c r="A146" s="87" t="s">
        <v>561</v>
      </c>
      <c r="B146" s="88" t="s">
        <v>562</v>
      </c>
    </row>
    <row r="147" spans="1:2" s="52" customFormat="1" ht="11.45" customHeight="1">
      <c r="A147" s="87" t="s">
        <v>563</v>
      </c>
      <c r="B147" s="88" t="s">
        <v>564</v>
      </c>
    </row>
    <row r="148" spans="1:2" s="52" customFormat="1" ht="11.45" customHeight="1">
      <c r="A148" s="87" t="s">
        <v>565</v>
      </c>
      <c r="B148" s="88" t="s">
        <v>566</v>
      </c>
    </row>
    <row r="149" spans="1:2" s="52" customFormat="1" ht="11.45" customHeight="1">
      <c r="A149" s="87" t="s">
        <v>567</v>
      </c>
      <c r="B149" s="88" t="s">
        <v>568</v>
      </c>
    </row>
    <row r="150" spans="1:2" s="52" customFormat="1" ht="11.45" customHeight="1">
      <c r="A150" s="87" t="s">
        <v>569</v>
      </c>
      <c r="B150" s="88" t="s">
        <v>570</v>
      </c>
    </row>
    <row r="151" spans="1:2" s="52" customFormat="1" ht="11.45" customHeight="1">
      <c r="A151" s="87" t="s">
        <v>571</v>
      </c>
      <c r="B151" s="88" t="s">
        <v>572</v>
      </c>
    </row>
    <row r="152" spans="1:2" s="52" customFormat="1" ht="11.45" customHeight="1">
      <c r="A152" s="87" t="s">
        <v>573</v>
      </c>
      <c r="B152" s="88" t="s">
        <v>413</v>
      </c>
    </row>
    <row r="153" spans="1:2" s="52" customFormat="1" ht="11.45" customHeight="1">
      <c r="A153" s="87" t="s">
        <v>574</v>
      </c>
      <c r="B153" s="88" t="s">
        <v>415</v>
      </c>
    </row>
    <row r="154" spans="1:2" s="52" customFormat="1" ht="11.45" customHeight="1">
      <c r="A154" s="87" t="s">
        <v>575</v>
      </c>
      <c r="B154" s="88" t="s">
        <v>417</v>
      </c>
    </row>
    <row r="155" spans="1:2" s="52" customFormat="1" ht="11.45" customHeight="1">
      <c r="A155" s="87" t="s">
        <v>576</v>
      </c>
      <c r="B155" s="88" t="s">
        <v>423</v>
      </c>
    </row>
    <row r="156" spans="1:2" s="52" customFormat="1" ht="11.45" customHeight="1">
      <c r="A156" s="87" t="s">
        <v>577</v>
      </c>
      <c r="B156" s="88" t="s">
        <v>425</v>
      </c>
    </row>
    <row r="157" spans="1:2" s="52" customFormat="1" ht="11.45" customHeight="1">
      <c r="A157" s="87" t="s">
        <v>578</v>
      </c>
      <c r="B157" s="88" t="s">
        <v>427</v>
      </c>
    </row>
    <row r="158" spans="1:2" s="52" customFormat="1" ht="11.45" customHeight="1">
      <c r="A158" s="87" t="s">
        <v>579</v>
      </c>
      <c r="B158" s="88" t="s">
        <v>429</v>
      </c>
    </row>
    <row r="159" spans="1:2" s="52" customFormat="1" ht="11.45" customHeight="1">
      <c r="A159" s="87" t="s">
        <v>580</v>
      </c>
      <c r="B159" s="88" t="s">
        <v>523</v>
      </c>
    </row>
    <row r="160" spans="1:2" s="52" customFormat="1" ht="11.45" customHeight="1">
      <c r="A160" s="87" t="s">
        <v>581</v>
      </c>
      <c r="B160" s="88" t="s">
        <v>525</v>
      </c>
    </row>
    <row r="161" spans="1:2" s="52" customFormat="1" ht="11.45" customHeight="1">
      <c r="A161" s="87" t="s">
        <v>582</v>
      </c>
      <c r="B161" s="88" t="s">
        <v>527</v>
      </c>
    </row>
    <row r="162" spans="1:2" s="52" customFormat="1" ht="11.45" customHeight="1">
      <c r="A162" s="87" t="s">
        <v>583</v>
      </c>
      <c r="B162" s="88" t="s">
        <v>73</v>
      </c>
    </row>
    <row r="163" spans="1:2" s="52" customFormat="1" ht="11.45" customHeight="1">
      <c r="A163" s="87"/>
      <c r="B163" s="88"/>
    </row>
    <row r="164" spans="1:2" s="53" customFormat="1" ht="11.45" customHeight="1">
      <c r="A164" s="85" t="s">
        <v>584</v>
      </c>
      <c r="B164" s="86" t="s">
        <v>585</v>
      </c>
    </row>
    <row r="165" spans="1:2" s="52" customFormat="1" ht="11.45" customHeight="1">
      <c r="A165" s="87" t="s">
        <v>586</v>
      </c>
      <c r="B165" s="88" t="s">
        <v>915</v>
      </c>
    </row>
    <row r="166" spans="1:2" s="52" customFormat="1" ht="11.45" customHeight="1">
      <c r="A166" s="87" t="s">
        <v>587</v>
      </c>
      <c r="B166" s="88" t="s">
        <v>588</v>
      </c>
    </row>
    <row r="167" spans="1:2" s="52" customFormat="1" ht="11.45" customHeight="1">
      <c r="A167" s="87" t="s">
        <v>589</v>
      </c>
      <c r="B167" s="88" t="s">
        <v>413</v>
      </c>
    </row>
    <row r="168" spans="1:2" s="52" customFormat="1" ht="11.45" customHeight="1">
      <c r="A168" s="87" t="s">
        <v>590</v>
      </c>
      <c r="B168" s="88" t="s">
        <v>415</v>
      </c>
    </row>
    <row r="169" spans="1:2" s="52" customFormat="1" ht="11.45" customHeight="1">
      <c r="A169" s="87" t="s">
        <v>591</v>
      </c>
      <c r="B169" s="88" t="s">
        <v>417</v>
      </c>
    </row>
    <row r="170" spans="1:2" s="52" customFormat="1" ht="11.45" customHeight="1">
      <c r="A170" s="87" t="s">
        <v>592</v>
      </c>
      <c r="B170" s="88" t="s">
        <v>423</v>
      </c>
    </row>
    <row r="171" spans="1:2" s="52" customFormat="1" ht="11.45" customHeight="1">
      <c r="A171" s="87" t="s">
        <v>593</v>
      </c>
      <c r="B171" s="88" t="s">
        <v>425</v>
      </c>
    </row>
    <row r="172" spans="1:2" s="52" customFormat="1" ht="11.45" customHeight="1">
      <c r="A172" s="87" t="s">
        <v>594</v>
      </c>
      <c r="B172" s="88" t="s">
        <v>427</v>
      </c>
    </row>
    <row r="173" spans="1:2" s="52" customFormat="1" ht="11.45" customHeight="1">
      <c r="A173" s="87" t="s">
        <v>595</v>
      </c>
      <c r="B173" s="88" t="s">
        <v>429</v>
      </c>
    </row>
    <row r="174" spans="1:2" s="52" customFormat="1" ht="11.45" customHeight="1">
      <c r="A174" s="87" t="s">
        <v>596</v>
      </c>
      <c r="B174" s="88" t="s">
        <v>523</v>
      </c>
    </row>
    <row r="175" spans="1:2" s="52" customFormat="1" ht="11.45" customHeight="1">
      <c r="A175" s="87" t="s">
        <v>597</v>
      </c>
      <c r="B175" s="88" t="s">
        <v>525</v>
      </c>
    </row>
    <row r="176" spans="1:2" s="52" customFormat="1" ht="11.45" customHeight="1">
      <c r="A176" s="87" t="s">
        <v>598</v>
      </c>
      <c r="B176" s="88" t="s">
        <v>527</v>
      </c>
    </row>
    <row r="177" spans="1:2" s="52" customFormat="1" ht="11.45" customHeight="1">
      <c r="A177" s="87" t="s">
        <v>599</v>
      </c>
      <c r="B177" s="88" t="s">
        <v>600</v>
      </c>
    </row>
    <row r="178" spans="1:2" s="52" customFormat="1" ht="11.45" customHeight="1">
      <c r="A178" s="87" t="s">
        <v>601</v>
      </c>
      <c r="B178" s="88" t="s">
        <v>602</v>
      </c>
    </row>
    <row r="179" spans="1:2" s="52" customFormat="1" ht="11.45" customHeight="1">
      <c r="A179" s="87" t="s">
        <v>603</v>
      </c>
      <c r="B179" s="88" t="s">
        <v>413</v>
      </c>
    </row>
    <row r="180" spans="1:2" s="52" customFormat="1" ht="11.45" customHeight="1">
      <c r="A180" s="87" t="s">
        <v>604</v>
      </c>
      <c r="B180" s="88" t="s">
        <v>415</v>
      </c>
    </row>
    <row r="181" spans="1:2" s="52" customFormat="1" ht="11.45" customHeight="1">
      <c r="A181" s="87" t="s">
        <v>605</v>
      </c>
      <c r="B181" s="88" t="s">
        <v>417</v>
      </c>
    </row>
    <row r="182" spans="1:2" s="52" customFormat="1" ht="11.45" customHeight="1">
      <c r="A182" s="87" t="s">
        <v>606</v>
      </c>
      <c r="B182" s="88" t="s">
        <v>423</v>
      </c>
    </row>
    <row r="183" spans="1:2" s="52" customFormat="1" ht="11.45" customHeight="1">
      <c r="A183" s="87" t="s">
        <v>607</v>
      </c>
      <c r="B183" s="88" t="s">
        <v>425</v>
      </c>
    </row>
    <row r="184" spans="1:2" s="52" customFormat="1" ht="11.45" customHeight="1">
      <c r="A184" s="87" t="s">
        <v>608</v>
      </c>
      <c r="B184" s="88" t="s">
        <v>427</v>
      </c>
    </row>
    <row r="185" spans="1:2" s="52" customFormat="1" ht="11.45" customHeight="1">
      <c r="A185" s="87" t="s">
        <v>609</v>
      </c>
      <c r="B185" s="88" t="s">
        <v>429</v>
      </c>
    </row>
    <row r="186" spans="1:2" s="52" customFormat="1" ht="11.45" customHeight="1">
      <c r="A186" s="87" t="s">
        <v>610</v>
      </c>
      <c r="B186" s="88" t="s">
        <v>523</v>
      </c>
    </row>
    <row r="187" spans="1:2" s="52" customFormat="1" ht="11.45" customHeight="1">
      <c r="A187" s="87" t="s">
        <v>611</v>
      </c>
      <c r="B187" s="88" t="s">
        <v>525</v>
      </c>
    </row>
    <row r="188" spans="1:2" s="52" customFormat="1" ht="11.45" customHeight="1">
      <c r="A188" s="87" t="s">
        <v>612</v>
      </c>
      <c r="B188" s="88" t="s">
        <v>527</v>
      </c>
    </row>
    <row r="189" spans="1:2" s="52" customFormat="1" ht="11.45" customHeight="1">
      <c r="A189" s="87"/>
      <c r="B189" s="88"/>
    </row>
    <row r="190" spans="1:2" s="52" customFormat="1" ht="11.45" customHeight="1">
      <c r="A190" s="85" t="s">
        <v>613</v>
      </c>
      <c r="B190" s="86" t="s">
        <v>614</v>
      </c>
    </row>
    <row r="191" spans="1:2" s="52" customFormat="1" ht="11.45" customHeight="1">
      <c r="A191" s="85"/>
      <c r="B191" s="86"/>
    </row>
    <row r="192" spans="1:2" s="53" customFormat="1" ht="11.45" customHeight="1">
      <c r="A192" s="85" t="s">
        <v>615</v>
      </c>
      <c r="B192" s="86" t="s">
        <v>616</v>
      </c>
    </row>
    <row r="193" spans="1:2" s="52" customFormat="1" ht="11.45" customHeight="1">
      <c r="A193" s="87" t="s">
        <v>617</v>
      </c>
      <c r="B193" s="88" t="s">
        <v>618</v>
      </c>
    </row>
    <row r="194" spans="1:2" s="52" customFormat="1" ht="11.45" customHeight="1">
      <c r="A194" s="87" t="s">
        <v>619</v>
      </c>
      <c r="B194" s="88" t="s">
        <v>620</v>
      </c>
    </row>
    <row r="195" spans="1:2" s="52" customFormat="1" ht="11.45" customHeight="1">
      <c r="A195" s="87" t="s">
        <v>621</v>
      </c>
      <c r="B195" s="88" t="s">
        <v>622</v>
      </c>
    </row>
    <row r="196" spans="1:2" s="52" customFormat="1" ht="11.45" customHeight="1">
      <c r="A196" s="87" t="s">
        <v>623</v>
      </c>
      <c r="B196" s="88" t="s">
        <v>624</v>
      </c>
    </row>
    <row r="197" spans="1:2" s="52" customFormat="1" ht="11.45" customHeight="1">
      <c r="A197" s="87" t="s">
        <v>625</v>
      </c>
      <c r="B197" s="88" t="s">
        <v>74</v>
      </c>
    </row>
    <row r="198" spans="1:2" s="52" customFormat="1" ht="11.45" customHeight="1">
      <c r="A198" s="87" t="s">
        <v>626</v>
      </c>
      <c r="B198" s="88" t="s">
        <v>620</v>
      </c>
    </row>
    <row r="199" spans="1:2" s="52" customFormat="1" ht="11.45" customHeight="1">
      <c r="A199" s="87" t="s">
        <v>627</v>
      </c>
      <c r="B199" s="88" t="s">
        <v>622</v>
      </c>
    </row>
    <row r="200" spans="1:2" s="52" customFormat="1" ht="11.45" customHeight="1">
      <c r="A200" s="87" t="s">
        <v>628</v>
      </c>
      <c r="B200" s="88" t="s">
        <v>624</v>
      </c>
    </row>
    <row r="201" spans="1:2" s="52" customFormat="1" ht="11.45" customHeight="1">
      <c r="A201" s="87" t="s">
        <v>629</v>
      </c>
      <c r="B201" s="88" t="s">
        <v>75</v>
      </c>
    </row>
    <row r="202" spans="1:2" s="52" customFormat="1" ht="11.45" customHeight="1">
      <c r="A202" s="87" t="s">
        <v>630</v>
      </c>
      <c r="B202" s="88" t="s">
        <v>620</v>
      </c>
    </row>
    <row r="203" spans="1:2" s="52" customFormat="1" ht="11.45" customHeight="1">
      <c r="A203" s="87" t="s">
        <v>631</v>
      </c>
      <c r="B203" s="88" t="s">
        <v>622</v>
      </c>
    </row>
    <row r="204" spans="1:2" s="52" customFormat="1" ht="11.45" customHeight="1">
      <c r="A204" s="87" t="s">
        <v>632</v>
      </c>
      <c r="B204" s="88" t="s">
        <v>624</v>
      </c>
    </row>
    <row r="205" spans="1:2" s="52" customFormat="1" ht="11.45" customHeight="1">
      <c r="A205" s="87" t="s">
        <v>633</v>
      </c>
      <c r="B205" s="88" t="s">
        <v>634</v>
      </c>
    </row>
    <row r="206" spans="1:2" s="52" customFormat="1" ht="11.45" customHeight="1">
      <c r="A206" s="87"/>
      <c r="B206" s="88"/>
    </row>
    <row r="207" spans="1:2" s="53" customFormat="1" ht="11.45" customHeight="1">
      <c r="A207" s="85" t="s">
        <v>635</v>
      </c>
      <c r="B207" s="86" t="s">
        <v>636</v>
      </c>
    </row>
    <row r="208" spans="1:2" s="52" customFormat="1" ht="11.45" customHeight="1">
      <c r="A208" s="87" t="s">
        <v>637</v>
      </c>
      <c r="B208" s="88" t="s">
        <v>638</v>
      </c>
    </row>
    <row r="209" spans="1:2" s="52" customFormat="1" ht="11.45" customHeight="1">
      <c r="A209" s="87" t="s">
        <v>639</v>
      </c>
      <c r="B209" s="88" t="s">
        <v>620</v>
      </c>
    </row>
    <row r="210" spans="1:2" s="52" customFormat="1" ht="11.45" customHeight="1">
      <c r="A210" s="87" t="s">
        <v>640</v>
      </c>
      <c r="B210" s="88" t="s">
        <v>622</v>
      </c>
    </row>
    <row r="211" spans="1:2" s="52" customFormat="1" ht="11.45" customHeight="1">
      <c r="A211" s="87" t="s">
        <v>641</v>
      </c>
      <c r="B211" s="88" t="s">
        <v>624</v>
      </c>
    </row>
    <row r="212" spans="1:2" s="52" customFormat="1" ht="11.45" customHeight="1">
      <c r="A212" s="87" t="s">
        <v>642</v>
      </c>
      <c r="B212" s="88" t="s">
        <v>75</v>
      </c>
    </row>
    <row r="213" spans="1:2" s="52" customFormat="1" ht="11.45" customHeight="1">
      <c r="A213" s="87" t="s">
        <v>643</v>
      </c>
      <c r="B213" s="88" t="s">
        <v>620</v>
      </c>
    </row>
    <row r="214" spans="1:2" s="52" customFormat="1" ht="11.45" customHeight="1">
      <c r="A214" s="87" t="s">
        <v>644</v>
      </c>
      <c r="B214" s="88" t="s">
        <v>622</v>
      </c>
    </row>
    <row r="215" spans="1:2" s="52" customFormat="1" ht="11.45" customHeight="1">
      <c r="A215" s="87" t="s">
        <v>645</v>
      </c>
      <c r="B215" s="88" t="s">
        <v>624</v>
      </c>
    </row>
    <row r="216" spans="1:2" s="52" customFormat="1" ht="11.45" customHeight="1">
      <c r="A216" s="87" t="s">
        <v>646</v>
      </c>
      <c r="B216" s="88" t="s">
        <v>647</v>
      </c>
    </row>
    <row r="217" spans="1:2" s="52" customFormat="1" ht="11.45" customHeight="1">
      <c r="A217" s="87"/>
      <c r="B217" s="88"/>
    </row>
    <row r="218" spans="1:2" s="53" customFormat="1" ht="11.45" customHeight="1">
      <c r="A218" s="85" t="s">
        <v>648</v>
      </c>
      <c r="B218" s="86" t="s">
        <v>143</v>
      </c>
    </row>
    <row r="219" spans="1:2" s="52" customFormat="1" ht="11.45" customHeight="1">
      <c r="A219" s="87" t="s">
        <v>649</v>
      </c>
      <c r="B219" s="88" t="s">
        <v>76</v>
      </c>
    </row>
    <row r="220" spans="1:2" s="52" customFormat="1" ht="11.45" customHeight="1">
      <c r="A220" s="87" t="s">
        <v>650</v>
      </c>
      <c r="B220" s="88" t="s">
        <v>651</v>
      </c>
    </row>
    <row r="221" spans="1:2" s="52" customFormat="1" ht="11.45" customHeight="1">
      <c r="A221" s="87" t="s">
        <v>652</v>
      </c>
      <c r="B221" s="88" t="s">
        <v>653</v>
      </c>
    </row>
    <row r="222" spans="1:2" s="52" customFormat="1" ht="11.45" customHeight="1">
      <c r="A222" s="87" t="s">
        <v>654</v>
      </c>
      <c r="B222" s="88" t="s">
        <v>68</v>
      </c>
    </row>
    <row r="223" spans="1:2" s="52" customFormat="1" ht="11.45" customHeight="1">
      <c r="A223" s="87" t="s">
        <v>655</v>
      </c>
      <c r="B223" s="88" t="s">
        <v>656</v>
      </c>
    </row>
    <row r="224" spans="1:2" s="52" customFormat="1" ht="11.45" customHeight="1">
      <c r="A224" s="87" t="s">
        <v>657</v>
      </c>
      <c r="B224" s="88" t="s">
        <v>658</v>
      </c>
    </row>
    <row r="225" spans="1:2" s="52" customFormat="1" ht="11.45" customHeight="1">
      <c r="A225" s="87" t="s">
        <v>659</v>
      </c>
      <c r="B225" s="88" t="s">
        <v>660</v>
      </c>
    </row>
    <row r="226" spans="1:2" s="52" customFormat="1" ht="11.45" customHeight="1">
      <c r="A226" s="87" t="s">
        <v>661</v>
      </c>
      <c r="B226" s="88" t="s">
        <v>662</v>
      </c>
    </row>
    <row r="227" spans="1:2" s="52" customFormat="1" ht="11.45" customHeight="1">
      <c r="A227" s="87" t="s">
        <v>663</v>
      </c>
      <c r="B227" s="88" t="s">
        <v>664</v>
      </c>
    </row>
    <row r="228" spans="1:2" s="52" customFormat="1" ht="11.45" customHeight="1">
      <c r="A228" s="87" t="s">
        <v>665</v>
      </c>
      <c r="B228" s="88" t="s">
        <v>666</v>
      </c>
    </row>
    <row r="229" spans="1:2" s="52" customFormat="1" ht="11.45" customHeight="1">
      <c r="A229" s="87" t="s">
        <v>667</v>
      </c>
      <c r="B229" s="88" t="s">
        <v>668</v>
      </c>
    </row>
    <row r="230" spans="1:2" s="52" customFormat="1" ht="11.45" customHeight="1">
      <c r="A230" s="87" t="s">
        <v>669</v>
      </c>
      <c r="B230" s="88" t="s">
        <v>670</v>
      </c>
    </row>
    <row r="231" spans="1:2" s="52" customFormat="1" ht="11.45" customHeight="1">
      <c r="A231" s="87" t="s">
        <v>671</v>
      </c>
      <c r="B231" s="88" t="s">
        <v>672</v>
      </c>
    </row>
    <row r="232" spans="1:2" s="52" customFormat="1" ht="11.45" customHeight="1">
      <c r="A232" s="87" t="s">
        <v>673</v>
      </c>
      <c r="B232" s="88" t="s">
        <v>674</v>
      </c>
    </row>
    <row r="233" spans="1:2" s="52" customFormat="1" ht="11.45" customHeight="1">
      <c r="A233" s="87"/>
      <c r="B233" s="88"/>
    </row>
    <row r="234" spans="1:2" s="53" customFormat="1" ht="11.45" customHeight="1">
      <c r="A234" s="85" t="s">
        <v>675</v>
      </c>
      <c r="B234" s="86" t="s">
        <v>676</v>
      </c>
    </row>
    <row r="235" spans="1:2" s="52" customFormat="1" ht="11.45" customHeight="1">
      <c r="A235" s="87" t="s">
        <v>677</v>
      </c>
      <c r="B235" s="88" t="s">
        <v>69</v>
      </c>
    </row>
    <row r="236" spans="1:2" s="52" customFormat="1" ht="11.45" customHeight="1">
      <c r="A236" s="87" t="s">
        <v>678</v>
      </c>
      <c r="B236" s="88" t="s">
        <v>679</v>
      </c>
    </row>
    <row r="237" spans="1:2" s="52" customFormat="1" ht="11.45" customHeight="1">
      <c r="A237" s="87" t="s">
        <v>680</v>
      </c>
      <c r="B237" s="88" t="s">
        <v>681</v>
      </c>
    </row>
    <row r="238" spans="1:2" s="52" customFormat="1" ht="11.45" customHeight="1">
      <c r="A238" s="87" t="s">
        <v>682</v>
      </c>
      <c r="B238" s="88" t="s">
        <v>683</v>
      </c>
    </row>
    <row r="239" spans="1:2" s="52" customFormat="1" ht="11.45" customHeight="1">
      <c r="A239" s="87" t="s">
        <v>684</v>
      </c>
      <c r="B239" s="88" t="s">
        <v>685</v>
      </c>
    </row>
    <row r="240" spans="1:2" s="52" customFormat="1" ht="11.45" customHeight="1">
      <c r="A240" s="87" t="s">
        <v>686</v>
      </c>
      <c r="B240" s="88" t="s">
        <v>687</v>
      </c>
    </row>
    <row r="241" spans="1:2" s="52" customFormat="1" ht="11.45" customHeight="1">
      <c r="A241" s="87" t="s">
        <v>688</v>
      </c>
      <c r="B241" s="88" t="s">
        <v>689</v>
      </c>
    </row>
    <row r="242" spans="1:2" s="52" customFormat="1" ht="11.45" customHeight="1">
      <c r="A242" s="87" t="s">
        <v>690</v>
      </c>
      <c r="B242" s="88" t="s">
        <v>691</v>
      </c>
    </row>
    <row r="243" spans="1:2" s="52" customFormat="1" ht="11.45" customHeight="1">
      <c r="A243" s="87" t="s">
        <v>692</v>
      </c>
      <c r="B243" s="88" t="s">
        <v>693</v>
      </c>
    </row>
    <row r="244" spans="1:2" s="52" customFormat="1" ht="11.45" customHeight="1">
      <c r="A244" s="87" t="s">
        <v>694</v>
      </c>
      <c r="B244" s="88" t="s">
        <v>695</v>
      </c>
    </row>
    <row r="245" spans="1:2" s="52" customFormat="1" ht="11.45" customHeight="1">
      <c r="A245" s="87" t="s">
        <v>696</v>
      </c>
      <c r="B245" s="88" t="s">
        <v>71</v>
      </c>
    </row>
    <row r="246" spans="1:2" s="52" customFormat="1" ht="11.45" customHeight="1">
      <c r="A246" s="87" t="s">
        <v>697</v>
      </c>
      <c r="B246" s="88" t="s">
        <v>679</v>
      </c>
    </row>
    <row r="247" spans="1:2" s="52" customFormat="1" ht="11.45" customHeight="1">
      <c r="A247" s="87" t="s">
        <v>698</v>
      </c>
      <c r="B247" s="88" t="s">
        <v>681</v>
      </c>
    </row>
    <row r="248" spans="1:2" s="52" customFormat="1" ht="11.45" customHeight="1">
      <c r="A248" s="87" t="s">
        <v>699</v>
      </c>
      <c r="B248" s="88" t="s">
        <v>683</v>
      </c>
    </row>
    <row r="249" spans="1:2" s="52" customFormat="1" ht="11.45" customHeight="1">
      <c r="A249" s="87" t="s">
        <v>700</v>
      </c>
      <c r="B249" s="88" t="s">
        <v>685</v>
      </c>
    </row>
    <row r="250" spans="1:2" s="52" customFormat="1" ht="11.45" customHeight="1">
      <c r="A250" s="87" t="s">
        <v>701</v>
      </c>
      <c r="B250" s="88" t="s">
        <v>687</v>
      </c>
    </row>
    <row r="251" spans="1:2" s="52" customFormat="1" ht="11.45" customHeight="1">
      <c r="A251" s="87" t="s">
        <v>702</v>
      </c>
      <c r="B251" s="88" t="s">
        <v>689</v>
      </c>
    </row>
    <row r="252" spans="1:2" s="52" customFormat="1" ht="11.45" customHeight="1">
      <c r="A252" s="87" t="s">
        <v>703</v>
      </c>
      <c r="B252" s="88" t="s">
        <v>691</v>
      </c>
    </row>
    <row r="253" spans="1:2" s="52" customFormat="1" ht="11.45" customHeight="1">
      <c r="A253" s="87" t="s">
        <v>704</v>
      </c>
      <c r="B253" s="88" t="s">
        <v>693</v>
      </c>
    </row>
    <row r="254" spans="1:2" s="52" customFormat="1" ht="11.45" customHeight="1">
      <c r="A254" s="87" t="s">
        <v>705</v>
      </c>
      <c r="B254" s="88" t="s">
        <v>695</v>
      </c>
    </row>
    <row r="255" spans="1:2" s="52" customFormat="1" ht="11.45" customHeight="1">
      <c r="A255" s="87" t="s">
        <v>706</v>
      </c>
      <c r="B255" s="88" t="s">
        <v>707</v>
      </c>
    </row>
    <row r="256" spans="1:2" s="52" customFormat="1" ht="11.45" customHeight="1">
      <c r="A256" s="87" t="s">
        <v>708</v>
      </c>
      <c r="B256" s="88" t="s">
        <v>709</v>
      </c>
    </row>
    <row r="257" spans="1:2" s="52" customFormat="1" ht="11.45" customHeight="1">
      <c r="A257" s="87" t="s">
        <v>710</v>
      </c>
      <c r="B257" s="88" t="s">
        <v>711</v>
      </c>
    </row>
    <row r="258" spans="1:2" s="52" customFormat="1" ht="11.45" customHeight="1">
      <c r="A258" s="87" t="s">
        <v>712</v>
      </c>
      <c r="B258" s="88" t="s">
        <v>713</v>
      </c>
    </row>
    <row r="259" spans="1:2" s="52" customFormat="1" ht="11.45" customHeight="1">
      <c r="A259" s="87" t="s">
        <v>714</v>
      </c>
      <c r="B259" s="88" t="s">
        <v>78</v>
      </c>
    </row>
    <row r="260" spans="1:2" s="52" customFormat="1" ht="11.45" customHeight="1">
      <c r="A260" s="87" t="s">
        <v>715</v>
      </c>
      <c r="B260" s="88" t="s">
        <v>716</v>
      </c>
    </row>
    <row r="261" spans="1:2" s="52" customFormat="1" ht="11.45" customHeight="1">
      <c r="A261" s="87" t="s">
        <v>717</v>
      </c>
      <c r="B261" s="88" t="s">
        <v>718</v>
      </c>
    </row>
    <row r="262" spans="1:2" s="52" customFormat="1" ht="11.45" customHeight="1">
      <c r="A262" s="87" t="s">
        <v>719</v>
      </c>
      <c r="B262" s="88" t="s">
        <v>79</v>
      </c>
    </row>
    <row r="263" spans="1:2" s="52" customFormat="1" ht="11.45" customHeight="1">
      <c r="A263" s="87" t="s">
        <v>720</v>
      </c>
      <c r="B263" s="88" t="s">
        <v>679</v>
      </c>
    </row>
    <row r="264" spans="1:2" s="52" customFormat="1" ht="11.45" customHeight="1">
      <c r="A264" s="87" t="s">
        <v>721</v>
      </c>
      <c r="B264" s="88" t="s">
        <v>681</v>
      </c>
    </row>
    <row r="265" spans="1:2" s="52" customFormat="1" ht="11.45" customHeight="1">
      <c r="A265" s="87" t="s">
        <v>722</v>
      </c>
      <c r="B265" s="88" t="s">
        <v>683</v>
      </c>
    </row>
    <row r="266" spans="1:2" s="52" customFormat="1" ht="11.45" customHeight="1">
      <c r="A266" s="87" t="s">
        <v>723</v>
      </c>
      <c r="B266" s="88" t="s">
        <v>685</v>
      </c>
    </row>
    <row r="267" spans="1:2" s="52" customFormat="1" ht="11.45" customHeight="1">
      <c r="A267" s="87" t="s">
        <v>724</v>
      </c>
      <c r="B267" s="88" t="s">
        <v>687</v>
      </c>
    </row>
    <row r="268" spans="1:2" s="52" customFormat="1" ht="11.45" customHeight="1">
      <c r="A268" s="87" t="s">
        <v>725</v>
      </c>
      <c r="B268" s="88" t="s">
        <v>64</v>
      </c>
    </row>
    <row r="269" spans="1:2" s="52" customFormat="1" ht="11.45" customHeight="1">
      <c r="A269" s="87" t="s">
        <v>726</v>
      </c>
      <c r="B269" s="88" t="s">
        <v>679</v>
      </c>
    </row>
    <row r="270" spans="1:2" s="52" customFormat="1" ht="11.45" customHeight="1">
      <c r="A270" s="87" t="s">
        <v>727</v>
      </c>
      <c r="B270" s="88" t="s">
        <v>681</v>
      </c>
    </row>
    <row r="271" spans="1:2" s="52" customFormat="1" ht="11.45" customHeight="1">
      <c r="A271" s="87" t="s">
        <v>728</v>
      </c>
      <c r="B271" s="88" t="s">
        <v>683</v>
      </c>
    </row>
    <row r="272" spans="1:2" s="52" customFormat="1" ht="11.45" customHeight="1">
      <c r="A272" s="87" t="s">
        <v>729</v>
      </c>
      <c r="B272" s="88" t="s">
        <v>685</v>
      </c>
    </row>
    <row r="273" spans="1:2" s="52" customFormat="1" ht="11.45" customHeight="1">
      <c r="A273" s="87" t="s">
        <v>730</v>
      </c>
      <c r="B273" s="88" t="s">
        <v>731</v>
      </c>
    </row>
    <row r="274" spans="1:2" s="52" customFormat="1" ht="11.45" customHeight="1">
      <c r="A274" s="87"/>
      <c r="B274" s="88"/>
    </row>
    <row r="275" spans="1:2" s="53" customFormat="1" ht="11.45" customHeight="1">
      <c r="A275" s="85" t="s">
        <v>732</v>
      </c>
      <c r="B275" s="86" t="s">
        <v>733</v>
      </c>
    </row>
    <row r="276" spans="1:2" s="52" customFormat="1" ht="11.45" customHeight="1">
      <c r="A276" s="87" t="s">
        <v>734</v>
      </c>
      <c r="B276" s="88" t="s">
        <v>735</v>
      </c>
    </row>
    <row r="277" spans="1:2" s="52" customFormat="1" ht="11.45" customHeight="1">
      <c r="A277" s="87" t="s">
        <v>736</v>
      </c>
      <c r="B277" s="88" t="s">
        <v>737</v>
      </c>
    </row>
    <row r="278" spans="1:2" s="52" customFormat="1" ht="11.45" customHeight="1">
      <c r="A278" s="87" t="s">
        <v>738</v>
      </c>
      <c r="B278" s="88" t="s">
        <v>739</v>
      </c>
    </row>
    <row r="279" spans="1:2" s="52" customFormat="1" ht="11.45" customHeight="1">
      <c r="A279" s="87" t="s">
        <v>740</v>
      </c>
      <c r="B279" s="88" t="s">
        <v>741</v>
      </c>
    </row>
    <row r="280" spans="1:2" s="52" customFormat="1" ht="11.45" customHeight="1">
      <c r="A280" s="87" t="s">
        <v>742</v>
      </c>
      <c r="B280" s="88" t="s">
        <v>743</v>
      </c>
    </row>
    <row r="281" spans="1:2" s="52" customFormat="1" ht="11.45" customHeight="1">
      <c r="A281" s="87" t="s">
        <v>744</v>
      </c>
      <c r="B281" s="88" t="s">
        <v>77</v>
      </c>
    </row>
    <row r="282" spans="1:2" s="52" customFormat="1" ht="11.45" customHeight="1">
      <c r="A282" s="87" t="s">
        <v>745</v>
      </c>
      <c r="B282" s="88" t="s">
        <v>746</v>
      </c>
    </row>
    <row r="283" spans="1:2" s="52" customFormat="1" ht="11.45" customHeight="1">
      <c r="A283" s="87" t="s">
        <v>747</v>
      </c>
      <c r="B283" s="88" t="s">
        <v>679</v>
      </c>
    </row>
    <row r="284" spans="1:2" s="52" customFormat="1" ht="11.45" customHeight="1">
      <c r="A284" s="87" t="s">
        <v>748</v>
      </c>
      <c r="B284" s="88" t="s">
        <v>681</v>
      </c>
    </row>
    <row r="285" spans="1:2" s="52" customFormat="1" ht="11.45" customHeight="1">
      <c r="A285" s="87" t="s">
        <v>749</v>
      </c>
      <c r="B285" s="88" t="s">
        <v>683</v>
      </c>
    </row>
    <row r="286" spans="1:2" s="52" customFormat="1" ht="11.45" customHeight="1">
      <c r="A286" s="87" t="s">
        <v>750</v>
      </c>
      <c r="B286" s="88" t="s">
        <v>685</v>
      </c>
    </row>
    <row r="287" spans="1:2" s="52" customFormat="1" ht="11.45" customHeight="1">
      <c r="A287" s="87" t="s">
        <v>751</v>
      </c>
      <c r="B287" s="88" t="s">
        <v>687</v>
      </c>
    </row>
    <row r="288" spans="1:2" s="52" customFormat="1" ht="11.45" customHeight="1">
      <c r="A288" s="87" t="s">
        <v>752</v>
      </c>
      <c r="B288" s="88" t="s">
        <v>689</v>
      </c>
    </row>
    <row r="289" spans="1:2" s="52" customFormat="1" ht="11.45" customHeight="1">
      <c r="A289" s="87" t="s">
        <v>753</v>
      </c>
      <c r="B289" s="88" t="s">
        <v>691</v>
      </c>
    </row>
    <row r="290" spans="1:2" s="52" customFormat="1" ht="11.45" customHeight="1">
      <c r="A290" s="87" t="s">
        <v>754</v>
      </c>
      <c r="B290" s="88" t="s">
        <v>693</v>
      </c>
    </row>
    <row r="291" spans="1:2" s="52" customFormat="1" ht="11.45" customHeight="1">
      <c r="A291" s="87" t="s">
        <v>755</v>
      </c>
      <c r="B291" s="88" t="s">
        <v>695</v>
      </c>
    </row>
    <row r="292" spans="1:2" s="52" customFormat="1" ht="11.45" customHeight="1">
      <c r="A292" s="87" t="s">
        <v>756</v>
      </c>
      <c r="B292" s="88" t="s">
        <v>437</v>
      </c>
    </row>
    <row r="293" spans="1:2" s="52" customFormat="1" ht="11.45" customHeight="1">
      <c r="A293" s="87" t="s">
        <v>757</v>
      </c>
      <c r="B293" s="88" t="s">
        <v>758</v>
      </c>
    </row>
    <row r="294" spans="1:2" s="52" customFormat="1" ht="11.45" customHeight="1">
      <c r="A294" s="87" t="s">
        <v>759</v>
      </c>
      <c r="B294" s="88" t="s">
        <v>760</v>
      </c>
    </row>
    <row r="295" spans="1:2" s="52" customFormat="1" ht="11.45" customHeight="1">
      <c r="A295" s="87" t="s">
        <v>761</v>
      </c>
      <c r="B295" s="88" t="s">
        <v>502</v>
      </c>
    </row>
    <row r="296" spans="1:2" s="52" customFormat="1" ht="11.45" customHeight="1">
      <c r="A296" s="87" t="s">
        <v>762</v>
      </c>
      <c r="B296" s="88" t="s">
        <v>504</v>
      </c>
    </row>
    <row r="297" spans="1:2" s="52" customFormat="1" ht="11.45" customHeight="1">
      <c r="A297" s="87" t="s">
        <v>763</v>
      </c>
      <c r="B297" s="88" t="s">
        <v>764</v>
      </c>
    </row>
    <row r="298" spans="1:2" s="52" customFormat="1" ht="11.45" customHeight="1">
      <c r="A298" s="87" t="s">
        <v>765</v>
      </c>
      <c r="B298" s="88" t="s">
        <v>508</v>
      </c>
    </row>
    <row r="299" spans="1:2" s="52" customFormat="1" ht="11.45" customHeight="1">
      <c r="A299" s="87" t="s">
        <v>766</v>
      </c>
      <c r="B299" s="88" t="s">
        <v>767</v>
      </c>
    </row>
    <row r="300" spans="1:2" s="52" customFormat="1" ht="11.45" customHeight="1">
      <c r="A300" s="87"/>
      <c r="B300" s="88"/>
    </row>
    <row r="301" spans="1:2" s="53" customFormat="1" ht="11.45" customHeight="1">
      <c r="A301" s="85" t="s">
        <v>768</v>
      </c>
      <c r="B301" s="86" t="s">
        <v>769</v>
      </c>
    </row>
    <row r="302" spans="1:2" s="52" customFormat="1" ht="11.45" customHeight="1">
      <c r="A302" s="87" t="s">
        <v>770</v>
      </c>
      <c r="B302" s="88" t="s">
        <v>145</v>
      </c>
    </row>
    <row r="303" spans="1:2" s="52" customFormat="1" ht="11.45" customHeight="1">
      <c r="A303" s="87" t="s">
        <v>771</v>
      </c>
      <c r="B303" s="88" t="s">
        <v>679</v>
      </c>
    </row>
    <row r="304" spans="1:2" s="52" customFormat="1" ht="11.45" customHeight="1">
      <c r="A304" s="87" t="s">
        <v>772</v>
      </c>
      <c r="B304" s="88" t="s">
        <v>681</v>
      </c>
    </row>
    <row r="305" spans="1:2" s="52" customFormat="1" ht="11.45" customHeight="1">
      <c r="A305" s="87" t="s">
        <v>773</v>
      </c>
      <c r="B305" s="88" t="s">
        <v>683</v>
      </c>
    </row>
    <row r="306" spans="1:2" s="52" customFormat="1" ht="11.45" customHeight="1">
      <c r="A306" s="87" t="s">
        <v>774</v>
      </c>
      <c r="B306" s="88" t="s">
        <v>685</v>
      </c>
    </row>
    <row r="307" spans="1:2" s="52" customFormat="1" ht="11.45" customHeight="1">
      <c r="A307" s="87" t="s">
        <v>775</v>
      </c>
      <c r="B307" s="88" t="s">
        <v>687</v>
      </c>
    </row>
    <row r="308" spans="1:2" s="52" customFormat="1" ht="11.45" customHeight="1">
      <c r="A308" s="87" t="s">
        <v>776</v>
      </c>
      <c r="B308" s="88" t="s">
        <v>689</v>
      </c>
    </row>
    <row r="309" spans="1:2" s="52" customFormat="1" ht="11.45" customHeight="1">
      <c r="A309" s="87" t="s">
        <v>777</v>
      </c>
      <c r="B309" s="88" t="s">
        <v>691</v>
      </c>
    </row>
    <row r="310" spans="1:2" s="52" customFormat="1" ht="11.45" customHeight="1">
      <c r="A310" s="87" t="s">
        <v>778</v>
      </c>
      <c r="B310" s="88" t="s">
        <v>779</v>
      </c>
    </row>
    <row r="311" spans="1:2" s="52" customFormat="1" ht="11.45" customHeight="1">
      <c r="A311" s="87" t="s">
        <v>780</v>
      </c>
      <c r="B311" s="88" t="s">
        <v>781</v>
      </c>
    </row>
    <row r="312" spans="1:2" s="52" customFormat="1" ht="11.45" customHeight="1">
      <c r="A312" s="87" t="s">
        <v>782</v>
      </c>
      <c r="B312" s="88" t="s">
        <v>783</v>
      </c>
    </row>
    <row r="313" spans="1:2" s="52" customFormat="1" ht="11.45" customHeight="1">
      <c r="A313" s="87" t="s">
        <v>784</v>
      </c>
      <c r="B313" s="88" t="s">
        <v>785</v>
      </c>
    </row>
    <row r="314" spans="1:2" s="52" customFormat="1" ht="11.45" customHeight="1">
      <c r="A314" s="87" t="s">
        <v>786</v>
      </c>
      <c r="B314" s="88" t="s">
        <v>787</v>
      </c>
    </row>
    <row r="315" spans="1:2" s="52" customFormat="1" ht="11.45" customHeight="1">
      <c r="A315" s="87" t="s">
        <v>788</v>
      </c>
      <c r="B315" s="88" t="s">
        <v>789</v>
      </c>
    </row>
    <row r="316" spans="1:2" s="52" customFormat="1" ht="11.45" customHeight="1">
      <c r="A316" s="87" t="s">
        <v>790</v>
      </c>
      <c r="B316" s="88" t="s">
        <v>791</v>
      </c>
    </row>
    <row r="317" spans="1:2" s="52" customFormat="1" ht="11.45" customHeight="1">
      <c r="A317" s="87" t="s">
        <v>792</v>
      </c>
      <c r="B317" s="88" t="s">
        <v>793</v>
      </c>
    </row>
    <row r="318" spans="1:2" s="52" customFormat="1" ht="11.45" customHeight="1">
      <c r="A318" s="87"/>
      <c r="B318" s="88"/>
    </row>
    <row r="319" spans="1:2" s="53" customFormat="1" ht="11.45" customHeight="1">
      <c r="A319" s="85" t="s">
        <v>794</v>
      </c>
      <c r="B319" s="86" t="s">
        <v>148</v>
      </c>
    </row>
    <row r="320" spans="1:2" s="52" customFormat="1" ht="11.45" customHeight="1">
      <c r="A320" s="87" t="s">
        <v>795</v>
      </c>
      <c r="B320" s="88" t="s">
        <v>148</v>
      </c>
    </row>
    <row r="321" spans="1:2" s="52" customFormat="1" ht="11.45" customHeight="1">
      <c r="A321" s="87"/>
      <c r="B321" s="88"/>
    </row>
    <row r="322" spans="1:2" s="53" customFormat="1" ht="11.45" customHeight="1">
      <c r="A322" s="85" t="s">
        <v>796</v>
      </c>
      <c r="B322" s="86" t="s">
        <v>153</v>
      </c>
    </row>
    <row r="323" spans="1:2" s="52" customFormat="1" ht="11.45" customHeight="1">
      <c r="A323" s="87" t="s">
        <v>797</v>
      </c>
      <c r="B323" s="88" t="s">
        <v>798</v>
      </c>
    </row>
    <row r="324" spans="1:2" s="52" customFormat="1" ht="11.45" customHeight="1">
      <c r="A324" s="87" t="s">
        <v>799</v>
      </c>
      <c r="B324" s="88" t="s">
        <v>679</v>
      </c>
    </row>
    <row r="325" spans="1:2" s="52" customFormat="1" ht="11.45" customHeight="1">
      <c r="A325" s="87" t="s">
        <v>800</v>
      </c>
      <c r="B325" s="88" t="s">
        <v>681</v>
      </c>
    </row>
    <row r="326" spans="1:2" s="52" customFormat="1" ht="11.45" customHeight="1">
      <c r="A326" s="87" t="s">
        <v>801</v>
      </c>
      <c r="B326" s="88" t="s">
        <v>683</v>
      </c>
    </row>
    <row r="327" spans="1:2" s="52" customFormat="1" ht="11.45" customHeight="1">
      <c r="A327" s="87" t="s">
        <v>802</v>
      </c>
      <c r="B327" s="88" t="s">
        <v>685</v>
      </c>
    </row>
    <row r="328" spans="1:2" s="52" customFormat="1" ht="11.45" customHeight="1">
      <c r="A328" s="87" t="s">
        <v>803</v>
      </c>
      <c r="B328" s="88" t="s">
        <v>687</v>
      </c>
    </row>
    <row r="329" spans="1:2" s="52" customFormat="1" ht="11.45" customHeight="1">
      <c r="A329" s="87" t="s">
        <v>804</v>
      </c>
      <c r="B329" s="88" t="s">
        <v>689</v>
      </c>
    </row>
    <row r="330" spans="1:2" s="52" customFormat="1" ht="11.45" customHeight="1">
      <c r="A330" s="87" t="s">
        <v>805</v>
      </c>
      <c r="B330" s="88" t="s">
        <v>691</v>
      </c>
    </row>
    <row r="331" spans="1:2" s="52" customFormat="1" ht="11.45" customHeight="1">
      <c r="A331" s="87" t="s">
        <v>806</v>
      </c>
      <c r="B331" s="88" t="s">
        <v>693</v>
      </c>
    </row>
    <row r="332" spans="1:2" s="52" customFormat="1" ht="11.45" customHeight="1">
      <c r="A332" s="87" t="s">
        <v>807</v>
      </c>
      <c r="B332" s="88" t="s">
        <v>695</v>
      </c>
    </row>
    <row r="333" spans="1:2" s="52" customFormat="1" ht="11.45" customHeight="1">
      <c r="A333" s="87" t="s">
        <v>808</v>
      </c>
      <c r="B333" s="88" t="s">
        <v>809</v>
      </c>
    </row>
    <row r="334" spans="1:2" s="52" customFormat="1" ht="11.45" customHeight="1">
      <c r="A334" s="87" t="s">
        <v>810</v>
      </c>
      <c r="B334" s="88" t="s">
        <v>811</v>
      </c>
    </row>
    <row r="335" spans="1:2" s="52" customFormat="1" ht="11.45" customHeight="1">
      <c r="A335" s="89" t="s">
        <v>812</v>
      </c>
      <c r="B335" s="90" t="s">
        <v>813</v>
      </c>
    </row>
    <row r="336" spans="1:2" s="52" customFormat="1" ht="11.45" customHeight="1">
      <c r="A336" s="89" t="s">
        <v>814</v>
      </c>
      <c r="B336" s="90" t="s">
        <v>815</v>
      </c>
    </row>
    <row r="337" spans="1:2" s="52" customFormat="1" ht="11.45" customHeight="1">
      <c r="A337" s="87" t="s">
        <v>816</v>
      </c>
      <c r="B337" s="88" t="s">
        <v>817</v>
      </c>
    </row>
    <row r="338" spans="1:2" s="52" customFormat="1" ht="11.45" customHeight="1">
      <c r="A338" s="87" t="s">
        <v>818</v>
      </c>
      <c r="B338" s="88" t="s">
        <v>556</v>
      </c>
    </row>
    <row r="339" spans="1:2" s="52" customFormat="1" ht="11.45" customHeight="1">
      <c r="A339" s="87" t="s">
        <v>819</v>
      </c>
      <c r="B339" s="88" t="s">
        <v>558</v>
      </c>
    </row>
    <row r="340" spans="1:2" s="52" customFormat="1" ht="11.45" customHeight="1">
      <c r="A340" s="87" t="s">
        <v>820</v>
      </c>
      <c r="B340" s="88" t="s">
        <v>560</v>
      </c>
    </row>
    <row r="341" spans="1:2" s="52" customFormat="1" ht="11.45" customHeight="1">
      <c r="A341" s="87" t="s">
        <v>821</v>
      </c>
      <c r="B341" s="88" t="s">
        <v>562</v>
      </c>
    </row>
    <row r="342" spans="1:2" s="52" customFormat="1" ht="11.45" customHeight="1">
      <c r="A342" s="87" t="s">
        <v>822</v>
      </c>
      <c r="B342" s="88" t="s">
        <v>564</v>
      </c>
    </row>
    <row r="343" spans="1:2" s="52" customFormat="1" ht="11.45" customHeight="1">
      <c r="A343" s="87" t="s">
        <v>823</v>
      </c>
      <c r="B343" s="88" t="s">
        <v>566</v>
      </c>
    </row>
    <row r="344" spans="1:2" s="52" customFormat="1" ht="11.45" customHeight="1">
      <c r="A344" s="87" t="s">
        <v>824</v>
      </c>
      <c r="B344" s="88" t="s">
        <v>568</v>
      </c>
    </row>
    <row r="345" spans="1:2" s="52" customFormat="1" ht="11.45" customHeight="1">
      <c r="A345" s="87" t="s">
        <v>825</v>
      </c>
      <c r="B345" s="88" t="s">
        <v>826</v>
      </c>
    </row>
    <row r="346" spans="1:2" s="52" customFormat="1" ht="11.45" customHeight="1">
      <c r="A346" s="87" t="s">
        <v>827</v>
      </c>
      <c r="B346" s="88" t="s">
        <v>828</v>
      </c>
    </row>
    <row r="347" spans="1:2" s="52" customFormat="1" ht="11.45" customHeight="1">
      <c r="A347" s="87" t="s">
        <v>829</v>
      </c>
      <c r="B347" s="88" t="s">
        <v>830</v>
      </c>
    </row>
    <row r="348" spans="1:2" s="52" customFormat="1" ht="11.45" customHeight="1">
      <c r="A348" s="87" t="s">
        <v>831</v>
      </c>
      <c r="B348" s="88" t="s">
        <v>679</v>
      </c>
    </row>
    <row r="349" spans="1:2" s="52" customFormat="1" ht="11.45" customHeight="1">
      <c r="A349" s="87" t="s">
        <v>832</v>
      </c>
      <c r="B349" s="88" t="s">
        <v>681</v>
      </c>
    </row>
    <row r="350" spans="1:2" s="52" customFormat="1" ht="11.45" customHeight="1">
      <c r="A350" s="87" t="s">
        <v>833</v>
      </c>
      <c r="B350" s="88" t="s">
        <v>683</v>
      </c>
    </row>
    <row r="351" spans="1:2" s="52" customFormat="1" ht="11.45" customHeight="1">
      <c r="A351" s="87" t="s">
        <v>834</v>
      </c>
      <c r="B351" s="88" t="s">
        <v>685</v>
      </c>
    </row>
    <row r="352" spans="1:2" s="52" customFormat="1" ht="11.45" customHeight="1">
      <c r="A352" s="87" t="s">
        <v>835</v>
      </c>
      <c r="B352" s="88" t="s">
        <v>687</v>
      </c>
    </row>
    <row r="353" spans="1:2" s="52" customFormat="1" ht="11.45" customHeight="1">
      <c r="A353" s="87" t="s">
        <v>836</v>
      </c>
      <c r="B353" s="88" t="s">
        <v>689</v>
      </c>
    </row>
    <row r="354" spans="1:2" s="52" customFormat="1" ht="11.45" customHeight="1">
      <c r="A354" s="87" t="s">
        <v>837</v>
      </c>
      <c r="B354" s="88" t="s">
        <v>691</v>
      </c>
    </row>
    <row r="355" spans="1:2" s="52" customFormat="1" ht="11.45" customHeight="1">
      <c r="A355" s="87" t="s">
        <v>838</v>
      </c>
      <c r="B355" s="88" t="s">
        <v>779</v>
      </c>
    </row>
    <row r="356" spans="1:2" s="52" customFormat="1" ht="11.45" customHeight="1">
      <c r="A356" s="87" t="s">
        <v>839</v>
      </c>
      <c r="B356" s="88" t="s">
        <v>781</v>
      </c>
    </row>
    <row r="357" spans="1:2" s="52" customFormat="1" ht="11.45" customHeight="1">
      <c r="A357" s="87" t="s">
        <v>840</v>
      </c>
      <c r="B357" s="88" t="s">
        <v>783</v>
      </c>
    </row>
    <row r="358" spans="1:2" s="52" customFormat="1" ht="11.45" customHeight="1">
      <c r="A358" s="87"/>
      <c r="B358" s="88"/>
    </row>
    <row r="359" spans="1:2" s="53" customFormat="1" ht="11.45" customHeight="1">
      <c r="A359" s="85" t="s">
        <v>841</v>
      </c>
      <c r="B359" s="86" t="s">
        <v>842</v>
      </c>
    </row>
    <row r="360" spans="1:2" s="52" customFormat="1" ht="11.45" customHeight="1">
      <c r="A360" s="87" t="s">
        <v>843</v>
      </c>
      <c r="B360" s="88" t="s">
        <v>844</v>
      </c>
    </row>
    <row r="361" spans="1:2" s="52" customFormat="1" ht="11.45" customHeight="1">
      <c r="A361" s="87" t="s">
        <v>845</v>
      </c>
      <c r="B361" s="88" t="s">
        <v>846</v>
      </c>
    </row>
    <row r="362" spans="1:2" s="52" customFormat="1" ht="11.45" customHeight="1">
      <c r="A362" s="87" t="s">
        <v>847</v>
      </c>
      <c r="B362" s="88" t="s">
        <v>679</v>
      </c>
    </row>
    <row r="363" spans="1:2" s="52" customFormat="1" ht="11.45" customHeight="1">
      <c r="A363" s="87" t="s">
        <v>848</v>
      </c>
      <c r="B363" s="88" t="s">
        <v>681</v>
      </c>
    </row>
    <row r="364" spans="1:2" s="52" customFormat="1" ht="11.45" customHeight="1">
      <c r="A364" s="87" t="s">
        <v>849</v>
      </c>
      <c r="B364" s="88" t="s">
        <v>683</v>
      </c>
    </row>
    <row r="365" spans="1:2" s="52" customFormat="1" ht="11.45" customHeight="1">
      <c r="A365" s="87" t="s">
        <v>850</v>
      </c>
      <c r="B365" s="88" t="s">
        <v>685</v>
      </c>
    </row>
    <row r="366" spans="1:2" s="52" customFormat="1" ht="11.45" customHeight="1">
      <c r="A366" s="87" t="s">
        <v>851</v>
      </c>
      <c r="B366" s="88" t="s">
        <v>687</v>
      </c>
    </row>
    <row r="367" spans="1:2" s="52" customFormat="1" ht="11.45" customHeight="1">
      <c r="A367" s="87" t="s">
        <v>852</v>
      </c>
      <c r="B367" s="88" t="s">
        <v>689</v>
      </c>
    </row>
    <row r="368" spans="1:2" s="52" customFormat="1" ht="11.45" customHeight="1">
      <c r="A368" s="87" t="s">
        <v>853</v>
      </c>
      <c r="B368" s="88" t="s">
        <v>691</v>
      </c>
    </row>
    <row r="369" spans="1:2" s="52" customFormat="1" ht="11.45" customHeight="1">
      <c r="A369" s="87" t="s">
        <v>854</v>
      </c>
      <c r="B369" s="88" t="s">
        <v>779</v>
      </c>
    </row>
    <row r="370" spans="1:2" s="52" customFormat="1" ht="11.45" customHeight="1">
      <c r="A370" s="87" t="s">
        <v>855</v>
      </c>
      <c r="B370" s="88" t="s">
        <v>781</v>
      </c>
    </row>
    <row r="371" spans="1:2" s="52" customFormat="1" ht="11.45" customHeight="1">
      <c r="A371" s="87" t="s">
        <v>856</v>
      </c>
      <c r="B371" s="88" t="s">
        <v>783</v>
      </c>
    </row>
    <row r="372" spans="1:2" s="52" customFormat="1" ht="11.45" customHeight="1">
      <c r="A372" s="87" t="s">
        <v>857</v>
      </c>
      <c r="B372" s="88" t="s">
        <v>858</v>
      </c>
    </row>
    <row r="373" spans="1:2" s="52" customFormat="1" ht="11.45" customHeight="1">
      <c r="A373" s="87" t="s">
        <v>859</v>
      </c>
      <c r="B373" s="88" t="s">
        <v>860</v>
      </c>
    </row>
    <row r="374" spans="1:2" s="52" customFormat="1" ht="11.45" customHeight="1">
      <c r="A374" s="87" t="s">
        <v>861</v>
      </c>
      <c r="B374" s="88" t="s">
        <v>679</v>
      </c>
    </row>
    <row r="375" spans="1:2" s="52" customFormat="1" ht="11.45" customHeight="1">
      <c r="A375" s="87" t="s">
        <v>862</v>
      </c>
      <c r="B375" s="88" t="s">
        <v>681</v>
      </c>
    </row>
    <row r="376" spans="1:2" s="52" customFormat="1" ht="11.45" customHeight="1">
      <c r="A376" s="87" t="s">
        <v>863</v>
      </c>
      <c r="B376" s="88" t="s">
        <v>683</v>
      </c>
    </row>
    <row r="377" spans="1:2" s="52" customFormat="1" ht="11.45" customHeight="1">
      <c r="A377" s="87" t="s">
        <v>864</v>
      </c>
      <c r="B377" s="88" t="s">
        <v>685</v>
      </c>
    </row>
    <row r="378" spans="1:2" s="52" customFormat="1" ht="11.45" customHeight="1">
      <c r="A378" s="87" t="s">
        <v>865</v>
      </c>
      <c r="B378" s="88" t="s">
        <v>687</v>
      </c>
    </row>
    <row r="379" spans="1:2" s="52" customFormat="1" ht="11.45" customHeight="1">
      <c r="A379" s="87" t="s">
        <v>866</v>
      </c>
      <c r="B379" s="88" t="s">
        <v>689</v>
      </c>
    </row>
    <row r="380" spans="1:2" s="52" customFormat="1" ht="11.45" customHeight="1">
      <c r="A380" s="87" t="s">
        <v>867</v>
      </c>
      <c r="B380" s="88" t="s">
        <v>691</v>
      </c>
    </row>
    <row r="381" spans="1:2" s="52" customFormat="1" ht="11.45" customHeight="1">
      <c r="A381" s="87" t="s">
        <v>868</v>
      </c>
      <c r="B381" s="88" t="s">
        <v>779</v>
      </c>
    </row>
    <row r="382" spans="1:2" s="52" customFormat="1" ht="11.45" customHeight="1">
      <c r="A382" s="87" t="s">
        <v>869</v>
      </c>
      <c r="B382" s="88" t="s">
        <v>781</v>
      </c>
    </row>
    <row r="383" spans="1:2" s="52" customFormat="1" ht="11.45" customHeight="1">
      <c r="A383" s="87" t="s">
        <v>870</v>
      </c>
      <c r="B383" s="88" t="s">
        <v>783</v>
      </c>
    </row>
    <row r="384" spans="1:2" s="52" customFormat="1" ht="11.45" customHeight="1">
      <c r="A384" s="91"/>
      <c r="B384" s="91"/>
    </row>
    <row r="385" spans="1:2" s="52" customFormat="1" ht="11.45" customHeight="1">
      <c r="A385" s="91"/>
      <c r="B385" s="91"/>
    </row>
    <row r="386" spans="1:2" s="52" customFormat="1" ht="11.45" customHeight="1">
      <c r="A386" s="91"/>
      <c r="B386" s="91"/>
    </row>
    <row r="387" spans="1:2" s="52" customFormat="1" ht="11.45" customHeight="1">
      <c r="A387" s="91"/>
      <c r="B387" s="91"/>
    </row>
    <row r="388" spans="1:2" s="52" customFormat="1" ht="11.45" customHeight="1">
      <c r="A388" s="91"/>
      <c r="B388" s="91"/>
    </row>
    <row r="389" spans="1:2" s="52" customFormat="1" ht="11.45" customHeight="1">
      <c r="A389" s="91"/>
      <c r="B389" s="91"/>
    </row>
    <row r="390" spans="1:2" s="52" customFormat="1" ht="11.45" customHeight="1">
      <c r="A390" s="91"/>
      <c r="B390" s="91"/>
    </row>
    <row r="391" spans="1:2" s="52" customFormat="1" ht="11.45" customHeight="1">
      <c r="A391" s="91"/>
      <c r="B391" s="91"/>
    </row>
    <row r="392" spans="1:2" s="52" customFormat="1" ht="11.45" customHeight="1">
      <c r="A392" s="91"/>
      <c r="B392" s="91"/>
    </row>
    <row r="393" spans="1:2" s="52" customFormat="1" ht="11.45" customHeight="1">
      <c r="A393" s="91"/>
      <c r="B393" s="91"/>
    </row>
    <row r="394" spans="1:2" s="52" customFormat="1" ht="11.45" customHeight="1">
      <c r="A394" s="91"/>
      <c r="B394" s="91"/>
    </row>
    <row r="395" spans="1:2" s="52" customFormat="1" ht="11.45" customHeight="1">
      <c r="A395" s="91"/>
      <c r="B395" s="91"/>
    </row>
    <row r="396" spans="1:2" s="52" customFormat="1" ht="11.45" customHeight="1">
      <c r="A396" s="91"/>
      <c r="B396" s="91"/>
    </row>
    <row r="397" spans="1:2" s="52" customFormat="1" ht="11.45" customHeight="1">
      <c r="A397" s="92"/>
      <c r="B397" s="92"/>
    </row>
    <row r="398" spans="1:2" s="52" customFormat="1" ht="11.45" customHeight="1">
      <c r="A398" s="92"/>
      <c r="B398" s="92"/>
    </row>
    <row r="399" spans="1:2" s="52" customFormat="1" ht="11.45" customHeight="1">
      <c r="A399" s="91"/>
      <c r="B399" s="91"/>
    </row>
    <row r="400" spans="1:2" s="52" customFormat="1" ht="11.45" customHeight="1">
      <c r="A400" s="92"/>
      <c r="B400" s="92"/>
    </row>
    <row r="401" spans="1:2" s="52" customFormat="1" ht="11.45" customHeight="1">
      <c r="A401" s="93"/>
      <c r="B401" s="93"/>
    </row>
    <row r="402" spans="1:2" s="52" customFormat="1" ht="11.45" customHeight="1">
      <c r="A402" s="93"/>
      <c r="B402" s="93"/>
    </row>
    <row r="403" spans="1:2" s="52" customFormat="1" ht="11.45" customHeight="1">
      <c r="A403" s="93"/>
      <c r="B403" s="93"/>
    </row>
    <row r="404" spans="1:2" s="52" customFormat="1" ht="11.45" customHeight="1">
      <c r="A404" s="93"/>
      <c r="B404" s="93"/>
    </row>
    <row r="405" spans="1:2" s="52" customFormat="1" ht="11.45" customHeight="1">
      <c r="A405" s="93"/>
      <c r="B405" s="93"/>
    </row>
    <row r="406" spans="1:2" s="52" customFormat="1" ht="11.45" customHeight="1">
      <c r="A406" s="93"/>
      <c r="B406" s="93"/>
    </row>
    <row r="407" spans="1:2" s="52" customFormat="1" ht="11.45" customHeight="1">
      <c r="A407" s="93"/>
      <c r="B407" s="93"/>
    </row>
    <row r="408" spans="1:2" s="52" customFormat="1" ht="11.45" customHeight="1">
      <c r="A408" s="93"/>
      <c r="B408" s="93"/>
    </row>
    <row r="409" spans="1:2" s="52" customFormat="1" ht="11.45" customHeight="1">
      <c r="A409" s="93"/>
      <c r="B409" s="93"/>
    </row>
    <row r="410" spans="1:2" s="52" customFormat="1" ht="11.45" customHeight="1">
      <c r="A410" s="93"/>
      <c r="B410" s="93"/>
    </row>
    <row r="411" spans="1:2" s="52" customFormat="1" ht="11.45" customHeight="1">
      <c r="A411" s="93"/>
      <c r="B411" s="93"/>
    </row>
    <row r="412" spans="1:2" s="52" customFormat="1" ht="11.45" customHeight="1">
      <c r="A412" s="93"/>
      <c r="B412" s="93"/>
    </row>
    <row r="413" spans="1:2" s="52" customFormat="1" ht="11.45" customHeight="1">
      <c r="A413" s="93"/>
      <c r="B413" s="93"/>
    </row>
    <row r="414" spans="1:2" s="52" customFormat="1" ht="11.45" customHeight="1">
      <c r="A414" s="93"/>
      <c r="B414" s="93"/>
    </row>
    <row r="415" spans="1:2" s="52" customFormat="1" ht="11.45" customHeight="1">
      <c r="A415" s="93"/>
      <c r="B415" s="93"/>
    </row>
    <row r="416" spans="1:2" s="52" customFormat="1" ht="11.45" customHeight="1">
      <c r="A416" s="93"/>
      <c r="B416" s="93"/>
    </row>
    <row r="417" spans="1:2" s="52" customFormat="1" ht="11.45" customHeight="1">
      <c r="A417" s="93"/>
      <c r="B417" s="93"/>
    </row>
    <row r="418" spans="1:2" s="52" customFormat="1" ht="11.45" customHeight="1"/>
    <row r="419" spans="1:2" s="52" customFormat="1" ht="11.45" customHeight="1"/>
    <row r="420" spans="1:2" s="52" customFormat="1" ht="11.45" customHeight="1"/>
    <row r="421" spans="1:2" s="52" customFormat="1" ht="11.45" customHeight="1"/>
    <row r="422" spans="1:2" s="52" customFormat="1" ht="11.45" customHeight="1"/>
    <row r="423" spans="1:2" s="52" customFormat="1" ht="11.45" customHeight="1"/>
    <row r="424" spans="1:2" s="52" customFormat="1" ht="11.45" customHeight="1"/>
    <row r="425" spans="1:2" s="52" customFormat="1" ht="11.45" customHeight="1"/>
    <row r="426" spans="1:2" s="52" customFormat="1" ht="11.45" customHeight="1"/>
    <row r="427" spans="1:2" s="52" customFormat="1" ht="11.45" customHeight="1"/>
    <row r="428" spans="1:2" s="52" customFormat="1" ht="11.45" customHeight="1"/>
    <row r="429" spans="1:2" s="52" customFormat="1" ht="11.45" customHeight="1"/>
    <row r="430" spans="1:2" s="52" customFormat="1" ht="11.45" customHeight="1"/>
    <row r="431" spans="1:2" s="52" customFormat="1" ht="11.45" customHeight="1"/>
    <row r="432" spans="1:2" s="52" customFormat="1" ht="11.45" customHeight="1"/>
    <row r="433" s="52" customFormat="1" ht="11.45" customHeight="1"/>
    <row r="434" s="52" customFormat="1" ht="11.45" customHeight="1"/>
    <row r="435" s="52" customFormat="1" ht="11.45" customHeight="1"/>
    <row r="436" s="52" customFormat="1" ht="11.45" customHeight="1"/>
    <row r="437" s="52" customFormat="1" ht="11.45" customHeight="1"/>
    <row r="438" s="52" customFormat="1" ht="11.45" customHeight="1"/>
    <row r="439" s="52" customFormat="1" ht="11.45" customHeight="1"/>
    <row r="440" s="52" customFormat="1" ht="11.45" customHeight="1"/>
    <row r="441" s="52" customFormat="1" ht="11.45" customHeight="1"/>
    <row r="442" s="52" customFormat="1" ht="11.45" customHeight="1"/>
    <row r="443" s="52" customFormat="1" ht="11.45" customHeight="1"/>
    <row r="444" s="52" customFormat="1" ht="11.45" customHeight="1"/>
    <row r="445" s="52" customFormat="1" ht="11.45" customHeight="1"/>
    <row r="446" s="52" customFormat="1" ht="11.45" customHeight="1"/>
    <row r="447" s="12" customFormat="1" ht="11.45" customHeight="1"/>
    <row r="448" s="12" customFormat="1" ht="11.45" customHeight="1"/>
    <row r="449" s="12" customFormat="1"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65" customHeight="1"/>
    <row r="485" ht="11.65" customHeight="1"/>
    <row r="486" ht="11.65" customHeight="1"/>
    <row r="487" ht="11.65" customHeight="1"/>
    <row r="488" ht="11.65" customHeight="1"/>
    <row r="489" ht="11.65" customHeight="1"/>
    <row r="490" ht="11.65" customHeight="1"/>
    <row r="491" ht="11.65" customHeight="1"/>
    <row r="492" ht="11.65" customHeight="1"/>
    <row r="493" ht="11.65" customHeight="1"/>
    <row r="494" ht="11.65" customHeight="1"/>
    <row r="495" ht="11.65" customHeight="1"/>
    <row r="496" ht="11.65" customHeight="1"/>
    <row r="497" ht="11.65" customHeight="1"/>
    <row r="498" ht="11.65" customHeight="1"/>
    <row r="499" ht="11.65" customHeight="1"/>
    <row r="500" ht="11.65" customHeight="1"/>
    <row r="501" ht="11.65" customHeight="1"/>
    <row r="502" ht="11.65" customHeight="1"/>
    <row r="503" ht="11.65" customHeight="1"/>
    <row r="504" ht="11.65" customHeight="1"/>
    <row r="505" ht="11.65" customHeight="1"/>
  </sheetData>
  <mergeCells count="3">
    <mergeCell ref="A2:A3"/>
    <mergeCell ref="B2: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C52"/>
  <sheetViews>
    <sheetView zoomScale="140" zoomScaleNormal="140" zoomScalePageLayoutView="140" workbookViewId="0">
      <selection sqref="A1:C1"/>
    </sheetView>
  </sheetViews>
  <sheetFormatPr baseColWidth="10" defaultColWidth="11.42578125" defaultRowHeight="11.1" customHeight="1"/>
  <cols>
    <col min="1" max="1" width="4.7109375" style="48" customWidth="1"/>
    <col min="2" max="2" width="44.7109375" style="49" customWidth="1"/>
    <col min="3" max="3" width="42.7109375" style="50" customWidth="1"/>
    <col min="4" max="16384" width="11.42578125" style="47"/>
  </cols>
  <sheetData>
    <row r="1" spans="1:3" s="68" customFormat="1" ht="40.15" customHeight="1">
      <c r="A1" s="202" t="s">
        <v>30</v>
      </c>
      <c r="B1" s="202"/>
      <c r="C1" s="202"/>
    </row>
    <row r="2" spans="1:3" ht="11.1" customHeight="1">
      <c r="A2" s="203" t="s">
        <v>871</v>
      </c>
      <c r="B2" s="205" t="s">
        <v>189</v>
      </c>
      <c r="C2" s="207" t="s">
        <v>872</v>
      </c>
    </row>
    <row r="3" spans="1:3" ht="12.75">
      <c r="A3" s="204"/>
      <c r="B3" s="206"/>
      <c r="C3" s="208"/>
    </row>
    <row r="4" spans="1:3" ht="11.1" customHeight="1">
      <c r="A4" s="69"/>
      <c r="B4" s="70"/>
      <c r="C4" s="71"/>
    </row>
    <row r="5" spans="1:3" ht="24" customHeight="1">
      <c r="A5" s="72">
        <v>1</v>
      </c>
      <c r="B5" s="73" t="s">
        <v>142</v>
      </c>
      <c r="C5" s="71" t="s">
        <v>873</v>
      </c>
    </row>
    <row r="6" spans="1:3" ht="24" customHeight="1">
      <c r="A6" s="72">
        <v>2</v>
      </c>
      <c r="B6" s="73" t="s">
        <v>143</v>
      </c>
      <c r="C6" s="71" t="s">
        <v>874</v>
      </c>
    </row>
    <row r="7" spans="1:3" ht="12" customHeight="1">
      <c r="A7" s="72">
        <v>3</v>
      </c>
      <c r="B7" s="73" t="s">
        <v>875</v>
      </c>
      <c r="C7" s="71" t="s">
        <v>876</v>
      </c>
    </row>
    <row r="8" spans="1:3" ht="12" customHeight="1">
      <c r="A8" s="72">
        <v>4</v>
      </c>
      <c r="B8" s="73" t="s">
        <v>145</v>
      </c>
      <c r="C8" s="71" t="s">
        <v>877</v>
      </c>
    </row>
    <row r="9" spans="1:3" ht="24" customHeight="1">
      <c r="A9" s="72">
        <v>5</v>
      </c>
      <c r="B9" s="73" t="s">
        <v>146</v>
      </c>
      <c r="C9" s="71" t="s">
        <v>878</v>
      </c>
    </row>
    <row r="10" spans="1:3" ht="12" customHeight="1">
      <c r="A10" s="72">
        <v>6</v>
      </c>
      <c r="B10" s="73" t="s">
        <v>147</v>
      </c>
      <c r="C10" s="71" t="s">
        <v>879</v>
      </c>
    </row>
    <row r="11" spans="1:3" ht="12" customHeight="1">
      <c r="A11" s="72" t="s">
        <v>880</v>
      </c>
      <c r="B11" s="73"/>
      <c r="C11" s="71"/>
    </row>
    <row r="12" spans="1:3" ht="12" customHeight="1">
      <c r="A12" s="74">
        <v>7</v>
      </c>
      <c r="B12" s="75" t="s">
        <v>148</v>
      </c>
      <c r="C12" s="76" t="s">
        <v>881</v>
      </c>
    </row>
    <row r="13" spans="1:3" ht="12" customHeight="1">
      <c r="A13" s="72" t="s">
        <v>880</v>
      </c>
      <c r="B13" s="73"/>
      <c r="C13" s="71"/>
    </row>
    <row r="14" spans="1:3" ht="12" customHeight="1">
      <c r="A14" s="72">
        <v>8</v>
      </c>
      <c r="B14" s="73" t="s">
        <v>882</v>
      </c>
      <c r="C14" s="71" t="s">
        <v>883</v>
      </c>
    </row>
    <row r="15" spans="1:3" ht="12" customHeight="1">
      <c r="A15" s="72">
        <v>9</v>
      </c>
      <c r="B15" s="73" t="s">
        <v>884</v>
      </c>
      <c r="C15" s="71">
        <v>7851</v>
      </c>
    </row>
    <row r="16" spans="1:3" ht="12" customHeight="1">
      <c r="A16" s="72">
        <v>10</v>
      </c>
      <c r="B16" s="73" t="s">
        <v>151</v>
      </c>
      <c r="C16" s="71" t="s">
        <v>885</v>
      </c>
    </row>
    <row r="17" spans="1:3" ht="12" customHeight="1">
      <c r="A17" s="72">
        <v>11</v>
      </c>
      <c r="B17" s="73" t="s">
        <v>152</v>
      </c>
      <c r="C17" s="71" t="s">
        <v>886</v>
      </c>
    </row>
    <row r="18" spans="1:3" ht="12" customHeight="1">
      <c r="A18" s="72">
        <v>12</v>
      </c>
      <c r="B18" s="73" t="s">
        <v>147</v>
      </c>
      <c r="C18" s="71" t="s">
        <v>887</v>
      </c>
    </row>
    <row r="19" spans="1:3" ht="12" customHeight="1">
      <c r="A19" s="72" t="s">
        <v>880</v>
      </c>
      <c r="B19" s="73"/>
      <c r="C19" s="71"/>
    </row>
    <row r="20" spans="1:3" ht="12" customHeight="1">
      <c r="A20" s="74">
        <v>13</v>
      </c>
      <c r="B20" s="75" t="s">
        <v>153</v>
      </c>
      <c r="C20" s="76" t="s">
        <v>888</v>
      </c>
    </row>
    <row r="21" spans="1:3" ht="12" customHeight="1">
      <c r="A21" s="72" t="s">
        <v>880</v>
      </c>
      <c r="B21" s="73"/>
      <c r="C21" s="71"/>
    </row>
    <row r="22" spans="1:3" ht="12" customHeight="1">
      <c r="A22" s="74">
        <v>14</v>
      </c>
      <c r="B22" s="75" t="s">
        <v>154</v>
      </c>
      <c r="C22" s="76" t="s">
        <v>889</v>
      </c>
    </row>
    <row r="23" spans="1:3" ht="12" customHeight="1">
      <c r="A23" s="72" t="s">
        <v>880</v>
      </c>
      <c r="B23" s="73"/>
      <c r="C23" s="71"/>
    </row>
    <row r="24" spans="1:3" ht="24" customHeight="1">
      <c r="A24" s="72">
        <v>15</v>
      </c>
      <c r="B24" s="73" t="s">
        <v>155</v>
      </c>
      <c r="C24" s="71" t="s">
        <v>890</v>
      </c>
    </row>
    <row r="25" spans="1:3" ht="12" customHeight="1">
      <c r="A25" s="72">
        <v>16</v>
      </c>
      <c r="B25" s="73" t="s">
        <v>156</v>
      </c>
      <c r="C25" s="71">
        <v>6021</v>
      </c>
    </row>
    <row r="26" spans="1:3" ht="12" customHeight="1">
      <c r="A26" s="72">
        <v>17</v>
      </c>
      <c r="B26" s="73" t="s">
        <v>172</v>
      </c>
      <c r="C26" s="71" t="s">
        <v>891</v>
      </c>
    </row>
    <row r="27" spans="1:3" ht="12" customHeight="1">
      <c r="A27" s="72">
        <v>18</v>
      </c>
      <c r="B27" s="73" t="s">
        <v>173</v>
      </c>
      <c r="C27" s="71" t="s">
        <v>892</v>
      </c>
    </row>
    <row r="28" spans="1:3" ht="12" customHeight="1">
      <c r="A28" s="72">
        <v>19</v>
      </c>
      <c r="B28" s="73" t="s">
        <v>61</v>
      </c>
      <c r="C28" s="71">
        <v>6111</v>
      </c>
    </row>
    <row r="29" spans="1:3" ht="12" customHeight="1">
      <c r="A29" s="72">
        <v>20</v>
      </c>
      <c r="B29" s="73" t="s">
        <v>893</v>
      </c>
      <c r="C29" s="71" t="s">
        <v>894</v>
      </c>
    </row>
    <row r="30" spans="1:3" ht="12" customHeight="1">
      <c r="A30" s="72">
        <v>21</v>
      </c>
      <c r="B30" s="73" t="s">
        <v>895</v>
      </c>
      <c r="C30" s="71">
        <v>6141</v>
      </c>
    </row>
    <row r="31" spans="1:3" ht="12" customHeight="1">
      <c r="A31" s="72">
        <v>22</v>
      </c>
      <c r="B31" s="73" t="s">
        <v>896</v>
      </c>
      <c r="C31" s="71" t="s">
        <v>897</v>
      </c>
    </row>
    <row r="32" spans="1:3" ht="12" customHeight="1">
      <c r="A32" s="72">
        <v>23</v>
      </c>
      <c r="B32" s="73" t="s">
        <v>160</v>
      </c>
      <c r="C32" s="71" t="s">
        <v>898</v>
      </c>
    </row>
    <row r="33" spans="1:3" ht="33.75">
      <c r="A33" s="72">
        <v>24</v>
      </c>
      <c r="B33" s="73" t="s">
        <v>161</v>
      </c>
      <c r="C33" s="71" t="s">
        <v>899</v>
      </c>
    </row>
    <row r="34" spans="1:3" ht="12" customHeight="1">
      <c r="A34" s="72">
        <v>25</v>
      </c>
      <c r="B34" s="73" t="s">
        <v>147</v>
      </c>
      <c r="C34" s="71" t="s">
        <v>879</v>
      </c>
    </row>
    <row r="35" spans="1:3" ht="12" customHeight="1">
      <c r="A35" s="72" t="s">
        <v>880</v>
      </c>
      <c r="B35" s="73"/>
      <c r="C35" s="71"/>
    </row>
    <row r="36" spans="1:3" ht="12" customHeight="1">
      <c r="A36" s="74">
        <v>26</v>
      </c>
      <c r="B36" s="75" t="s">
        <v>162</v>
      </c>
      <c r="C36" s="76" t="s">
        <v>900</v>
      </c>
    </row>
    <row r="37" spans="1:3" ht="12" customHeight="1">
      <c r="A37" s="72" t="s">
        <v>880</v>
      </c>
      <c r="B37" s="73"/>
      <c r="C37" s="71"/>
    </row>
    <row r="38" spans="1:3" ht="12" customHeight="1">
      <c r="A38" s="72">
        <v>27</v>
      </c>
      <c r="B38" s="73" t="s">
        <v>163</v>
      </c>
      <c r="C38" s="71">
        <v>6811</v>
      </c>
    </row>
    <row r="39" spans="1:3" ht="12" customHeight="1">
      <c r="A39" s="72">
        <v>28</v>
      </c>
      <c r="B39" s="73" t="s">
        <v>164</v>
      </c>
      <c r="C39" s="71" t="s">
        <v>901</v>
      </c>
    </row>
    <row r="40" spans="1:3" ht="24" customHeight="1">
      <c r="A40" s="72">
        <v>29</v>
      </c>
      <c r="B40" s="73" t="s">
        <v>165</v>
      </c>
      <c r="C40" s="71" t="s">
        <v>902</v>
      </c>
    </row>
    <row r="41" spans="1:3" ht="12" customHeight="1">
      <c r="A41" s="72">
        <v>30</v>
      </c>
      <c r="B41" s="73" t="s">
        <v>147</v>
      </c>
      <c r="C41" s="71" t="s">
        <v>887</v>
      </c>
    </row>
    <row r="42" spans="1:3" ht="12" customHeight="1">
      <c r="A42" s="72" t="s">
        <v>880</v>
      </c>
      <c r="B42" s="73"/>
      <c r="C42" s="71"/>
    </row>
    <row r="43" spans="1:3" ht="12" customHeight="1">
      <c r="A43" s="74">
        <v>31</v>
      </c>
      <c r="B43" s="75" t="s">
        <v>166</v>
      </c>
      <c r="C43" s="76" t="s">
        <v>903</v>
      </c>
    </row>
    <row r="44" spans="1:3" ht="12" customHeight="1">
      <c r="A44" s="74" t="s">
        <v>880</v>
      </c>
      <c r="B44" s="75"/>
      <c r="C44" s="76"/>
    </row>
    <row r="45" spans="1:3" ht="12" customHeight="1">
      <c r="A45" s="74">
        <v>32</v>
      </c>
      <c r="B45" s="75" t="s">
        <v>167</v>
      </c>
      <c r="C45" s="76" t="s">
        <v>904</v>
      </c>
    </row>
    <row r="46" spans="1:3" ht="12" customHeight="1">
      <c r="A46" s="74" t="s">
        <v>880</v>
      </c>
      <c r="B46" s="75"/>
      <c r="C46" s="76"/>
    </row>
    <row r="47" spans="1:3" ht="12" customHeight="1">
      <c r="A47" s="74">
        <v>33</v>
      </c>
      <c r="B47" s="75" t="s">
        <v>168</v>
      </c>
      <c r="C47" s="76" t="s">
        <v>905</v>
      </c>
    </row>
    <row r="48" spans="1:3" ht="12" customHeight="1">
      <c r="A48" s="74" t="s">
        <v>880</v>
      </c>
      <c r="B48" s="75"/>
      <c r="C48" s="76"/>
    </row>
    <row r="49" spans="1:3" ht="24" customHeight="1">
      <c r="A49" s="74">
        <v>34</v>
      </c>
      <c r="B49" s="75" t="s">
        <v>906</v>
      </c>
      <c r="C49" s="76" t="s">
        <v>907</v>
      </c>
    </row>
    <row r="50" spans="1:3" ht="12" customHeight="1">
      <c r="A50" s="72" t="s">
        <v>880</v>
      </c>
      <c r="B50" s="73"/>
      <c r="C50" s="71"/>
    </row>
    <row r="51" spans="1:3" ht="12" customHeight="1">
      <c r="A51" s="72">
        <v>35</v>
      </c>
      <c r="B51" s="73" t="s">
        <v>170</v>
      </c>
      <c r="C51" s="71" t="s">
        <v>908</v>
      </c>
    </row>
    <row r="52" spans="1:3" ht="12" customHeight="1">
      <c r="A52" s="72">
        <v>36</v>
      </c>
      <c r="B52" s="73" t="s">
        <v>171</v>
      </c>
      <c r="C52" s="71" t="s">
        <v>909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5"/>
  <sheetViews>
    <sheetView zoomScale="140" zoomScaleNormal="140" workbookViewId="0">
      <pane xSplit="2" ySplit="18" topLeftCell="C19" activePane="bottomRight" state="frozen"/>
      <selection sqref="A1:B1"/>
      <selection pane="topRight" sqref="A1:B1"/>
      <selection pane="bottomLeft" sqref="A1:B1"/>
      <selection pane="bottomRight" activeCell="C19" sqref="C19"/>
    </sheetView>
  </sheetViews>
  <sheetFormatPr baseColWidth="10" defaultColWidth="11.42578125" defaultRowHeight="11.25"/>
  <cols>
    <col min="1" max="1" width="3.7109375" style="24" customWidth="1"/>
    <col min="2" max="2" width="40.7109375" style="102" customWidth="1"/>
    <col min="3" max="6" width="10.7109375" style="102" customWidth="1"/>
    <col min="7" max="16384" width="11.42578125" style="102"/>
  </cols>
  <sheetData>
    <row r="1" spans="1:8" s="94" customFormat="1" ht="35.1" customHeight="1">
      <c r="A1" s="213" t="s">
        <v>82</v>
      </c>
      <c r="B1" s="214"/>
      <c r="C1" s="215" t="str">
        <f>"Auszahlungen und Einzahlungen der Gemeinden
und Gemeindeverbände "&amp;Deckblatt!A7 - 1&amp;" und "&amp;Deckblatt!A7&amp;" 
nach Arten"</f>
        <v>Auszahlungen und Einzahlungen der Gemeinden
und Gemeindeverbände 2018 und 2019 
nach Arten</v>
      </c>
      <c r="D1" s="215"/>
      <c r="E1" s="215"/>
      <c r="F1" s="216"/>
    </row>
    <row r="2" spans="1:8" s="94" customFormat="1" ht="12" customHeight="1">
      <c r="A2" s="213"/>
      <c r="B2" s="214"/>
      <c r="C2" s="215"/>
      <c r="D2" s="215"/>
      <c r="E2" s="215"/>
      <c r="F2" s="216"/>
    </row>
    <row r="3" spans="1:8" s="94" customFormat="1" ht="12" customHeight="1">
      <c r="A3" s="213"/>
      <c r="B3" s="214"/>
      <c r="C3" s="215"/>
      <c r="D3" s="215"/>
      <c r="E3" s="215"/>
      <c r="F3" s="216"/>
    </row>
    <row r="4" spans="1:8" s="95" customFormat="1" ht="11.85" customHeight="1">
      <c r="A4" s="209" t="s">
        <v>80</v>
      </c>
      <c r="B4" s="210" t="s">
        <v>189</v>
      </c>
      <c r="C4" s="211">
        <f>Deckblatt!A7-1</f>
        <v>2018</v>
      </c>
      <c r="D4" s="211"/>
      <c r="E4" s="211">
        <f>Deckblatt!A7</f>
        <v>2019</v>
      </c>
      <c r="F4" s="212"/>
    </row>
    <row r="5" spans="1:8" s="95" customFormat="1" ht="11.85" customHeight="1">
      <c r="A5" s="209"/>
      <c r="B5" s="210"/>
      <c r="C5" s="211"/>
      <c r="D5" s="211"/>
      <c r="E5" s="211"/>
      <c r="F5" s="212"/>
    </row>
    <row r="6" spans="1:8" s="95" customFormat="1" ht="11.85" customHeight="1">
      <c r="A6" s="209"/>
      <c r="B6" s="210"/>
      <c r="C6" s="211"/>
      <c r="D6" s="211"/>
      <c r="E6" s="211"/>
      <c r="F6" s="212"/>
    </row>
    <row r="7" spans="1:8" s="95" customFormat="1" ht="11.85" customHeight="1">
      <c r="A7" s="209"/>
      <c r="B7" s="210"/>
      <c r="C7" s="211"/>
      <c r="D7" s="211"/>
      <c r="E7" s="211"/>
      <c r="F7" s="212"/>
      <c r="G7" s="96"/>
      <c r="H7" s="96"/>
    </row>
    <row r="8" spans="1:8" s="95" customFormat="1" ht="11.85" customHeight="1">
      <c r="A8" s="209"/>
      <c r="B8" s="210"/>
      <c r="C8" s="211"/>
      <c r="D8" s="211"/>
      <c r="E8" s="211"/>
      <c r="F8" s="212"/>
    </row>
    <row r="9" spans="1:8" s="97" customFormat="1" ht="11.85" customHeight="1">
      <c r="A9" s="209"/>
      <c r="B9" s="210"/>
      <c r="C9" s="211"/>
      <c r="D9" s="211"/>
      <c r="E9" s="211"/>
      <c r="F9" s="212"/>
    </row>
    <row r="10" spans="1:8" s="97" customFormat="1" ht="11.85" customHeight="1">
      <c r="A10" s="209"/>
      <c r="B10" s="210"/>
      <c r="C10" s="218" t="s">
        <v>0</v>
      </c>
      <c r="D10" s="218" t="s">
        <v>81</v>
      </c>
      <c r="E10" s="218" t="s">
        <v>0</v>
      </c>
      <c r="F10" s="217" t="s">
        <v>81</v>
      </c>
    </row>
    <row r="11" spans="1:8" s="97" customFormat="1" ht="11.85" customHeight="1">
      <c r="A11" s="209"/>
      <c r="B11" s="210"/>
      <c r="C11" s="218"/>
      <c r="D11" s="218"/>
      <c r="E11" s="218"/>
      <c r="F11" s="217"/>
    </row>
    <row r="12" spans="1:8" s="97" customFormat="1" ht="11.85" customHeight="1">
      <c r="A12" s="209"/>
      <c r="B12" s="210"/>
      <c r="C12" s="218"/>
      <c r="D12" s="218"/>
      <c r="E12" s="218"/>
      <c r="F12" s="217"/>
    </row>
    <row r="13" spans="1:8" s="97" customFormat="1" ht="11.85" customHeight="1">
      <c r="A13" s="209"/>
      <c r="B13" s="210"/>
      <c r="C13" s="218"/>
      <c r="D13" s="218"/>
      <c r="E13" s="218"/>
      <c r="F13" s="217"/>
    </row>
    <row r="14" spans="1:8" s="97" customFormat="1" ht="11.85" customHeight="1">
      <c r="A14" s="209"/>
      <c r="B14" s="210"/>
      <c r="C14" s="218"/>
      <c r="D14" s="218"/>
      <c r="E14" s="218"/>
      <c r="F14" s="217"/>
    </row>
    <row r="15" spans="1:8" s="97" customFormat="1" ht="11.85" customHeight="1">
      <c r="A15" s="209"/>
      <c r="B15" s="210"/>
      <c r="C15" s="218"/>
      <c r="D15" s="218"/>
      <c r="E15" s="218"/>
      <c r="F15" s="217"/>
    </row>
    <row r="16" spans="1:8" s="97" customFormat="1" ht="11.85" customHeight="1">
      <c r="A16" s="209"/>
      <c r="B16" s="210"/>
      <c r="C16" s="218"/>
      <c r="D16" s="218"/>
      <c r="E16" s="218"/>
      <c r="F16" s="217"/>
    </row>
    <row r="17" spans="1:6" s="97" customFormat="1" ht="11.85" customHeight="1">
      <c r="A17" s="209"/>
      <c r="B17" s="210"/>
      <c r="C17" s="218"/>
      <c r="D17" s="218"/>
      <c r="E17" s="218"/>
      <c r="F17" s="217"/>
    </row>
    <row r="18" spans="1:6" s="38" customFormat="1" ht="11.85" customHeight="1">
      <c r="A18" s="18">
        <v>1</v>
      </c>
      <c r="B18" s="19">
        <v>2</v>
      </c>
      <c r="C18" s="39">
        <v>3</v>
      </c>
      <c r="D18" s="39">
        <v>4</v>
      </c>
      <c r="E18" s="39">
        <v>5</v>
      </c>
      <c r="F18" s="23">
        <v>6</v>
      </c>
    </row>
    <row r="19" spans="1:6" ht="11.45" customHeight="1">
      <c r="A19" s="111"/>
      <c r="B19" s="99"/>
      <c r="C19" s="100" t="s">
        <v>83</v>
      </c>
      <c r="D19" s="101"/>
      <c r="E19" s="100"/>
      <c r="F19" s="101"/>
    </row>
    <row r="20" spans="1:6" ht="10.5" customHeight="1">
      <c r="A20" s="25">
        <f>IF(B20&lt;&gt;"",COUNTA($B$20:B20),"")</f>
        <v>1</v>
      </c>
      <c r="B20" s="103" t="s">
        <v>142</v>
      </c>
      <c r="C20" s="100">
        <v>1077558</v>
      </c>
      <c r="D20" s="101">
        <v>669.47</v>
      </c>
      <c r="E20" s="100">
        <v>1118386</v>
      </c>
      <c r="F20" s="101">
        <v>695.05</v>
      </c>
    </row>
    <row r="21" spans="1:6" ht="10.5" customHeight="1">
      <c r="A21" s="25">
        <f>IF(B21&lt;&gt;"",COUNTA($B$20:B21),"")</f>
        <v>2</v>
      </c>
      <c r="B21" s="103" t="s">
        <v>143</v>
      </c>
      <c r="C21" s="100">
        <v>631198</v>
      </c>
      <c r="D21" s="101">
        <v>392.16</v>
      </c>
      <c r="E21" s="100">
        <v>646777</v>
      </c>
      <c r="F21" s="101">
        <v>401.96</v>
      </c>
    </row>
    <row r="22" spans="1:6" ht="21.6" customHeight="1">
      <c r="A22" s="25">
        <f>IF(B22&lt;&gt;"",COUNTA($B$20:B22),"")</f>
        <v>3</v>
      </c>
      <c r="B22" s="104" t="s">
        <v>144</v>
      </c>
      <c r="C22" s="100">
        <v>1374019</v>
      </c>
      <c r="D22" s="101">
        <v>853.66</v>
      </c>
      <c r="E22" s="100">
        <v>1387254</v>
      </c>
      <c r="F22" s="101">
        <v>862.15</v>
      </c>
    </row>
    <row r="23" spans="1:6" ht="10.5" customHeight="1">
      <c r="A23" s="25">
        <f>IF(B23&lt;&gt;"",COUNTA($B$20:B23),"")</f>
        <v>4</v>
      </c>
      <c r="B23" s="103" t="s">
        <v>145</v>
      </c>
      <c r="C23" s="100">
        <v>26101</v>
      </c>
      <c r="D23" s="101">
        <v>16.22</v>
      </c>
      <c r="E23" s="100">
        <v>22747</v>
      </c>
      <c r="F23" s="101">
        <v>14.14</v>
      </c>
    </row>
    <row r="24" spans="1:6" ht="10.5" customHeight="1">
      <c r="A24" s="25">
        <f>IF(B24&lt;&gt;"",COUNTA($B$20:B24),"")</f>
        <v>5</v>
      </c>
      <c r="B24" s="103" t="s">
        <v>146</v>
      </c>
      <c r="C24" s="100">
        <v>1805979</v>
      </c>
      <c r="D24" s="101">
        <v>1122.03</v>
      </c>
      <c r="E24" s="100">
        <v>1943294</v>
      </c>
      <c r="F24" s="101">
        <v>1207.72</v>
      </c>
    </row>
    <row r="25" spans="1:6" ht="10.5" customHeight="1">
      <c r="A25" s="25">
        <f>IF(B25&lt;&gt;"",COUNTA($B$20:B25),"")</f>
        <v>6</v>
      </c>
      <c r="B25" s="103" t="s">
        <v>147</v>
      </c>
      <c r="C25" s="100">
        <v>834064</v>
      </c>
      <c r="D25" s="101">
        <v>518.19000000000005</v>
      </c>
      <c r="E25" s="100">
        <v>883989</v>
      </c>
      <c r="F25" s="101">
        <v>549.38</v>
      </c>
    </row>
    <row r="26" spans="1:6" ht="20.100000000000001" customHeight="1">
      <c r="A26" s="26">
        <f>IF(B26&lt;&gt;"",COUNTA($B$20:B26),"")</f>
        <v>7</v>
      </c>
      <c r="B26" s="105" t="s">
        <v>148</v>
      </c>
      <c r="C26" s="106">
        <v>4080791</v>
      </c>
      <c r="D26" s="107">
        <v>2535.35</v>
      </c>
      <c r="E26" s="106">
        <v>4234469</v>
      </c>
      <c r="F26" s="107">
        <v>2631.64</v>
      </c>
    </row>
    <row r="27" spans="1:6" ht="21.6" customHeight="1">
      <c r="A27" s="25">
        <f>IF(B27&lt;&gt;"",COUNTA($B$20:B27),"")</f>
        <v>8</v>
      </c>
      <c r="B27" s="104" t="s">
        <v>149</v>
      </c>
      <c r="C27" s="100">
        <v>526834</v>
      </c>
      <c r="D27" s="101">
        <v>327.32</v>
      </c>
      <c r="E27" s="100">
        <v>602522</v>
      </c>
      <c r="F27" s="101">
        <v>374.46</v>
      </c>
    </row>
    <row r="28" spans="1:6" ht="10.5" customHeight="1">
      <c r="A28" s="25">
        <f>IF(B28&lt;&gt;"",COUNTA($B$20:B28),"")</f>
        <v>9</v>
      </c>
      <c r="B28" s="103" t="s">
        <v>150</v>
      </c>
      <c r="C28" s="100">
        <v>340431</v>
      </c>
      <c r="D28" s="101">
        <v>211.51</v>
      </c>
      <c r="E28" s="100">
        <v>405496</v>
      </c>
      <c r="F28" s="101">
        <v>252.01</v>
      </c>
    </row>
    <row r="29" spans="1:6" ht="10.5" customHeight="1">
      <c r="A29" s="25">
        <f>IF(B29&lt;&gt;"",COUNTA($B$20:B29),"")</f>
        <v>10</v>
      </c>
      <c r="B29" s="103" t="s">
        <v>151</v>
      </c>
      <c r="C29" s="100">
        <v>121</v>
      </c>
      <c r="D29" s="101">
        <v>0.08</v>
      </c>
      <c r="E29" s="100">
        <v>100</v>
      </c>
      <c r="F29" s="101">
        <v>0.06</v>
      </c>
    </row>
    <row r="30" spans="1:6" ht="10.5" customHeight="1">
      <c r="A30" s="25">
        <f>IF(B30&lt;&gt;"",COUNTA($B$20:B30),"")</f>
        <v>11</v>
      </c>
      <c r="B30" s="103" t="s">
        <v>152</v>
      </c>
      <c r="C30" s="100">
        <v>57622</v>
      </c>
      <c r="D30" s="101">
        <v>35.799999999999997</v>
      </c>
      <c r="E30" s="100">
        <v>89769</v>
      </c>
      <c r="F30" s="101">
        <v>55.79</v>
      </c>
    </row>
    <row r="31" spans="1:6" ht="10.5" customHeight="1">
      <c r="A31" s="25">
        <f>IF(B31&lt;&gt;"",COUNTA($B$20:B31),"")</f>
        <v>12</v>
      </c>
      <c r="B31" s="103" t="s">
        <v>147</v>
      </c>
      <c r="C31" s="100">
        <v>9187</v>
      </c>
      <c r="D31" s="101">
        <v>5.71</v>
      </c>
      <c r="E31" s="100">
        <v>6772</v>
      </c>
      <c r="F31" s="101">
        <v>4.21</v>
      </c>
    </row>
    <row r="32" spans="1:6" ht="20.100000000000001" customHeight="1">
      <c r="A32" s="26">
        <f>IF(B32&lt;&gt;"",COUNTA($B$20:B32),"")</f>
        <v>13</v>
      </c>
      <c r="B32" s="105" t="s">
        <v>153</v>
      </c>
      <c r="C32" s="106">
        <v>575391</v>
      </c>
      <c r="D32" s="107">
        <v>357.48</v>
      </c>
      <c r="E32" s="106">
        <v>685618</v>
      </c>
      <c r="F32" s="107">
        <v>426.1</v>
      </c>
    </row>
    <row r="33" spans="1:6" ht="20.100000000000001" customHeight="1">
      <c r="A33" s="26">
        <f>IF(B33&lt;&gt;"",COUNTA($B$20:B33),"")</f>
        <v>14</v>
      </c>
      <c r="B33" s="105" t="s">
        <v>154</v>
      </c>
      <c r="C33" s="106">
        <v>4656182</v>
      </c>
      <c r="D33" s="107">
        <v>2892.83</v>
      </c>
      <c r="E33" s="106">
        <v>4920086</v>
      </c>
      <c r="F33" s="107">
        <v>3057.74</v>
      </c>
    </row>
    <row r="34" spans="1:6" ht="10.5" customHeight="1">
      <c r="A34" s="25">
        <f>IF(B34&lt;&gt;"",COUNTA($B$20:B34),"")</f>
        <v>15</v>
      </c>
      <c r="B34" s="103" t="s">
        <v>155</v>
      </c>
      <c r="C34" s="100">
        <v>1306508</v>
      </c>
      <c r="D34" s="101">
        <v>811.72</v>
      </c>
      <c r="E34" s="100">
        <v>1346115</v>
      </c>
      <c r="F34" s="101">
        <v>836.58</v>
      </c>
    </row>
    <row r="35" spans="1:6" ht="10.5" customHeight="1">
      <c r="A35" s="25">
        <f>IF(B35&lt;&gt;"",COUNTA($B$20:B35),"")</f>
        <v>16</v>
      </c>
      <c r="B35" s="103" t="s">
        <v>156</v>
      </c>
      <c r="C35" s="100">
        <v>447226</v>
      </c>
      <c r="D35" s="101">
        <v>277.86</v>
      </c>
      <c r="E35" s="100">
        <v>483344</v>
      </c>
      <c r="F35" s="101">
        <v>300.39</v>
      </c>
    </row>
    <row r="36" spans="1:6" ht="10.5" customHeight="1">
      <c r="A36" s="25">
        <f>IF(B36&lt;&gt;"",COUNTA($B$20:B36),"")</f>
        <v>17</v>
      </c>
      <c r="B36" s="103" t="s">
        <v>172</v>
      </c>
      <c r="C36" s="100">
        <v>534848</v>
      </c>
      <c r="D36" s="101">
        <v>332.29</v>
      </c>
      <c r="E36" s="100">
        <v>524962</v>
      </c>
      <c r="F36" s="101">
        <v>326.25</v>
      </c>
    </row>
    <row r="37" spans="1:6" ht="10.5" customHeight="1">
      <c r="A37" s="25">
        <f>IF(B37&lt;&gt;"",COUNTA($B$20:B37),"")</f>
        <v>18</v>
      </c>
      <c r="B37" s="103" t="s">
        <v>173</v>
      </c>
      <c r="C37" s="100">
        <v>196812</v>
      </c>
      <c r="D37" s="101">
        <v>122.28</v>
      </c>
      <c r="E37" s="100">
        <v>199183</v>
      </c>
      <c r="F37" s="101">
        <v>123.79</v>
      </c>
    </row>
    <row r="38" spans="1:6" ht="10.5" customHeight="1">
      <c r="A38" s="25">
        <f>IF(B38&lt;&gt;"",COUNTA($B$20:B38),"")</f>
        <v>19</v>
      </c>
      <c r="B38" s="103" t="s">
        <v>61</v>
      </c>
      <c r="C38" s="100">
        <v>622861</v>
      </c>
      <c r="D38" s="101">
        <v>386.98</v>
      </c>
      <c r="E38" s="100">
        <v>630626</v>
      </c>
      <c r="F38" s="101">
        <v>391.92</v>
      </c>
    </row>
    <row r="39" spans="1:6" ht="21.6" customHeight="1">
      <c r="A39" s="25">
        <f>IF(B39&lt;&gt;"",COUNTA($B$20:B39),"")</f>
        <v>20</v>
      </c>
      <c r="B39" s="104" t="s">
        <v>157</v>
      </c>
      <c r="C39" s="100">
        <v>561246</v>
      </c>
      <c r="D39" s="101">
        <v>348.7</v>
      </c>
      <c r="E39" s="100">
        <v>557015</v>
      </c>
      <c r="F39" s="101">
        <v>346.17</v>
      </c>
    </row>
    <row r="40" spans="1:6" ht="21.6" customHeight="1">
      <c r="A40" s="25">
        <f>IF(B40&lt;&gt;"",COUNTA($B$20:B40),"")</f>
        <v>21</v>
      </c>
      <c r="B40" s="104" t="s">
        <v>158</v>
      </c>
      <c r="C40" s="100">
        <v>672455</v>
      </c>
      <c r="D40" s="101">
        <v>417.79</v>
      </c>
      <c r="E40" s="100">
        <v>708684</v>
      </c>
      <c r="F40" s="101">
        <v>440.43</v>
      </c>
    </row>
    <row r="41" spans="1:6" ht="21.6" customHeight="1">
      <c r="A41" s="25">
        <f>IF(B41&lt;&gt;"",COUNTA($B$20:B41),"")</f>
        <v>22</v>
      </c>
      <c r="B41" s="104" t="s">
        <v>159</v>
      </c>
      <c r="C41" s="100">
        <v>231984</v>
      </c>
      <c r="D41" s="101">
        <v>144.13</v>
      </c>
      <c r="E41" s="100">
        <v>212566</v>
      </c>
      <c r="F41" s="101">
        <v>132.11000000000001</v>
      </c>
    </row>
    <row r="42" spans="1:6" ht="10.5" customHeight="1">
      <c r="A42" s="25">
        <f>IF(B42&lt;&gt;"",COUNTA($B$20:B42),"")</f>
        <v>23</v>
      </c>
      <c r="B42" s="103" t="s">
        <v>160</v>
      </c>
      <c r="C42" s="100">
        <v>276438</v>
      </c>
      <c r="D42" s="101">
        <v>171.75</v>
      </c>
      <c r="E42" s="100">
        <v>282370</v>
      </c>
      <c r="F42" s="101">
        <v>175.49</v>
      </c>
    </row>
    <row r="43" spans="1:6" ht="10.5" customHeight="1">
      <c r="A43" s="25">
        <f>IF(B43&lt;&gt;"",COUNTA($B$20:B43),"")</f>
        <v>24</v>
      </c>
      <c r="B43" s="103" t="s">
        <v>161</v>
      </c>
      <c r="C43" s="100">
        <v>1602362</v>
      </c>
      <c r="D43" s="101">
        <v>995.53</v>
      </c>
      <c r="E43" s="100">
        <v>1678772</v>
      </c>
      <c r="F43" s="101">
        <v>1043.32</v>
      </c>
    </row>
    <row r="44" spans="1:6" ht="10.5" customHeight="1">
      <c r="A44" s="25">
        <f>IF(B44&lt;&gt;"",COUNTA($B$20:B44),"")</f>
        <v>25</v>
      </c>
      <c r="B44" s="103" t="s">
        <v>147</v>
      </c>
      <c r="C44" s="100">
        <v>834064</v>
      </c>
      <c r="D44" s="101">
        <v>518.19000000000005</v>
      </c>
      <c r="E44" s="100">
        <v>883989</v>
      </c>
      <c r="F44" s="101">
        <v>549.38</v>
      </c>
    </row>
    <row r="45" spans="1:6" ht="20.100000000000001" customHeight="1">
      <c r="A45" s="26">
        <f>IF(B45&lt;&gt;"",COUNTA($B$20:B45),"")</f>
        <v>26</v>
      </c>
      <c r="B45" s="105" t="s">
        <v>162</v>
      </c>
      <c r="C45" s="106">
        <v>4439790</v>
      </c>
      <c r="D45" s="107">
        <v>2758.39</v>
      </c>
      <c r="E45" s="106">
        <v>4532158</v>
      </c>
      <c r="F45" s="107">
        <v>2816.65</v>
      </c>
    </row>
    <row r="46" spans="1:6" ht="10.5" customHeight="1">
      <c r="A46" s="25">
        <f>IF(B46&lt;&gt;"",COUNTA($B$20:B46),"")</f>
        <v>27</v>
      </c>
      <c r="B46" s="103" t="s">
        <v>163</v>
      </c>
      <c r="C46" s="100">
        <v>260409</v>
      </c>
      <c r="D46" s="101">
        <v>161.79</v>
      </c>
      <c r="E46" s="100">
        <v>348208</v>
      </c>
      <c r="F46" s="101">
        <v>216.4</v>
      </c>
    </row>
    <row r="47" spans="1:6" ht="10.5" customHeight="1">
      <c r="A47" s="25">
        <f>IF(B47&lt;&gt;"",COUNTA($B$20:B47),"")</f>
        <v>28</v>
      </c>
      <c r="B47" s="103" t="s">
        <v>164</v>
      </c>
      <c r="C47" s="100" t="s">
        <v>10</v>
      </c>
      <c r="D47" s="101" t="s">
        <v>10</v>
      </c>
      <c r="E47" s="100">
        <v>0</v>
      </c>
      <c r="F47" s="101">
        <v>0</v>
      </c>
    </row>
    <row r="48" spans="1:6" ht="10.5" customHeight="1">
      <c r="A48" s="25">
        <f>IF(B48&lt;&gt;"",COUNTA($B$20:B48),"")</f>
        <v>29</v>
      </c>
      <c r="B48" s="103" t="s">
        <v>165</v>
      </c>
      <c r="C48" s="100">
        <v>127411</v>
      </c>
      <c r="D48" s="101">
        <v>79.16</v>
      </c>
      <c r="E48" s="100">
        <v>179375</v>
      </c>
      <c r="F48" s="101">
        <v>111.48</v>
      </c>
    </row>
    <row r="49" spans="1:6" ht="10.5" customHeight="1">
      <c r="A49" s="25">
        <f>IF(B49&lt;&gt;"",COUNTA($B$20:B49),"")</f>
        <v>30</v>
      </c>
      <c r="B49" s="103" t="s">
        <v>147</v>
      </c>
      <c r="C49" s="100">
        <v>9187</v>
      </c>
      <c r="D49" s="101">
        <v>5.71</v>
      </c>
      <c r="E49" s="100">
        <v>6772</v>
      </c>
      <c r="F49" s="101">
        <v>4.21</v>
      </c>
    </row>
    <row r="50" spans="1:6" ht="20.100000000000001" customHeight="1">
      <c r="A50" s="26">
        <f>IF(B50&lt;&gt;"",COUNTA($B$20:B50),"")</f>
        <v>31</v>
      </c>
      <c r="B50" s="105" t="s">
        <v>166</v>
      </c>
      <c r="C50" s="106">
        <v>378633</v>
      </c>
      <c r="D50" s="107">
        <v>235.24</v>
      </c>
      <c r="E50" s="106">
        <v>520811</v>
      </c>
      <c r="F50" s="107">
        <v>323.67</v>
      </c>
    </row>
    <row r="51" spans="1:6" ht="20.100000000000001" customHeight="1">
      <c r="A51" s="26">
        <f>IF(B51&lt;&gt;"",COUNTA($B$20:B51),"")</f>
        <v>32</v>
      </c>
      <c r="B51" s="105" t="s">
        <v>167</v>
      </c>
      <c r="C51" s="106">
        <v>4818423</v>
      </c>
      <c r="D51" s="107">
        <v>2993.63</v>
      </c>
      <c r="E51" s="106">
        <v>5052969</v>
      </c>
      <c r="F51" s="107">
        <v>3140.32</v>
      </c>
    </row>
    <row r="52" spans="1:6" ht="20.100000000000001" customHeight="1">
      <c r="A52" s="26">
        <f>IF(B52&lt;&gt;"",COUNTA($B$20:B52),"")</f>
        <v>33</v>
      </c>
      <c r="B52" s="105" t="s">
        <v>168</v>
      </c>
      <c r="C52" s="106">
        <v>162241</v>
      </c>
      <c r="D52" s="107">
        <v>100.8</v>
      </c>
      <c r="E52" s="106">
        <v>132883</v>
      </c>
      <c r="F52" s="107">
        <v>82.58</v>
      </c>
    </row>
    <row r="53" spans="1:6" ht="25.15" customHeight="1">
      <c r="A53" s="25">
        <f>IF(B53&lt;&gt;"",COUNTA($B$20:B53),"")</f>
        <v>34</v>
      </c>
      <c r="B53" s="108" t="s">
        <v>169</v>
      </c>
      <c r="C53" s="109">
        <v>358999</v>
      </c>
      <c r="D53" s="110">
        <v>223.04</v>
      </c>
      <c r="E53" s="109">
        <v>297690</v>
      </c>
      <c r="F53" s="110">
        <v>185.01</v>
      </c>
    </row>
    <row r="54" spans="1:6" ht="18" customHeight="1">
      <c r="A54" s="25">
        <f>IF(B54&lt;&gt;"",COUNTA($B$20:B54),"")</f>
        <v>35</v>
      </c>
      <c r="B54" s="103" t="s">
        <v>170</v>
      </c>
      <c r="C54" s="100">
        <v>124065</v>
      </c>
      <c r="D54" s="101">
        <v>77.08</v>
      </c>
      <c r="E54" s="100">
        <v>109595</v>
      </c>
      <c r="F54" s="101">
        <v>68.11</v>
      </c>
    </row>
    <row r="55" spans="1:6">
      <c r="A55" s="25">
        <f>IF(B55&lt;&gt;"",COUNTA($B$20:B55),"")</f>
        <v>36</v>
      </c>
      <c r="B55" s="103" t="s">
        <v>171</v>
      </c>
      <c r="C55" s="100">
        <v>184798</v>
      </c>
      <c r="D55" s="101">
        <v>114.81</v>
      </c>
      <c r="E55" s="100">
        <v>180373</v>
      </c>
      <c r="F55" s="101">
        <v>112.1</v>
      </c>
    </row>
  </sheetData>
  <mergeCells count="10">
    <mergeCell ref="A4:A17"/>
    <mergeCell ref="B4:B17"/>
    <mergeCell ref="C4:D9"/>
    <mergeCell ref="E4:F9"/>
    <mergeCell ref="A1:B3"/>
    <mergeCell ref="C1:F3"/>
    <mergeCell ref="F10:F17"/>
    <mergeCell ref="C10:C17"/>
    <mergeCell ref="E10:E17"/>
    <mergeCell ref="D10:D1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D92"/>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7109375" style="24" customWidth="1"/>
    <col min="2" max="2" width="36.28515625" style="102" customWidth="1"/>
    <col min="3" max="7" width="10.28515625" style="102" customWidth="1"/>
    <col min="8" max="10" width="7.28515625" style="102" customWidth="1"/>
    <col min="11" max="11" width="6.5703125" style="102" customWidth="1"/>
    <col min="12" max="12" width="8.28515625" style="102" customWidth="1"/>
    <col min="13" max="14" width="7.7109375" style="102" customWidth="1"/>
    <col min="15" max="16384" width="11.42578125" style="102"/>
  </cols>
  <sheetData>
    <row r="1" spans="1:14" s="97" customFormat="1" ht="35.1" customHeight="1">
      <c r="A1" s="228" t="s">
        <v>96</v>
      </c>
      <c r="B1" s="229"/>
      <c r="C1" s="221" t="str">
        <f>"Auszahlungen und Einzahlungen der Gemeinden 
und Gemeindeverbände "&amp;Deckblatt!A7&amp;" nach Produktbereichen"</f>
        <v>Auszahlungen und Einzahlungen der Gemeinden 
und Gemeindeverbände 2019 nach Produktbereichen</v>
      </c>
      <c r="D1" s="221"/>
      <c r="E1" s="221"/>
      <c r="F1" s="221"/>
      <c r="G1" s="222"/>
      <c r="H1" s="223" t="str">
        <f>"Auszahlungen und Einzahlungen der Gemeinden 
und Gemeindeverbände "&amp;Deckblatt!A7&amp;" nach Produktbereichen"</f>
        <v>Auszahlungen und Einzahlungen der Gemeinden 
und Gemeindeverbände 2019 nach Produktbereichen</v>
      </c>
      <c r="I1" s="221"/>
      <c r="J1" s="221"/>
      <c r="K1" s="221"/>
      <c r="L1" s="221"/>
      <c r="M1" s="221"/>
      <c r="N1" s="222"/>
    </row>
    <row r="2" spans="1:14" s="97" customFormat="1" ht="12" customHeight="1">
      <c r="A2" s="230"/>
      <c r="B2" s="231"/>
      <c r="C2" s="222" t="s">
        <v>114</v>
      </c>
      <c r="D2" s="227"/>
      <c r="E2" s="227"/>
      <c r="F2" s="227"/>
      <c r="G2" s="227"/>
      <c r="H2" s="227" t="s">
        <v>114</v>
      </c>
      <c r="I2" s="227"/>
      <c r="J2" s="227"/>
      <c r="K2" s="227"/>
      <c r="L2" s="227"/>
      <c r="M2" s="227"/>
      <c r="N2" s="227"/>
    </row>
    <row r="3" spans="1:14" s="97" customFormat="1" ht="12" customHeight="1">
      <c r="A3" s="232"/>
      <c r="B3" s="233"/>
      <c r="C3" s="222"/>
      <c r="D3" s="227"/>
      <c r="E3" s="227"/>
      <c r="F3" s="227"/>
      <c r="G3" s="227"/>
      <c r="H3" s="227"/>
      <c r="I3" s="227"/>
      <c r="J3" s="227"/>
      <c r="K3" s="227"/>
      <c r="L3" s="227"/>
      <c r="M3" s="227"/>
      <c r="N3" s="227"/>
    </row>
    <row r="4" spans="1:14" ht="11.85" customHeight="1">
      <c r="A4" s="219" t="s">
        <v>80</v>
      </c>
      <c r="B4" s="220" t="s">
        <v>189</v>
      </c>
      <c r="C4" s="220" t="s">
        <v>2</v>
      </c>
      <c r="D4" s="220" t="s">
        <v>193</v>
      </c>
      <c r="E4" s="220"/>
      <c r="F4" s="220"/>
      <c r="G4" s="225"/>
      <c r="H4" s="224" t="s">
        <v>193</v>
      </c>
      <c r="I4" s="220"/>
      <c r="J4" s="220"/>
      <c r="K4" s="220"/>
      <c r="L4" s="220"/>
      <c r="M4" s="220"/>
      <c r="N4" s="225"/>
    </row>
    <row r="5" spans="1:14" ht="11.85" customHeight="1">
      <c r="A5" s="219"/>
      <c r="B5" s="220"/>
      <c r="C5" s="220"/>
      <c r="D5" s="226" t="s">
        <v>180</v>
      </c>
      <c r="E5" s="226" t="s">
        <v>181</v>
      </c>
      <c r="F5" s="226" t="s">
        <v>182</v>
      </c>
      <c r="G5" s="236" t="s">
        <v>183</v>
      </c>
      <c r="H5" s="219" t="s">
        <v>184</v>
      </c>
      <c r="I5" s="226" t="s">
        <v>177</v>
      </c>
      <c r="J5" s="226"/>
      <c r="K5" s="226" t="s">
        <v>186</v>
      </c>
      <c r="L5" s="226" t="s">
        <v>191</v>
      </c>
      <c r="M5" s="226" t="s">
        <v>192</v>
      </c>
      <c r="N5" s="236" t="s">
        <v>187</v>
      </c>
    </row>
    <row r="6" spans="1:14" ht="11.85" customHeight="1">
      <c r="A6" s="219"/>
      <c r="B6" s="220"/>
      <c r="C6" s="220"/>
      <c r="D6" s="226"/>
      <c r="E6" s="226"/>
      <c r="F6" s="226"/>
      <c r="G6" s="236"/>
      <c r="H6" s="219"/>
      <c r="I6" s="226" t="s">
        <v>176</v>
      </c>
      <c r="J6" s="226" t="s">
        <v>185</v>
      </c>
      <c r="K6" s="226"/>
      <c r="L6" s="226"/>
      <c r="M6" s="226"/>
      <c r="N6" s="236"/>
    </row>
    <row r="7" spans="1:14" ht="11.85" customHeight="1">
      <c r="A7" s="219"/>
      <c r="B7" s="220"/>
      <c r="C7" s="220"/>
      <c r="D7" s="226"/>
      <c r="E7" s="226"/>
      <c r="F7" s="226"/>
      <c r="G7" s="236"/>
      <c r="H7" s="219"/>
      <c r="I7" s="226"/>
      <c r="J7" s="226"/>
      <c r="K7" s="226"/>
      <c r="L7" s="226"/>
      <c r="M7" s="226"/>
      <c r="N7" s="236"/>
    </row>
    <row r="8" spans="1:14" ht="11.85" customHeight="1">
      <c r="A8" s="219"/>
      <c r="B8" s="220"/>
      <c r="C8" s="220"/>
      <c r="D8" s="226"/>
      <c r="E8" s="226"/>
      <c r="F8" s="226"/>
      <c r="G8" s="236"/>
      <c r="H8" s="219"/>
      <c r="I8" s="226"/>
      <c r="J8" s="226"/>
      <c r="K8" s="226"/>
      <c r="L8" s="226"/>
      <c r="M8" s="226"/>
      <c r="N8" s="236"/>
    </row>
    <row r="9" spans="1:14" ht="11.85" customHeight="1">
      <c r="A9" s="219"/>
      <c r="B9" s="220"/>
      <c r="C9" s="220"/>
      <c r="D9" s="226"/>
      <c r="E9" s="226"/>
      <c r="F9" s="226"/>
      <c r="G9" s="236"/>
      <c r="H9" s="219"/>
      <c r="I9" s="226"/>
      <c r="J9" s="226"/>
      <c r="K9" s="226"/>
      <c r="L9" s="226"/>
      <c r="M9" s="226"/>
      <c r="N9" s="236"/>
    </row>
    <row r="10" spans="1:14" ht="11.85" customHeight="1">
      <c r="A10" s="219"/>
      <c r="B10" s="220"/>
      <c r="C10" s="220"/>
      <c r="D10" s="226"/>
      <c r="E10" s="226"/>
      <c r="F10" s="226"/>
      <c r="G10" s="236"/>
      <c r="H10" s="219"/>
      <c r="I10" s="226"/>
      <c r="J10" s="226"/>
      <c r="K10" s="226"/>
      <c r="L10" s="226"/>
      <c r="M10" s="226"/>
      <c r="N10" s="236"/>
    </row>
    <row r="11" spans="1:14" ht="11.85" customHeight="1">
      <c r="A11" s="219"/>
      <c r="B11" s="220"/>
      <c r="C11" s="220"/>
      <c r="D11" s="226"/>
      <c r="E11" s="226"/>
      <c r="F11" s="226"/>
      <c r="G11" s="236"/>
      <c r="H11" s="219"/>
      <c r="I11" s="226"/>
      <c r="J11" s="226"/>
      <c r="K11" s="226"/>
      <c r="L11" s="226"/>
      <c r="M11" s="226"/>
      <c r="N11" s="236"/>
    </row>
    <row r="12" spans="1:14" ht="11.85" customHeight="1">
      <c r="A12" s="219"/>
      <c r="B12" s="220"/>
      <c r="C12" s="220"/>
      <c r="D12" s="226"/>
      <c r="E12" s="226"/>
      <c r="F12" s="226"/>
      <c r="G12" s="236"/>
      <c r="H12" s="219"/>
      <c r="I12" s="226"/>
      <c r="J12" s="226"/>
      <c r="K12" s="226"/>
      <c r="L12" s="226"/>
      <c r="M12" s="226"/>
      <c r="N12" s="236"/>
    </row>
    <row r="13" spans="1:14" ht="11.85" customHeight="1">
      <c r="A13" s="219"/>
      <c r="B13" s="220"/>
      <c r="C13" s="220"/>
      <c r="D13" s="226"/>
      <c r="E13" s="226"/>
      <c r="F13" s="226"/>
      <c r="G13" s="236"/>
      <c r="H13" s="219"/>
      <c r="I13" s="226"/>
      <c r="J13" s="226"/>
      <c r="K13" s="226"/>
      <c r="L13" s="226"/>
      <c r="M13" s="226"/>
      <c r="N13" s="236"/>
    </row>
    <row r="14" spans="1:14" ht="11.85" customHeight="1">
      <c r="A14" s="219"/>
      <c r="B14" s="220"/>
      <c r="C14" s="220"/>
      <c r="D14" s="226"/>
      <c r="E14" s="226"/>
      <c r="F14" s="226"/>
      <c r="G14" s="236"/>
      <c r="H14" s="219"/>
      <c r="I14" s="226"/>
      <c r="J14" s="226"/>
      <c r="K14" s="226"/>
      <c r="L14" s="226"/>
      <c r="M14" s="226"/>
      <c r="N14" s="236"/>
    </row>
    <row r="15" spans="1:14" ht="11.85" customHeight="1">
      <c r="A15" s="219"/>
      <c r="B15" s="220"/>
      <c r="C15" s="220"/>
      <c r="D15" s="226"/>
      <c r="E15" s="226"/>
      <c r="F15" s="226"/>
      <c r="G15" s="236"/>
      <c r="H15" s="219"/>
      <c r="I15" s="226"/>
      <c r="J15" s="226"/>
      <c r="K15" s="226"/>
      <c r="L15" s="226"/>
      <c r="M15" s="226"/>
      <c r="N15" s="236"/>
    </row>
    <row r="16" spans="1:14" ht="11.85" customHeight="1">
      <c r="A16" s="219"/>
      <c r="B16" s="220"/>
      <c r="C16" s="220"/>
      <c r="D16" s="226"/>
      <c r="E16" s="226"/>
      <c r="F16" s="226"/>
      <c r="G16" s="236"/>
      <c r="H16" s="219"/>
      <c r="I16" s="226"/>
      <c r="J16" s="226"/>
      <c r="K16" s="226"/>
      <c r="L16" s="226"/>
      <c r="M16" s="226"/>
      <c r="N16" s="236"/>
    </row>
    <row r="17" spans="1:30" ht="11.85" customHeight="1">
      <c r="A17" s="219"/>
      <c r="B17" s="220"/>
      <c r="C17" s="220"/>
      <c r="D17" s="112">
        <v>11</v>
      </c>
      <c r="E17" s="112">
        <v>12</v>
      </c>
      <c r="F17" s="112" t="s">
        <v>174</v>
      </c>
      <c r="G17" s="113" t="s">
        <v>175</v>
      </c>
      <c r="H17" s="114">
        <v>3</v>
      </c>
      <c r="I17" s="112" t="s">
        <v>178</v>
      </c>
      <c r="J17" s="112">
        <v>36</v>
      </c>
      <c r="K17" s="112">
        <v>4</v>
      </c>
      <c r="L17" s="112" t="s">
        <v>179</v>
      </c>
      <c r="M17" s="112" t="s">
        <v>188</v>
      </c>
      <c r="N17" s="113">
        <v>6</v>
      </c>
    </row>
    <row r="18" spans="1:30" s="24" customFormat="1" ht="11.85" customHeight="1">
      <c r="A18" s="42">
        <v>1</v>
      </c>
      <c r="B18" s="43">
        <v>2</v>
      </c>
      <c r="C18" s="44">
        <v>3</v>
      </c>
      <c r="D18" s="44">
        <v>4</v>
      </c>
      <c r="E18" s="44">
        <v>5</v>
      </c>
      <c r="F18" s="44">
        <v>6</v>
      </c>
      <c r="G18" s="45">
        <v>7</v>
      </c>
      <c r="H18" s="46">
        <v>8</v>
      </c>
      <c r="I18" s="44">
        <v>9</v>
      </c>
      <c r="J18" s="44">
        <v>10</v>
      </c>
      <c r="K18" s="44">
        <v>11</v>
      </c>
      <c r="L18" s="44">
        <v>12</v>
      </c>
      <c r="M18" s="44">
        <v>13</v>
      </c>
      <c r="N18" s="45">
        <v>14</v>
      </c>
    </row>
    <row r="19" spans="1:30" s="94" customFormat="1" ht="15.95" customHeight="1">
      <c r="A19" s="131"/>
      <c r="B19" s="115"/>
      <c r="C19" s="237" t="s">
        <v>111</v>
      </c>
      <c r="D19" s="238"/>
      <c r="E19" s="238"/>
      <c r="F19" s="238"/>
      <c r="G19" s="238"/>
      <c r="H19" s="238" t="s">
        <v>111</v>
      </c>
      <c r="I19" s="238"/>
      <c r="J19" s="238"/>
      <c r="K19" s="238"/>
      <c r="L19" s="238"/>
      <c r="M19" s="238"/>
      <c r="N19" s="238"/>
      <c r="O19" s="116"/>
      <c r="P19" s="116"/>
      <c r="Q19" s="116"/>
      <c r="R19" s="116"/>
      <c r="S19" s="116"/>
      <c r="T19" s="116"/>
      <c r="U19" s="116"/>
      <c r="V19" s="116"/>
      <c r="W19" s="116"/>
      <c r="X19" s="116"/>
      <c r="Y19" s="116"/>
      <c r="Z19" s="116"/>
      <c r="AA19" s="116"/>
      <c r="AB19" s="116"/>
      <c r="AC19" s="116"/>
      <c r="AD19" s="116"/>
    </row>
    <row r="20" spans="1:30" s="94" customFormat="1" ht="11.1" customHeight="1">
      <c r="A20" s="25">
        <f>IF(B20&lt;&gt;"",COUNTA($B$20:B20),"")</f>
        <v>1</v>
      </c>
      <c r="B20" s="103" t="s">
        <v>142</v>
      </c>
      <c r="C20" s="117">
        <v>1118386</v>
      </c>
      <c r="D20" s="117">
        <v>416854</v>
      </c>
      <c r="E20" s="117">
        <v>178326</v>
      </c>
      <c r="F20" s="117">
        <v>55550</v>
      </c>
      <c r="G20" s="117">
        <v>57603</v>
      </c>
      <c r="H20" s="118">
        <v>189867</v>
      </c>
      <c r="I20" s="118">
        <v>65711</v>
      </c>
      <c r="J20" s="117">
        <v>124156</v>
      </c>
      <c r="K20" s="118">
        <v>37882</v>
      </c>
      <c r="L20" s="117">
        <v>115474</v>
      </c>
      <c r="M20" s="117">
        <v>66830</v>
      </c>
      <c r="N20" s="118" t="s">
        <v>10</v>
      </c>
      <c r="O20" s="116"/>
      <c r="P20" s="116"/>
      <c r="Q20" s="116"/>
      <c r="R20" s="116"/>
      <c r="S20" s="116"/>
      <c r="T20" s="116"/>
      <c r="U20" s="116"/>
      <c r="V20" s="116"/>
      <c r="W20" s="116"/>
      <c r="X20" s="116"/>
      <c r="Y20" s="116"/>
      <c r="Z20" s="116"/>
      <c r="AA20" s="116"/>
      <c r="AB20" s="116"/>
      <c r="AC20" s="116"/>
      <c r="AD20" s="116"/>
    </row>
    <row r="21" spans="1:30" s="94" customFormat="1" ht="11.1" customHeight="1">
      <c r="A21" s="25">
        <f>IF(B21&lt;&gt;"",COUNTA($B$20:B21),"")</f>
        <v>2</v>
      </c>
      <c r="B21" s="103" t="s">
        <v>143</v>
      </c>
      <c r="C21" s="117">
        <v>646777</v>
      </c>
      <c r="D21" s="117">
        <v>132823</v>
      </c>
      <c r="E21" s="117">
        <v>51423</v>
      </c>
      <c r="F21" s="117">
        <v>192901</v>
      </c>
      <c r="G21" s="117">
        <v>19807</v>
      </c>
      <c r="H21" s="118">
        <v>49687</v>
      </c>
      <c r="I21" s="118">
        <v>32484</v>
      </c>
      <c r="J21" s="117">
        <v>17203</v>
      </c>
      <c r="K21" s="118">
        <v>26572</v>
      </c>
      <c r="L21" s="117">
        <v>112681</v>
      </c>
      <c r="M21" s="117">
        <v>60552</v>
      </c>
      <c r="N21" s="118">
        <v>330</v>
      </c>
      <c r="O21" s="116"/>
      <c r="P21" s="116"/>
      <c r="Q21" s="116"/>
      <c r="R21" s="116"/>
      <c r="S21" s="116"/>
      <c r="T21" s="116"/>
      <c r="U21" s="116"/>
      <c r="V21" s="116"/>
      <c r="W21" s="116"/>
      <c r="X21" s="116"/>
      <c r="Y21" s="116"/>
      <c r="Z21" s="116"/>
      <c r="AA21" s="116"/>
      <c r="AB21" s="116"/>
      <c r="AC21" s="116"/>
      <c r="AD21" s="116"/>
    </row>
    <row r="22" spans="1:30" s="94" customFormat="1" ht="21.6" customHeight="1">
      <c r="A22" s="25">
        <f>IF(B22&lt;&gt;"",COUNTA($B$20:B22),"")</f>
        <v>3</v>
      </c>
      <c r="B22" s="104" t="s">
        <v>144</v>
      </c>
      <c r="C22" s="117">
        <v>1387254</v>
      </c>
      <c r="D22" s="117" t="s">
        <v>10</v>
      </c>
      <c r="E22" s="117" t="s">
        <v>10</v>
      </c>
      <c r="F22" s="117" t="s">
        <v>10</v>
      </c>
      <c r="G22" s="117" t="s">
        <v>10</v>
      </c>
      <c r="H22" s="118">
        <v>1387254</v>
      </c>
      <c r="I22" s="118">
        <v>1048499</v>
      </c>
      <c r="J22" s="117">
        <v>338755</v>
      </c>
      <c r="K22" s="118" t="s">
        <v>10</v>
      </c>
      <c r="L22" s="117" t="s">
        <v>10</v>
      </c>
      <c r="M22" s="117" t="s">
        <v>10</v>
      </c>
      <c r="N22" s="118" t="s">
        <v>10</v>
      </c>
      <c r="O22" s="116"/>
      <c r="P22" s="116"/>
      <c r="Q22" s="116"/>
      <c r="R22" s="116"/>
      <c r="S22" s="116"/>
      <c r="T22" s="116"/>
      <c r="U22" s="116"/>
      <c r="V22" s="116"/>
      <c r="W22" s="116"/>
      <c r="X22" s="116"/>
      <c r="Y22" s="116"/>
      <c r="Z22" s="116"/>
      <c r="AA22" s="116"/>
      <c r="AB22" s="116"/>
      <c r="AC22" s="116"/>
      <c r="AD22" s="116"/>
    </row>
    <row r="23" spans="1:30" s="94" customFormat="1" ht="11.1" customHeight="1">
      <c r="A23" s="25">
        <f>IF(B23&lt;&gt;"",COUNTA($B$20:B23),"")</f>
        <v>4</v>
      </c>
      <c r="B23" s="103" t="s">
        <v>145</v>
      </c>
      <c r="C23" s="117">
        <v>22747</v>
      </c>
      <c r="D23" s="117">
        <v>965</v>
      </c>
      <c r="E23" s="117">
        <v>73</v>
      </c>
      <c r="F23" s="117">
        <v>159</v>
      </c>
      <c r="G23" s="117">
        <v>10</v>
      </c>
      <c r="H23" s="118">
        <v>65</v>
      </c>
      <c r="I23" s="118">
        <v>2</v>
      </c>
      <c r="J23" s="117">
        <v>63</v>
      </c>
      <c r="K23" s="118">
        <v>49</v>
      </c>
      <c r="L23" s="117">
        <v>314</v>
      </c>
      <c r="M23" s="117">
        <v>546</v>
      </c>
      <c r="N23" s="118">
        <v>20566</v>
      </c>
      <c r="O23" s="116"/>
      <c r="P23" s="116"/>
      <c r="Q23" s="116"/>
      <c r="R23" s="116"/>
      <c r="S23" s="116"/>
      <c r="T23" s="116"/>
      <c r="U23" s="116"/>
      <c r="V23" s="116"/>
      <c r="W23" s="116"/>
      <c r="X23" s="116"/>
      <c r="Y23" s="116"/>
      <c r="Z23" s="116"/>
      <c r="AA23" s="116"/>
      <c r="AB23" s="116"/>
      <c r="AC23" s="116"/>
      <c r="AD23" s="116"/>
    </row>
    <row r="24" spans="1:30" s="94" customFormat="1" ht="11.1" customHeight="1">
      <c r="A24" s="25">
        <f>IF(B24&lt;&gt;"",COUNTA($B$20:B24),"")</f>
        <v>5</v>
      </c>
      <c r="B24" s="103" t="s">
        <v>146</v>
      </c>
      <c r="C24" s="117">
        <v>1943294</v>
      </c>
      <c r="D24" s="117">
        <v>148246</v>
      </c>
      <c r="E24" s="117">
        <v>42805</v>
      </c>
      <c r="F24" s="117">
        <v>132924</v>
      </c>
      <c r="G24" s="117">
        <v>92276</v>
      </c>
      <c r="H24" s="118">
        <v>530740</v>
      </c>
      <c r="I24" s="118">
        <v>53278</v>
      </c>
      <c r="J24" s="117">
        <v>477461</v>
      </c>
      <c r="K24" s="118">
        <v>42710</v>
      </c>
      <c r="L24" s="117">
        <v>82141</v>
      </c>
      <c r="M24" s="117">
        <v>148994</v>
      </c>
      <c r="N24" s="118">
        <v>722458</v>
      </c>
      <c r="O24" s="116"/>
      <c r="P24" s="116"/>
      <c r="Q24" s="116"/>
      <c r="R24" s="116"/>
      <c r="S24" s="116"/>
      <c r="T24" s="116"/>
      <c r="U24" s="116"/>
      <c r="V24" s="116"/>
      <c r="W24" s="116"/>
      <c r="X24" s="116"/>
      <c r="Y24" s="116"/>
      <c r="Z24" s="116"/>
      <c r="AA24" s="116"/>
      <c r="AB24" s="116"/>
      <c r="AC24" s="116"/>
      <c r="AD24" s="116"/>
    </row>
    <row r="25" spans="1:30" s="94" customFormat="1" ht="11.1" customHeight="1">
      <c r="A25" s="25">
        <f>IF(B25&lt;&gt;"",COUNTA($B$20:B25),"")</f>
        <v>6</v>
      </c>
      <c r="B25" s="103" t="s">
        <v>147</v>
      </c>
      <c r="C25" s="117">
        <v>883989</v>
      </c>
      <c r="D25" s="117">
        <v>79437</v>
      </c>
      <c r="E25" s="117">
        <v>7716</v>
      </c>
      <c r="F25" s="117">
        <v>66473</v>
      </c>
      <c r="G25" s="117">
        <v>964</v>
      </c>
      <c r="H25" s="118">
        <v>31895</v>
      </c>
      <c r="I25" s="118">
        <v>788</v>
      </c>
      <c r="J25" s="117">
        <v>31107</v>
      </c>
      <c r="K25" s="118">
        <v>1192</v>
      </c>
      <c r="L25" s="117">
        <v>4157</v>
      </c>
      <c r="M25" s="117">
        <v>931</v>
      </c>
      <c r="N25" s="118">
        <v>691224</v>
      </c>
      <c r="O25" s="116"/>
      <c r="P25" s="116"/>
      <c r="Q25" s="116"/>
      <c r="R25" s="116"/>
      <c r="S25" s="116"/>
      <c r="T25" s="116"/>
      <c r="U25" s="116"/>
      <c r="V25" s="116"/>
      <c r="W25" s="116"/>
      <c r="X25" s="116"/>
      <c r="Y25" s="116"/>
      <c r="Z25" s="116"/>
      <c r="AA25" s="116"/>
      <c r="AB25" s="116"/>
      <c r="AC25" s="116"/>
      <c r="AD25" s="116"/>
    </row>
    <row r="26" spans="1:30" s="94" customFormat="1" ht="20.100000000000001" customHeight="1">
      <c r="A26" s="26">
        <f>IF(B26&lt;&gt;"",COUNTA($B$20:B26),"")</f>
        <v>7</v>
      </c>
      <c r="B26" s="105" t="s">
        <v>148</v>
      </c>
      <c r="C26" s="119">
        <v>4234469</v>
      </c>
      <c r="D26" s="119">
        <v>619451</v>
      </c>
      <c r="E26" s="119">
        <v>264911</v>
      </c>
      <c r="F26" s="119">
        <v>315060</v>
      </c>
      <c r="G26" s="119">
        <v>168732</v>
      </c>
      <c r="H26" s="120">
        <v>2125718</v>
      </c>
      <c r="I26" s="120">
        <v>1199186</v>
      </c>
      <c r="J26" s="119">
        <v>926532</v>
      </c>
      <c r="K26" s="120">
        <v>106021</v>
      </c>
      <c r="L26" s="119">
        <v>306454</v>
      </c>
      <c r="M26" s="119">
        <v>275992</v>
      </c>
      <c r="N26" s="120">
        <v>52130</v>
      </c>
      <c r="O26" s="116"/>
      <c r="P26" s="116"/>
      <c r="Q26" s="116"/>
      <c r="R26" s="116"/>
      <c r="S26" s="116"/>
      <c r="T26" s="116"/>
      <c r="U26" s="116"/>
      <c r="V26" s="116"/>
      <c r="W26" s="116"/>
      <c r="X26" s="116"/>
      <c r="Y26" s="116"/>
      <c r="Z26" s="116"/>
      <c r="AA26" s="116"/>
      <c r="AB26" s="116"/>
      <c r="AC26" s="116"/>
      <c r="AD26" s="116"/>
    </row>
    <row r="27" spans="1:30" s="94" customFormat="1" ht="21.6" customHeight="1">
      <c r="A27" s="25">
        <f>IF(B27&lt;&gt;"",COUNTA($B$20:B27),"")</f>
        <v>8</v>
      </c>
      <c r="B27" s="104" t="s">
        <v>149</v>
      </c>
      <c r="C27" s="117">
        <v>602522</v>
      </c>
      <c r="D27" s="117">
        <v>59874</v>
      </c>
      <c r="E27" s="117">
        <v>37483</v>
      </c>
      <c r="F27" s="117">
        <v>94736</v>
      </c>
      <c r="G27" s="117">
        <v>7575</v>
      </c>
      <c r="H27" s="118">
        <v>29292</v>
      </c>
      <c r="I27" s="118">
        <v>287</v>
      </c>
      <c r="J27" s="117">
        <v>29004</v>
      </c>
      <c r="K27" s="118">
        <v>18527</v>
      </c>
      <c r="L27" s="117">
        <v>251716</v>
      </c>
      <c r="M27" s="117">
        <v>103319</v>
      </c>
      <c r="N27" s="118" t="s">
        <v>10</v>
      </c>
      <c r="O27" s="116"/>
      <c r="P27" s="116"/>
      <c r="Q27" s="116"/>
      <c r="R27" s="116"/>
      <c r="S27" s="116"/>
      <c r="T27" s="116"/>
      <c r="U27" s="116"/>
      <c r="V27" s="116"/>
      <c r="W27" s="116"/>
      <c r="X27" s="116"/>
      <c r="Y27" s="116"/>
      <c r="Z27" s="116"/>
      <c r="AA27" s="116"/>
      <c r="AB27" s="116"/>
      <c r="AC27" s="116"/>
      <c r="AD27" s="116"/>
    </row>
    <row r="28" spans="1:30" s="94" customFormat="1" ht="11.1" customHeight="1">
      <c r="A28" s="25">
        <f>IF(B28&lt;&gt;"",COUNTA($B$20:B28),"")</f>
        <v>9</v>
      </c>
      <c r="B28" s="103" t="s">
        <v>150</v>
      </c>
      <c r="C28" s="117">
        <v>405496</v>
      </c>
      <c r="D28" s="117">
        <v>32099</v>
      </c>
      <c r="E28" s="117">
        <v>12820</v>
      </c>
      <c r="F28" s="117">
        <v>80760</v>
      </c>
      <c r="G28" s="117">
        <v>5295</v>
      </c>
      <c r="H28" s="118">
        <v>23653</v>
      </c>
      <c r="I28" s="118">
        <v>85</v>
      </c>
      <c r="J28" s="117">
        <v>23568</v>
      </c>
      <c r="K28" s="118">
        <v>15896</v>
      </c>
      <c r="L28" s="117">
        <v>194807</v>
      </c>
      <c r="M28" s="117">
        <v>40168</v>
      </c>
      <c r="N28" s="118" t="s">
        <v>10</v>
      </c>
      <c r="O28" s="116"/>
      <c r="P28" s="116"/>
      <c r="Q28" s="116"/>
      <c r="R28" s="116"/>
      <c r="S28" s="116"/>
      <c r="T28" s="116"/>
      <c r="U28" s="116"/>
      <c r="V28" s="116"/>
      <c r="W28" s="116"/>
      <c r="X28" s="116"/>
      <c r="Y28" s="116"/>
      <c r="Z28" s="116"/>
      <c r="AA28" s="116"/>
      <c r="AB28" s="116"/>
      <c r="AC28" s="116"/>
      <c r="AD28" s="116"/>
    </row>
    <row r="29" spans="1:30" s="94" customFormat="1" ht="11.1" customHeight="1">
      <c r="A29" s="25">
        <f>IF(B29&lt;&gt;"",COUNTA($B$20:B29),"")</f>
        <v>10</v>
      </c>
      <c r="B29" s="103" t="s">
        <v>151</v>
      </c>
      <c r="C29" s="117">
        <v>100</v>
      </c>
      <c r="D29" s="117">
        <v>17</v>
      </c>
      <c r="E29" s="117" t="s">
        <v>10</v>
      </c>
      <c r="F29" s="117" t="s">
        <v>10</v>
      </c>
      <c r="G29" s="117" t="s">
        <v>10</v>
      </c>
      <c r="H29" s="118" t="s">
        <v>10</v>
      </c>
      <c r="I29" s="118" t="s">
        <v>10</v>
      </c>
      <c r="J29" s="117" t="s">
        <v>10</v>
      </c>
      <c r="K29" s="118" t="s">
        <v>10</v>
      </c>
      <c r="L29" s="117">
        <v>17</v>
      </c>
      <c r="M29" s="117" t="s">
        <v>10</v>
      </c>
      <c r="N29" s="118">
        <v>65</v>
      </c>
      <c r="O29" s="116"/>
      <c r="P29" s="116"/>
      <c r="Q29" s="116"/>
      <c r="R29" s="116"/>
      <c r="S29" s="116"/>
      <c r="T29" s="116"/>
      <c r="U29" s="116"/>
      <c r="V29" s="116"/>
      <c r="W29" s="116"/>
      <c r="X29" s="116"/>
      <c r="Y29" s="116"/>
      <c r="Z29" s="116"/>
      <c r="AA29" s="116"/>
      <c r="AB29" s="116"/>
      <c r="AC29" s="116"/>
      <c r="AD29" s="116"/>
    </row>
    <row r="30" spans="1:30" s="94" customFormat="1" ht="11.1" customHeight="1">
      <c r="A30" s="25">
        <f>IF(B30&lt;&gt;"",COUNTA($B$20:B30),"")</f>
        <v>11</v>
      </c>
      <c r="B30" s="103" t="s">
        <v>152</v>
      </c>
      <c r="C30" s="117">
        <v>89769</v>
      </c>
      <c r="D30" s="117">
        <v>2830</v>
      </c>
      <c r="E30" s="117">
        <v>2953</v>
      </c>
      <c r="F30" s="117">
        <v>1180</v>
      </c>
      <c r="G30" s="117">
        <v>224</v>
      </c>
      <c r="H30" s="118">
        <v>2591</v>
      </c>
      <c r="I30" s="118">
        <v>407</v>
      </c>
      <c r="J30" s="117">
        <v>2184</v>
      </c>
      <c r="K30" s="118">
        <v>1833</v>
      </c>
      <c r="L30" s="117">
        <v>7546</v>
      </c>
      <c r="M30" s="117">
        <v>43572</v>
      </c>
      <c r="N30" s="118">
        <v>27040</v>
      </c>
      <c r="O30" s="116"/>
      <c r="P30" s="116"/>
      <c r="Q30" s="116"/>
      <c r="R30" s="116"/>
      <c r="S30" s="116"/>
      <c r="T30" s="116"/>
      <c r="U30" s="116"/>
      <c r="V30" s="116"/>
      <c r="W30" s="116"/>
      <c r="X30" s="116"/>
      <c r="Y30" s="116"/>
      <c r="Z30" s="116"/>
      <c r="AA30" s="116"/>
      <c r="AB30" s="116"/>
      <c r="AC30" s="116"/>
      <c r="AD30" s="116"/>
    </row>
    <row r="31" spans="1:30" s="94" customFormat="1" ht="11.1" customHeight="1">
      <c r="A31" s="25">
        <f>IF(B31&lt;&gt;"",COUNTA($B$20:B31),"")</f>
        <v>12</v>
      </c>
      <c r="B31" s="103" t="s">
        <v>147</v>
      </c>
      <c r="C31" s="117">
        <v>6772</v>
      </c>
      <c r="D31" s="117">
        <v>1530</v>
      </c>
      <c r="E31" s="117">
        <v>1371</v>
      </c>
      <c r="F31" s="117">
        <v>1538</v>
      </c>
      <c r="G31" s="117">
        <v>42</v>
      </c>
      <c r="H31" s="118">
        <v>932</v>
      </c>
      <c r="I31" s="118" t="s">
        <v>10</v>
      </c>
      <c r="J31" s="117">
        <v>932</v>
      </c>
      <c r="K31" s="118">
        <v>10</v>
      </c>
      <c r="L31" s="117">
        <v>880</v>
      </c>
      <c r="M31" s="117">
        <v>332</v>
      </c>
      <c r="N31" s="118">
        <v>139</v>
      </c>
      <c r="O31" s="116"/>
      <c r="P31" s="116"/>
      <c r="Q31" s="116"/>
      <c r="R31" s="116"/>
      <c r="S31" s="116"/>
      <c r="T31" s="116"/>
      <c r="U31" s="116"/>
      <c r="V31" s="116"/>
      <c r="W31" s="116"/>
      <c r="X31" s="116"/>
      <c r="Y31" s="116"/>
      <c r="Z31" s="116"/>
      <c r="AA31" s="116"/>
      <c r="AB31" s="116"/>
      <c r="AC31" s="116"/>
      <c r="AD31" s="116"/>
    </row>
    <row r="32" spans="1:30" s="94" customFormat="1" ht="18.95" customHeight="1">
      <c r="A32" s="26">
        <f>IF(B32&lt;&gt;"",COUNTA($B$20:B32),"")</f>
        <v>13</v>
      </c>
      <c r="B32" s="105" t="s">
        <v>153</v>
      </c>
      <c r="C32" s="119">
        <v>685618</v>
      </c>
      <c r="D32" s="119">
        <v>61191</v>
      </c>
      <c r="E32" s="119">
        <v>39066</v>
      </c>
      <c r="F32" s="119">
        <v>94378</v>
      </c>
      <c r="G32" s="119">
        <v>7758</v>
      </c>
      <c r="H32" s="120">
        <v>30951</v>
      </c>
      <c r="I32" s="120">
        <v>695</v>
      </c>
      <c r="J32" s="119">
        <v>30256</v>
      </c>
      <c r="K32" s="120">
        <v>20350</v>
      </c>
      <c r="L32" s="119">
        <v>258399</v>
      </c>
      <c r="M32" s="119">
        <v>146559</v>
      </c>
      <c r="N32" s="120">
        <v>26966</v>
      </c>
      <c r="O32" s="116"/>
      <c r="P32" s="116"/>
      <c r="Q32" s="116"/>
      <c r="R32" s="116"/>
      <c r="S32" s="116"/>
      <c r="T32" s="116"/>
      <c r="U32" s="116"/>
      <c r="V32" s="116"/>
      <c r="W32" s="116"/>
      <c r="X32" s="116"/>
      <c r="Y32" s="116"/>
      <c r="Z32" s="116"/>
      <c r="AA32" s="116"/>
      <c r="AB32" s="116"/>
      <c r="AC32" s="116"/>
      <c r="AD32" s="116"/>
    </row>
    <row r="33" spans="1:30" s="94" customFormat="1" ht="18.95" customHeight="1">
      <c r="A33" s="26">
        <f>IF(B33&lt;&gt;"",COUNTA($B$20:B33),"")</f>
        <v>14</v>
      </c>
      <c r="B33" s="105" t="s">
        <v>154</v>
      </c>
      <c r="C33" s="119">
        <v>4920086</v>
      </c>
      <c r="D33" s="119">
        <v>680642</v>
      </c>
      <c r="E33" s="119">
        <v>303977</v>
      </c>
      <c r="F33" s="119">
        <v>409438</v>
      </c>
      <c r="G33" s="119">
        <v>176490</v>
      </c>
      <c r="H33" s="120">
        <v>2156669</v>
      </c>
      <c r="I33" s="120">
        <v>1199881</v>
      </c>
      <c r="J33" s="119">
        <v>956788</v>
      </c>
      <c r="K33" s="120">
        <v>126371</v>
      </c>
      <c r="L33" s="119">
        <v>564852</v>
      </c>
      <c r="M33" s="119">
        <v>422550</v>
      </c>
      <c r="N33" s="120">
        <v>79096</v>
      </c>
      <c r="O33" s="116"/>
      <c r="P33" s="116"/>
      <c r="Q33" s="116"/>
      <c r="R33" s="116"/>
      <c r="S33" s="116"/>
      <c r="T33" s="116"/>
      <c r="U33" s="116"/>
      <c r="V33" s="116"/>
      <c r="W33" s="116"/>
      <c r="X33" s="116"/>
      <c r="Y33" s="116"/>
      <c r="Z33" s="116"/>
      <c r="AA33" s="116"/>
      <c r="AB33" s="116"/>
      <c r="AC33" s="116"/>
      <c r="AD33" s="116"/>
    </row>
    <row r="34" spans="1:30" s="94" customFormat="1" ht="11.1" customHeight="1">
      <c r="A34" s="25">
        <f>IF(B34&lt;&gt;"",COUNTA($B$20:B34),"")</f>
        <v>15</v>
      </c>
      <c r="B34" s="103" t="s">
        <v>155</v>
      </c>
      <c r="C34" s="117">
        <v>1346115</v>
      </c>
      <c r="D34" s="117" t="s">
        <v>10</v>
      </c>
      <c r="E34" s="117" t="s">
        <v>10</v>
      </c>
      <c r="F34" s="117" t="s">
        <v>10</v>
      </c>
      <c r="G34" s="117" t="s">
        <v>10</v>
      </c>
      <c r="H34" s="118" t="s">
        <v>10</v>
      </c>
      <c r="I34" s="118" t="s">
        <v>10</v>
      </c>
      <c r="J34" s="117" t="s">
        <v>10</v>
      </c>
      <c r="K34" s="118" t="s">
        <v>10</v>
      </c>
      <c r="L34" s="117" t="s">
        <v>10</v>
      </c>
      <c r="M34" s="117" t="s">
        <v>10</v>
      </c>
      <c r="N34" s="118">
        <v>1346115</v>
      </c>
      <c r="O34" s="116"/>
      <c r="P34" s="116"/>
      <c r="Q34" s="116"/>
      <c r="R34" s="116"/>
      <c r="S34" s="116"/>
      <c r="T34" s="116"/>
      <c r="U34" s="116"/>
      <c r="V34" s="116"/>
      <c r="W34" s="116"/>
      <c r="X34" s="116"/>
      <c r="Y34" s="116"/>
      <c r="Z34" s="116"/>
      <c r="AA34" s="116"/>
      <c r="AB34" s="116"/>
      <c r="AC34" s="116"/>
      <c r="AD34" s="116"/>
    </row>
    <row r="35" spans="1:30" s="94" customFormat="1" ht="11.1" customHeight="1">
      <c r="A35" s="25">
        <f>IF(B35&lt;&gt;"",COUNTA($B$20:B35),"")</f>
        <v>16</v>
      </c>
      <c r="B35" s="103" t="s">
        <v>156</v>
      </c>
      <c r="C35" s="117">
        <v>483344</v>
      </c>
      <c r="D35" s="117" t="s">
        <v>10</v>
      </c>
      <c r="E35" s="117" t="s">
        <v>10</v>
      </c>
      <c r="F35" s="117" t="s">
        <v>10</v>
      </c>
      <c r="G35" s="117" t="s">
        <v>10</v>
      </c>
      <c r="H35" s="118" t="s">
        <v>10</v>
      </c>
      <c r="I35" s="118" t="s">
        <v>10</v>
      </c>
      <c r="J35" s="117" t="s">
        <v>10</v>
      </c>
      <c r="K35" s="118" t="s">
        <v>10</v>
      </c>
      <c r="L35" s="117" t="s">
        <v>10</v>
      </c>
      <c r="M35" s="117" t="s">
        <v>10</v>
      </c>
      <c r="N35" s="118">
        <v>483344</v>
      </c>
      <c r="O35" s="116"/>
      <c r="P35" s="116"/>
      <c r="Q35" s="116"/>
      <c r="R35" s="116"/>
      <c r="S35" s="116"/>
      <c r="T35" s="116"/>
      <c r="U35" s="116"/>
      <c r="V35" s="116"/>
      <c r="W35" s="116"/>
      <c r="X35" s="116"/>
      <c r="Y35" s="116"/>
      <c r="Z35" s="116"/>
      <c r="AA35" s="116"/>
      <c r="AB35" s="116"/>
      <c r="AC35" s="116"/>
      <c r="AD35" s="116"/>
    </row>
    <row r="36" spans="1:30" s="94" customFormat="1" ht="11.1" customHeight="1">
      <c r="A36" s="25">
        <f>IF(B36&lt;&gt;"",COUNTA($B$20:B36),"")</f>
        <v>17</v>
      </c>
      <c r="B36" s="103" t="s">
        <v>172</v>
      </c>
      <c r="C36" s="117">
        <v>524962</v>
      </c>
      <c r="D36" s="117" t="s">
        <v>10</v>
      </c>
      <c r="E36" s="117" t="s">
        <v>10</v>
      </c>
      <c r="F36" s="117" t="s">
        <v>10</v>
      </c>
      <c r="G36" s="117" t="s">
        <v>10</v>
      </c>
      <c r="H36" s="118" t="s">
        <v>10</v>
      </c>
      <c r="I36" s="118" t="s">
        <v>10</v>
      </c>
      <c r="J36" s="117" t="s">
        <v>10</v>
      </c>
      <c r="K36" s="118" t="s">
        <v>10</v>
      </c>
      <c r="L36" s="117" t="s">
        <v>10</v>
      </c>
      <c r="M36" s="117" t="s">
        <v>10</v>
      </c>
      <c r="N36" s="118">
        <v>524962</v>
      </c>
      <c r="O36" s="116"/>
      <c r="P36" s="116"/>
      <c r="Q36" s="116"/>
      <c r="R36" s="116"/>
      <c r="S36" s="116"/>
      <c r="T36" s="116"/>
      <c r="U36" s="116"/>
      <c r="V36" s="116"/>
      <c r="W36" s="116"/>
      <c r="X36" s="116"/>
      <c r="Y36" s="116"/>
      <c r="Z36" s="116"/>
      <c r="AA36" s="116"/>
      <c r="AB36" s="116"/>
      <c r="AC36" s="116"/>
      <c r="AD36" s="116"/>
    </row>
    <row r="37" spans="1:30" s="94" customFormat="1" ht="11.1" customHeight="1">
      <c r="A37" s="25">
        <f>IF(B37&lt;&gt;"",COUNTA($B$20:B37),"")</f>
        <v>18</v>
      </c>
      <c r="B37" s="103" t="s">
        <v>173</v>
      </c>
      <c r="C37" s="117">
        <v>199183</v>
      </c>
      <c r="D37" s="117" t="s">
        <v>10</v>
      </c>
      <c r="E37" s="117" t="s">
        <v>10</v>
      </c>
      <c r="F37" s="117" t="s">
        <v>10</v>
      </c>
      <c r="G37" s="117" t="s">
        <v>10</v>
      </c>
      <c r="H37" s="118" t="s">
        <v>10</v>
      </c>
      <c r="I37" s="118" t="s">
        <v>10</v>
      </c>
      <c r="J37" s="117" t="s">
        <v>10</v>
      </c>
      <c r="K37" s="118" t="s">
        <v>10</v>
      </c>
      <c r="L37" s="117" t="s">
        <v>10</v>
      </c>
      <c r="M37" s="117" t="s">
        <v>10</v>
      </c>
      <c r="N37" s="118">
        <v>199183</v>
      </c>
      <c r="O37" s="116"/>
      <c r="P37" s="116"/>
      <c r="Q37" s="116"/>
      <c r="R37" s="116"/>
      <c r="S37" s="116"/>
      <c r="T37" s="116"/>
      <c r="U37" s="116"/>
      <c r="V37" s="116"/>
      <c r="W37" s="116"/>
      <c r="X37" s="116"/>
      <c r="Y37" s="116"/>
      <c r="Z37" s="116"/>
      <c r="AA37" s="116"/>
      <c r="AB37" s="116"/>
      <c r="AC37" s="116"/>
      <c r="AD37" s="116"/>
    </row>
    <row r="38" spans="1:30" s="94" customFormat="1" ht="11.1" customHeight="1">
      <c r="A38" s="25">
        <f>IF(B38&lt;&gt;"",COUNTA($B$20:B38),"")</f>
        <v>19</v>
      </c>
      <c r="B38" s="103" t="s">
        <v>61</v>
      </c>
      <c r="C38" s="117">
        <v>630626</v>
      </c>
      <c r="D38" s="117" t="s">
        <v>10</v>
      </c>
      <c r="E38" s="117" t="s">
        <v>10</v>
      </c>
      <c r="F38" s="117" t="s">
        <v>10</v>
      </c>
      <c r="G38" s="117" t="s">
        <v>10</v>
      </c>
      <c r="H38" s="118" t="s">
        <v>10</v>
      </c>
      <c r="I38" s="118" t="s">
        <v>10</v>
      </c>
      <c r="J38" s="117" t="s">
        <v>10</v>
      </c>
      <c r="K38" s="118" t="s">
        <v>10</v>
      </c>
      <c r="L38" s="117" t="s">
        <v>10</v>
      </c>
      <c r="M38" s="117" t="s">
        <v>10</v>
      </c>
      <c r="N38" s="118">
        <v>630626</v>
      </c>
      <c r="O38" s="116"/>
      <c r="P38" s="116"/>
      <c r="Q38" s="116"/>
      <c r="R38" s="116"/>
      <c r="S38" s="116"/>
      <c r="T38" s="116"/>
      <c r="U38" s="116"/>
      <c r="V38" s="116"/>
      <c r="W38" s="116"/>
      <c r="X38" s="116"/>
      <c r="Y38" s="116"/>
      <c r="Z38" s="116"/>
      <c r="AA38" s="116"/>
      <c r="AB38" s="116"/>
      <c r="AC38" s="116"/>
      <c r="AD38" s="116"/>
    </row>
    <row r="39" spans="1:30" s="94" customFormat="1" ht="21.6" customHeight="1">
      <c r="A39" s="25">
        <f>IF(B39&lt;&gt;"",COUNTA($B$20:B39),"")</f>
        <v>20</v>
      </c>
      <c r="B39" s="104" t="s">
        <v>157</v>
      </c>
      <c r="C39" s="117">
        <v>557015</v>
      </c>
      <c r="D39" s="117" t="s">
        <v>10</v>
      </c>
      <c r="E39" s="117" t="s">
        <v>10</v>
      </c>
      <c r="F39" s="117" t="s">
        <v>10</v>
      </c>
      <c r="G39" s="117" t="s">
        <v>10</v>
      </c>
      <c r="H39" s="118" t="s">
        <v>10</v>
      </c>
      <c r="I39" s="118" t="s">
        <v>10</v>
      </c>
      <c r="J39" s="117" t="s">
        <v>10</v>
      </c>
      <c r="K39" s="118" t="s">
        <v>10</v>
      </c>
      <c r="L39" s="117" t="s">
        <v>10</v>
      </c>
      <c r="M39" s="117" t="s">
        <v>10</v>
      </c>
      <c r="N39" s="118">
        <v>557015</v>
      </c>
      <c r="O39" s="116"/>
      <c r="P39" s="116"/>
      <c r="Q39" s="116"/>
      <c r="R39" s="116"/>
      <c r="S39" s="116"/>
      <c r="T39" s="116"/>
      <c r="U39" s="116"/>
      <c r="V39" s="116"/>
      <c r="W39" s="116"/>
      <c r="X39" s="116"/>
      <c r="Y39" s="116"/>
      <c r="Z39" s="116"/>
      <c r="AA39" s="116"/>
      <c r="AB39" s="116"/>
      <c r="AC39" s="116"/>
      <c r="AD39" s="116"/>
    </row>
    <row r="40" spans="1:30" s="94" customFormat="1" ht="21.6" customHeight="1">
      <c r="A40" s="25">
        <f>IF(B40&lt;&gt;"",COUNTA($B$20:B40),"")</f>
        <v>21</v>
      </c>
      <c r="B40" s="104" t="s">
        <v>158</v>
      </c>
      <c r="C40" s="117">
        <v>708684</v>
      </c>
      <c r="D40" s="117">
        <v>7185</v>
      </c>
      <c r="E40" s="117">
        <v>773</v>
      </c>
      <c r="F40" s="117">
        <v>14859</v>
      </c>
      <c r="G40" s="117">
        <v>31896</v>
      </c>
      <c r="H40" s="118">
        <v>623278</v>
      </c>
      <c r="I40" s="118">
        <v>335997</v>
      </c>
      <c r="J40" s="117">
        <v>287281</v>
      </c>
      <c r="K40" s="118">
        <v>1139</v>
      </c>
      <c r="L40" s="117">
        <v>24966</v>
      </c>
      <c r="M40" s="117">
        <v>4589</v>
      </c>
      <c r="N40" s="118" t="s">
        <v>10</v>
      </c>
      <c r="O40" s="116"/>
      <c r="P40" s="116"/>
      <c r="Q40" s="116"/>
      <c r="R40" s="116"/>
      <c r="S40" s="116"/>
      <c r="T40" s="116"/>
      <c r="U40" s="116"/>
      <c r="V40" s="116"/>
      <c r="W40" s="116"/>
      <c r="X40" s="116"/>
      <c r="Y40" s="116"/>
      <c r="Z40" s="116"/>
      <c r="AA40" s="116"/>
      <c r="AB40" s="116"/>
      <c r="AC40" s="116"/>
      <c r="AD40" s="116"/>
    </row>
    <row r="41" spans="1:30" s="94" customFormat="1" ht="21.6" customHeight="1">
      <c r="A41" s="25">
        <f>IF(B41&lt;&gt;"",COUNTA($B$20:B41),"")</f>
        <v>22</v>
      </c>
      <c r="B41" s="104" t="s">
        <v>159</v>
      </c>
      <c r="C41" s="117">
        <v>212566</v>
      </c>
      <c r="D41" s="117">
        <v>5801</v>
      </c>
      <c r="E41" s="117">
        <v>124</v>
      </c>
      <c r="F41" s="117">
        <v>579</v>
      </c>
      <c r="G41" s="117">
        <v>1876</v>
      </c>
      <c r="H41" s="118">
        <v>198653</v>
      </c>
      <c r="I41" s="118">
        <v>196518</v>
      </c>
      <c r="J41" s="117">
        <v>2135</v>
      </c>
      <c r="K41" s="118">
        <v>448</v>
      </c>
      <c r="L41" s="117">
        <v>733</v>
      </c>
      <c r="M41" s="117">
        <v>4351</v>
      </c>
      <c r="N41" s="118" t="s">
        <v>10</v>
      </c>
      <c r="O41" s="116"/>
      <c r="P41" s="116"/>
      <c r="Q41" s="116"/>
      <c r="R41" s="116"/>
      <c r="S41" s="116"/>
      <c r="T41" s="116"/>
      <c r="U41" s="116"/>
      <c r="V41" s="116"/>
      <c r="W41" s="116"/>
      <c r="X41" s="116"/>
      <c r="Y41" s="116"/>
      <c r="Z41" s="116"/>
      <c r="AA41" s="116"/>
      <c r="AB41" s="116"/>
      <c r="AC41" s="116"/>
      <c r="AD41" s="116"/>
    </row>
    <row r="42" spans="1:30" s="94" customFormat="1" ht="11.1" customHeight="1">
      <c r="A42" s="25">
        <f>IF(B42&lt;&gt;"",COUNTA($B$20:B42),"")</f>
        <v>23</v>
      </c>
      <c r="B42" s="103" t="s">
        <v>160</v>
      </c>
      <c r="C42" s="117">
        <v>282370</v>
      </c>
      <c r="D42" s="117">
        <v>3215</v>
      </c>
      <c r="E42" s="117">
        <v>58340</v>
      </c>
      <c r="F42" s="117">
        <v>3804</v>
      </c>
      <c r="G42" s="117">
        <v>8493</v>
      </c>
      <c r="H42" s="118">
        <v>19825</v>
      </c>
      <c r="I42" s="118">
        <v>194</v>
      </c>
      <c r="J42" s="117">
        <v>19631</v>
      </c>
      <c r="K42" s="118">
        <v>9406</v>
      </c>
      <c r="L42" s="117">
        <v>45892</v>
      </c>
      <c r="M42" s="117">
        <v>133394</v>
      </c>
      <c r="N42" s="118" t="s">
        <v>10</v>
      </c>
      <c r="O42" s="116"/>
      <c r="P42" s="116"/>
      <c r="Q42" s="116"/>
      <c r="R42" s="116"/>
      <c r="S42" s="116"/>
      <c r="T42" s="116"/>
      <c r="U42" s="116"/>
      <c r="V42" s="116"/>
      <c r="W42" s="116"/>
      <c r="X42" s="116"/>
      <c r="Y42" s="116"/>
      <c r="Z42" s="116"/>
      <c r="AA42" s="116"/>
      <c r="AB42" s="116"/>
      <c r="AC42" s="116"/>
      <c r="AD42" s="116"/>
    </row>
    <row r="43" spans="1:30" s="94" customFormat="1" ht="11.1" customHeight="1">
      <c r="A43" s="25">
        <f>IF(B43&lt;&gt;"",COUNTA($B$20:B43),"")</f>
        <v>24</v>
      </c>
      <c r="B43" s="103" t="s">
        <v>161</v>
      </c>
      <c r="C43" s="117">
        <v>1678772</v>
      </c>
      <c r="D43" s="117">
        <v>249413</v>
      </c>
      <c r="E43" s="117">
        <v>65334</v>
      </c>
      <c r="F43" s="117">
        <v>75463</v>
      </c>
      <c r="G43" s="117">
        <v>17139</v>
      </c>
      <c r="H43" s="118">
        <v>374256</v>
      </c>
      <c r="I43" s="118">
        <v>278367</v>
      </c>
      <c r="J43" s="117">
        <v>95890</v>
      </c>
      <c r="K43" s="118">
        <v>8015</v>
      </c>
      <c r="L43" s="117">
        <v>47393</v>
      </c>
      <c r="M43" s="117">
        <v>96164</v>
      </c>
      <c r="N43" s="118">
        <v>745593</v>
      </c>
      <c r="O43" s="116"/>
      <c r="P43" s="116"/>
      <c r="Q43" s="116"/>
      <c r="R43" s="116"/>
      <c r="S43" s="116"/>
      <c r="T43" s="116"/>
      <c r="U43" s="116"/>
      <c r="V43" s="116"/>
      <c r="W43" s="116"/>
      <c r="X43" s="116"/>
      <c r="Y43" s="116"/>
      <c r="Z43" s="116"/>
      <c r="AA43" s="116"/>
      <c r="AB43" s="116"/>
      <c r="AC43" s="116"/>
      <c r="AD43" s="116"/>
    </row>
    <row r="44" spans="1:30" s="94" customFormat="1" ht="11.1" customHeight="1">
      <c r="A44" s="25">
        <f>IF(B44&lt;&gt;"",COUNTA($B$20:B44),"")</f>
        <v>25</v>
      </c>
      <c r="B44" s="103" t="s">
        <v>147</v>
      </c>
      <c r="C44" s="117">
        <v>883989</v>
      </c>
      <c r="D44" s="117">
        <v>79437</v>
      </c>
      <c r="E44" s="117">
        <v>7716</v>
      </c>
      <c r="F44" s="117">
        <v>66473</v>
      </c>
      <c r="G44" s="117">
        <v>964</v>
      </c>
      <c r="H44" s="118">
        <v>31895</v>
      </c>
      <c r="I44" s="118">
        <v>788</v>
      </c>
      <c r="J44" s="117">
        <v>31107</v>
      </c>
      <c r="K44" s="118">
        <v>1192</v>
      </c>
      <c r="L44" s="117">
        <v>4157</v>
      </c>
      <c r="M44" s="117">
        <v>931</v>
      </c>
      <c r="N44" s="118">
        <v>691224</v>
      </c>
      <c r="O44" s="116"/>
      <c r="P44" s="116"/>
      <c r="Q44" s="116"/>
      <c r="R44" s="116"/>
      <c r="S44" s="116"/>
      <c r="T44" s="116"/>
      <c r="U44" s="116"/>
      <c r="V44" s="116"/>
      <c r="W44" s="116"/>
      <c r="X44" s="116"/>
      <c r="Y44" s="116"/>
      <c r="Z44" s="116"/>
      <c r="AA44" s="116"/>
      <c r="AB44" s="116"/>
      <c r="AC44" s="116"/>
      <c r="AD44" s="116"/>
    </row>
    <row r="45" spans="1:30" s="94" customFormat="1" ht="20.100000000000001" customHeight="1">
      <c r="A45" s="26">
        <f>IF(B45&lt;&gt;"",COUNTA($B$20:B45),"")</f>
        <v>26</v>
      </c>
      <c r="B45" s="105" t="s">
        <v>162</v>
      </c>
      <c r="C45" s="119">
        <v>4532158</v>
      </c>
      <c r="D45" s="119">
        <v>186176</v>
      </c>
      <c r="E45" s="119">
        <v>116856</v>
      </c>
      <c r="F45" s="119">
        <v>28232</v>
      </c>
      <c r="G45" s="119">
        <v>58441</v>
      </c>
      <c r="H45" s="120">
        <v>1184118</v>
      </c>
      <c r="I45" s="120">
        <v>810288</v>
      </c>
      <c r="J45" s="119">
        <v>373830</v>
      </c>
      <c r="K45" s="120">
        <v>17816</v>
      </c>
      <c r="L45" s="119">
        <v>114828</v>
      </c>
      <c r="M45" s="119">
        <v>237567</v>
      </c>
      <c r="N45" s="120">
        <v>2588126</v>
      </c>
      <c r="O45" s="116"/>
      <c r="P45" s="116"/>
      <c r="Q45" s="116"/>
      <c r="R45" s="116"/>
      <c r="S45" s="116"/>
      <c r="T45" s="116"/>
      <c r="U45" s="116"/>
      <c r="V45" s="116"/>
      <c r="W45" s="116"/>
      <c r="X45" s="116"/>
      <c r="Y45" s="116"/>
      <c r="Z45" s="116"/>
      <c r="AA45" s="116"/>
      <c r="AB45" s="116"/>
      <c r="AC45" s="116"/>
      <c r="AD45" s="116"/>
    </row>
    <row r="46" spans="1:30" s="122" customFormat="1" ht="11.1" customHeight="1">
      <c r="A46" s="25">
        <f>IF(B46&lt;&gt;"",COUNTA($B$20:B46),"")</f>
        <v>27</v>
      </c>
      <c r="B46" s="103" t="s">
        <v>163</v>
      </c>
      <c r="C46" s="117">
        <v>348208</v>
      </c>
      <c r="D46" s="117">
        <v>9709</v>
      </c>
      <c r="E46" s="117">
        <v>11270</v>
      </c>
      <c r="F46" s="117">
        <v>30136</v>
      </c>
      <c r="G46" s="117">
        <v>875</v>
      </c>
      <c r="H46" s="118">
        <v>16508</v>
      </c>
      <c r="I46" s="118">
        <v>132</v>
      </c>
      <c r="J46" s="117">
        <v>16376</v>
      </c>
      <c r="K46" s="118">
        <v>2187</v>
      </c>
      <c r="L46" s="117">
        <v>101759</v>
      </c>
      <c r="M46" s="117">
        <v>62200</v>
      </c>
      <c r="N46" s="118">
        <v>113565</v>
      </c>
      <c r="O46" s="121"/>
      <c r="P46" s="121"/>
      <c r="Q46" s="121"/>
      <c r="R46" s="121"/>
      <c r="S46" s="121"/>
      <c r="T46" s="121"/>
      <c r="U46" s="121"/>
      <c r="V46" s="121"/>
      <c r="W46" s="121"/>
      <c r="X46" s="121"/>
      <c r="Y46" s="121"/>
      <c r="Z46" s="121"/>
      <c r="AA46" s="121"/>
      <c r="AB46" s="121"/>
      <c r="AC46" s="121"/>
      <c r="AD46" s="121"/>
    </row>
    <row r="47" spans="1:30" s="122" customFormat="1" ht="11.1" customHeight="1">
      <c r="A47" s="25">
        <f>IF(B47&lt;&gt;"",COUNTA($B$20:B47),"")</f>
        <v>28</v>
      </c>
      <c r="B47" s="103" t="s">
        <v>164</v>
      </c>
      <c r="C47" s="117" t="s">
        <v>10</v>
      </c>
      <c r="D47" s="117" t="s">
        <v>10</v>
      </c>
      <c r="E47" s="117" t="s">
        <v>10</v>
      </c>
      <c r="F47" s="117" t="s">
        <v>10</v>
      </c>
      <c r="G47" s="117" t="s">
        <v>10</v>
      </c>
      <c r="H47" s="118" t="s">
        <v>10</v>
      </c>
      <c r="I47" s="118" t="s">
        <v>10</v>
      </c>
      <c r="J47" s="117" t="s">
        <v>10</v>
      </c>
      <c r="K47" s="118" t="s">
        <v>10</v>
      </c>
      <c r="L47" s="117" t="s">
        <v>10</v>
      </c>
      <c r="M47" s="117" t="s">
        <v>10</v>
      </c>
      <c r="N47" s="118" t="s">
        <v>10</v>
      </c>
      <c r="O47" s="121"/>
      <c r="P47" s="121"/>
      <c r="Q47" s="121"/>
      <c r="R47" s="121"/>
      <c r="S47" s="121"/>
      <c r="T47" s="121"/>
      <c r="U47" s="121"/>
      <c r="V47" s="121"/>
      <c r="W47" s="121"/>
      <c r="X47" s="121"/>
      <c r="Y47" s="121"/>
      <c r="Z47" s="121"/>
      <c r="AA47" s="121"/>
      <c r="AB47" s="121"/>
      <c r="AC47" s="121"/>
      <c r="AD47" s="121"/>
    </row>
    <row r="48" spans="1:30" s="122" customFormat="1" ht="11.1" customHeight="1">
      <c r="A48" s="25">
        <f>IF(B48&lt;&gt;"",COUNTA($B$20:B48),"")</f>
        <v>29</v>
      </c>
      <c r="B48" s="103" t="s">
        <v>165</v>
      </c>
      <c r="C48" s="117">
        <v>179375</v>
      </c>
      <c r="D48" s="117">
        <v>44904</v>
      </c>
      <c r="E48" s="117">
        <v>2409</v>
      </c>
      <c r="F48" s="117">
        <v>8643</v>
      </c>
      <c r="G48" s="117">
        <v>481</v>
      </c>
      <c r="H48" s="118">
        <v>2258</v>
      </c>
      <c r="I48" s="118">
        <v>250</v>
      </c>
      <c r="J48" s="117">
        <v>2008</v>
      </c>
      <c r="K48" s="118">
        <v>1170</v>
      </c>
      <c r="L48" s="117">
        <v>30553</v>
      </c>
      <c r="M48" s="117">
        <v>68468</v>
      </c>
      <c r="N48" s="118">
        <v>20490</v>
      </c>
      <c r="O48" s="121"/>
      <c r="P48" s="121"/>
      <c r="Q48" s="121"/>
      <c r="R48" s="121"/>
      <c r="S48" s="121"/>
      <c r="T48" s="121"/>
      <c r="U48" s="121"/>
      <c r="V48" s="121"/>
      <c r="W48" s="121"/>
      <c r="X48" s="121"/>
      <c r="Y48" s="121"/>
      <c r="Z48" s="121"/>
      <c r="AA48" s="121"/>
      <c r="AB48" s="121"/>
      <c r="AC48" s="121"/>
      <c r="AD48" s="121"/>
    </row>
    <row r="49" spans="1:30" s="122" customFormat="1" ht="11.1" customHeight="1">
      <c r="A49" s="25">
        <f>IF(B49&lt;&gt;"",COUNTA($B$20:B49),"")</f>
        <v>30</v>
      </c>
      <c r="B49" s="103" t="s">
        <v>147</v>
      </c>
      <c r="C49" s="117">
        <v>6772</v>
      </c>
      <c r="D49" s="117">
        <v>1530</v>
      </c>
      <c r="E49" s="117">
        <v>1371</v>
      </c>
      <c r="F49" s="117">
        <v>1538</v>
      </c>
      <c r="G49" s="117">
        <v>42</v>
      </c>
      <c r="H49" s="118">
        <v>932</v>
      </c>
      <c r="I49" s="118" t="s">
        <v>10</v>
      </c>
      <c r="J49" s="117">
        <v>932</v>
      </c>
      <c r="K49" s="118">
        <v>10</v>
      </c>
      <c r="L49" s="117">
        <v>880</v>
      </c>
      <c r="M49" s="117">
        <v>332</v>
      </c>
      <c r="N49" s="118">
        <v>139</v>
      </c>
      <c r="O49" s="121"/>
      <c r="P49" s="121"/>
      <c r="Q49" s="121"/>
      <c r="R49" s="121"/>
      <c r="S49" s="121"/>
      <c r="T49" s="121"/>
      <c r="U49" s="121"/>
      <c r="V49" s="121"/>
      <c r="W49" s="121"/>
      <c r="X49" s="121"/>
      <c r="Y49" s="121"/>
      <c r="Z49" s="121"/>
      <c r="AA49" s="121"/>
      <c r="AB49" s="121"/>
      <c r="AC49" s="121"/>
      <c r="AD49" s="121"/>
    </row>
    <row r="50" spans="1:30" s="94" customFormat="1" ht="18.95" customHeight="1">
      <c r="A50" s="26">
        <f>IF(B50&lt;&gt;"",COUNTA($B$20:B50),"")</f>
        <v>31</v>
      </c>
      <c r="B50" s="105" t="s">
        <v>166</v>
      </c>
      <c r="C50" s="119">
        <v>520811</v>
      </c>
      <c r="D50" s="119">
        <v>53083</v>
      </c>
      <c r="E50" s="119">
        <v>12308</v>
      </c>
      <c r="F50" s="119">
        <v>37240</v>
      </c>
      <c r="G50" s="119">
        <v>1315</v>
      </c>
      <c r="H50" s="120">
        <v>17834</v>
      </c>
      <c r="I50" s="120">
        <v>382</v>
      </c>
      <c r="J50" s="119">
        <v>17452</v>
      </c>
      <c r="K50" s="120">
        <v>3347</v>
      </c>
      <c r="L50" s="119">
        <v>131432</v>
      </c>
      <c r="M50" s="119">
        <v>130337</v>
      </c>
      <c r="N50" s="120">
        <v>133915</v>
      </c>
      <c r="O50" s="116"/>
      <c r="P50" s="116"/>
      <c r="Q50" s="116"/>
      <c r="R50" s="116"/>
      <c r="S50" s="116"/>
      <c r="T50" s="116"/>
      <c r="U50" s="116"/>
      <c r="V50" s="116"/>
      <c r="W50" s="116"/>
      <c r="X50" s="116"/>
      <c r="Y50" s="116"/>
      <c r="Z50" s="116"/>
      <c r="AA50" s="116"/>
      <c r="AB50" s="116"/>
      <c r="AC50" s="116"/>
      <c r="AD50" s="116"/>
    </row>
    <row r="51" spans="1:30" s="94" customFormat="1" ht="18.95" customHeight="1">
      <c r="A51" s="26">
        <f>IF(B51&lt;&gt;"",COUNTA($B$20:B51),"")</f>
        <v>32</v>
      </c>
      <c r="B51" s="105" t="s">
        <v>167</v>
      </c>
      <c r="C51" s="119">
        <v>5052969</v>
      </c>
      <c r="D51" s="119">
        <v>239259</v>
      </c>
      <c r="E51" s="119">
        <v>129163</v>
      </c>
      <c r="F51" s="119">
        <v>65472</v>
      </c>
      <c r="G51" s="119">
        <v>59756</v>
      </c>
      <c r="H51" s="120">
        <v>1201952</v>
      </c>
      <c r="I51" s="120">
        <v>810670</v>
      </c>
      <c r="J51" s="119">
        <v>391282</v>
      </c>
      <c r="K51" s="120">
        <v>21163</v>
      </c>
      <c r="L51" s="119">
        <v>246260</v>
      </c>
      <c r="M51" s="119">
        <v>367904</v>
      </c>
      <c r="N51" s="120">
        <v>2722041</v>
      </c>
      <c r="O51" s="116"/>
      <c r="P51" s="116"/>
      <c r="Q51" s="116"/>
      <c r="R51" s="116"/>
      <c r="S51" s="116"/>
      <c r="T51" s="116"/>
      <c r="U51" s="116"/>
      <c r="V51" s="116"/>
      <c r="W51" s="116"/>
      <c r="X51" s="116"/>
      <c r="Y51" s="116"/>
      <c r="Z51" s="116"/>
      <c r="AA51" s="116"/>
      <c r="AB51" s="116"/>
      <c r="AC51" s="116"/>
      <c r="AD51" s="116"/>
    </row>
    <row r="52" spans="1:30" s="94" customFormat="1" ht="18.95" customHeight="1">
      <c r="A52" s="26">
        <f>IF(B52&lt;&gt;"",COUNTA($B$20:B52),"")</f>
        <v>33</v>
      </c>
      <c r="B52" s="105" t="s">
        <v>168</v>
      </c>
      <c r="C52" s="119">
        <v>132883</v>
      </c>
      <c r="D52" s="119">
        <v>-441383</v>
      </c>
      <c r="E52" s="119">
        <v>-174814</v>
      </c>
      <c r="F52" s="119">
        <v>-343967</v>
      </c>
      <c r="G52" s="119">
        <v>-116734</v>
      </c>
      <c r="H52" s="120">
        <v>-954717</v>
      </c>
      <c r="I52" s="120">
        <v>-389211</v>
      </c>
      <c r="J52" s="119">
        <v>-565506</v>
      </c>
      <c r="K52" s="120">
        <v>-105208</v>
      </c>
      <c r="L52" s="119">
        <v>-318593</v>
      </c>
      <c r="M52" s="119">
        <v>-54647</v>
      </c>
      <c r="N52" s="120">
        <v>2642945</v>
      </c>
      <c r="O52" s="116"/>
      <c r="P52" s="116"/>
      <c r="Q52" s="116"/>
      <c r="R52" s="116"/>
      <c r="S52" s="116"/>
      <c r="T52" s="116"/>
      <c r="U52" s="116"/>
      <c r="V52" s="116"/>
      <c r="W52" s="116"/>
      <c r="X52" s="116"/>
      <c r="Y52" s="116"/>
      <c r="Z52" s="116"/>
      <c r="AA52" s="116"/>
      <c r="AB52" s="116"/>
      <c r="AC52" s="116"/>
      <c r="AD52" s="116"/>
    </row>
    <row r="53" spans="1:30" s="122" customFormat="1" ht="25.15" customHeight="1">
      <c r="A53" s="25">
        <f>IF(B53&lt;&gt;"",COUNTA($B$20:B53),"")</f>
        <v>34</v>
      </c>
      <c r="B53" s="108" t="s">
        <v>169</v>
      </c>
      <c r="C53" s="123">
        <v>297690</v>
      </c>
      <c r="D53" s="123">
        <v>-433275</v>
      </c>
      <c r="E53" s="123">
        <v>-148056</v>
      </c>
      <c r="F53" s="123">
        <v>-286829</v>
      </c>
      <c r="G53" s="123">
        <v>-110291</v>
      </c>
      <c r="H53" s="124">
        <v>-941600</v>
      </c>
      <c r="I53" s="124">
        <v>-388898</v>
      </c>
      <c r="J53" s="123">
        <v>-552702</v>
      </c>
      <c r="K53" s="124">
        <v>-88205</v>
      </c>
      <c r="L53" s="123">
        <v>-191626</v>
      </c>
      <c r="M53" s="123">
        <v>-38425</v>
      </c>
      <c r="N53" s="124">
        <v>2535996</v>
      </c>
      <c r="O53" s="121"/>
      <c r="P53" s="121"/>
      <c r="Q53" s="121"/>
      <c r="R53" s="121"/>
      <c r="S53" s="121"/>
      <c r="T53" s="121"/>
      <c r="U53" s="121"/>
      <c r="V53" s="121"/>
      <c r="W53" s="121"/>
      <c r="X53" s="121"/>
      <c r="Y53" s="121"/>
      <c r="Z53" s="121"/>
      <c r="AA53" s="121"/>
      <c r="AB53" s="121"/>
      <c r="AC53" s="121"/>
      <c r="AD53" s="121"/>
    </row>
    <row r="54" spans="1:30" s="122" customFormat="1" ht="18" customHeight="1">
      <c r="A54" s="25">
        <f>IF(B54&lt;&gt;"",COUNTA($B$20:B54),"")</f>
        <v>35</v>
      </c>
      <c r="B54" s="103" t="s">
        <v>170</v>
      </c>
      <c r="C54" s="117">
        <v>109595</v>
      </c>
      <c r="D54" s="117">
        <v>2769</v>
      </c>
      <c r="E54" s="117">
        <v>332</v>
      </c>
      <c r="F54" s="117">
        <v>791</v>
      </c>
      <c r="G54" s="117" t="s">
        <v>10</v>
      </c>
      <c r="H54" s="118">
        <v>1007</v>
      </c>
      <c r="I54" s="118" t="s">
        <v>10</v>
      </c>
      <c r="J54" s="117">
        <v>1007</v>
      </c>
      <c r="K54" s="118" t="s">
        <v>10</v>
      </c>
      <c r="L54" s="117">
        <v>1659</v>
      </c>
      <c r="M54" s="117">
        <v>1516</v>
      </c>
      <c r="N54" s="118">
        <v>101520</v>
      </c>
      <c r="O54" s="121"/>
      <c r="P54" s="121"/>
      <c r="Q54" s="121"/>
      <c r="R54" s="121"/>
      <c r="S54" s="121"/>
      <c r="T54" s="121"/>
      <c r="U54" s="121"/>
      <c r="V54" s="121"/>
      <c r="W54" s="121"/>
      <c r="X54" s="121"/>
      <c r="Y54" s="121"/>
      <c r="Z54" s="121"/>
      <c r="AA54" s="121"/>
      <c r="AB54" s="121"/>
      <c r="AC54" s="121"/>
      <c r="AD54" s="121"/>
    </row>
    <row r="55" spans="1:30" ht="11.1" customHeight="1">
      <c r="A55" s="25">
        <f>IF(B55&lt;&gt;"",COUNTA($B$20:B55),"")</f>
        <v>36</v>
      </c>
      <c r="B55" s="103" t="s">
        <v>171</v>
      </c>
      <c r="C55" s="117">
        <v>180373</v>
      </c>
      <c r="D55" s="117">
        <v>7437</v>
      </c>
      <c r="E55" s="117">
        <v>862</v>
      </c>
      <c r="F55" s="117">
        <v>3258</v>
      </c>
      <c r="G55" s="117">
        <v>53</v>
      </c>
      <c r="H55" s="118">
        <v>421</v>
      </c>
      <c r="I55" s="118">
        <v>69</v>
      </c>
      <c r="J55" s="117">
        <v>352</v>
      </c>
      <c r="K55" s="118">
        <v>502</v>
      </c>
      <c r="L55" s="117">
        <v>2183</v>
      </c>
      <c r="M55" s="117">
        <v>1945</v>
      </c>
      <c r="N55" s="118">
        <v>163711</v>
      </c>
    </row>
    <row r="56" spans="1:30" s="97" customFormat="1" ht="15.95" customHeight="1">
      <c r="A56" s="25" t="str">
        <f>IF(B56&lt;&gt;"",COUNTA($B$20:B56),"")</f>
        <v/>
      </c>
      <c r="B56" s="103"/>
      <c r="C56" s="234" t="s">
        <v>112</v>
      </c>
      <c r="D56" s="235"/>
      <c r="E56" s="235"/>
      <c r="F56" s="235"/>
      <c r="G56" s="235"/>
      <c r="H56" s="235" t="s">
        <v>112</v>
      </c>
      <c r="I56" s="235"/>
      <c r="J56" s="235"/>
      <c r="K56" s="235"/>
      <c r="L56" s="235"/>
      <c r="M56" s="235"/>
      <c r="N56" s="235"/>
    </row>
    <row r="57" spans="1:30" s="94" customFormat="1" ht="11.1" customHeight="1">
      <c r="A57" s="25">
        <f>IF(B57&lt;&gt;"",COUNTA($B$20:B57),"")</f>
        <v>37</v>
      </c>
      <c r="B57" s="103" t="s">
        <v>142</v>
      </c>
      <c r="C57" s="125">
        <v>695.05</v>
      </c>
      <c r="D57" s="125">
        <v>259.07</v>
      </c>
      <c r="E57" s="125">
        <v>110.83</v>
      </c>
      <c r="F57" s="125">
        <v>34.520000000000003</v>
      </c>
      <c r="G57" s="125">
        <v>35.799999999999997</v>
      </c>
      <c r="H57" s="126">
        <v>118</v>
      </c>
      <c r="I57" s="126">
        <v>40.840000000000003</v>
      </c>
      <c r="J57" s="125">
        <v>77.16</v>
      </c>
      <c r="K57" s="126">
        <v>23.54</v>
      </c>
      <c r="L57" s="125">
        <v>71.760000000000005</v>
      </c>
      <c r="M57" s="125">
        <v>41.53</v>
      </c>
      <c r="N57" s="125" t="s">
        <v>10</v>
      </c>
      <c r="O57" s="116"/>
      <c r="P57" s="116"/>
      <c r="Q57" s="116"/>
      <c r="R57" s="116"/>
      <c r="S57" s="116"/>
      <c r="T57" s="116"/>
      <c r="U57" s="116"/>
      <c r="V57" s="116"/>
      <c r="W57" s="116"/>
      <c r="X57" s="116"/>
      <c r="Y57" s="116"/>
      <c r="Z57" s="116"/>
      <c r="AA57" s="116"/>
      <c r="AB57" s="116"/>
      <c r="AC57" s="116"/>
      <c r="AD57" s="116"/>
    </row>
    <row r="58" spans="1:30" s="94" customFormat="1" ht="11.1" customHeight="1">
      <c r="A58" s="25">
        <f>IF(B58&lt;&gt;"",COUNTA($B$20:B58),"")</f>
        <v>38</v>
      </c>
      <c r="B58" s="103" t="s">
        <v>143</v>
      </c>
      <c r="C58" s="125">
        <v>401.96</v>
      </c>
      <c r="D58" s="125">
        <v>82.55</v>
      </c>
      <c r="E58" s="125">
        <v>31.96</v>
      </c>
      <c r="F58" s="125">
        <v>119.88</v>
      </c>
      <c r="G58" s="125">
        <v>12.31</v>
      </c>
      <c r="H58" s="126">
        <v>30.88</v>
      </c>
      <c r="I58" s="126">
        <v>20.190000000000001</v>
      </c>
      <c r="J58" s="125">
        <v>10.69</v>
      </c>
      <c r="K58" s="126">
        <v>16.510000000000002</v>
      </c>
      <c r="L58" s="125">
        <v>70.03</v>
      </c>
      <c r="M58" s="125">
        <v>37.630000000000003</v>
      </c>
      <c r="N58" s="125">
        <v>0.21</v>
      </c>
      <c r="O58" s="116"/>
      <c r="P58" s="116"/>
      <c r="Q58" s="116"/>
      <c r="R58" s="116"/>
      <c r="S58" s="116"/>
      <c r="T58" s="116"/>
      <c r="U58" s="116"/>
      <c r="V58" s="116"/>
      <c r="W58" s="116"/>
      <c r="X58" s="116"/>
      <c r="Y58" s="116"/>
      <c r="Z58" s="116"/>
      <c r="AA58" s="116"/>
      <c r="AB58" s="116"/>
      <c r="AC58" s="116"/>
      <c r="AD58" s="116"/>
    </row>
    <row r="59" spans="1:30" s="94" customFormat="1" ht="21.6" customHeight="1">
      <c r="A59" s="25">
        <f>IF(B59&lt;&gt;"",COUNTA($B$20:B59),"")</f>
        <v>39</v>
      </c>
      <c r="B59" s="104" t="s">
        <v>144</v>
      </c>
      <c r="C59" s="125">
        <v>862.15</v>
      </c>
      <c r="D59" s="125" t="s">
        <v>10</v>
      </c>
      <c r="E59" s="125" t="s">
        <v>10</v>
      </c>
      <c r="F59" s="125" t="s">
        <v>10</v>
      </c>
      <c r="G59" s="125" t="s">
        <v>10</v>
      </c>
      <c r="H59" s="126">
        <v>862.15</v>
      </c>
      <c r="I59" s="126">
        <v>651.62</v>
      </c>
      <c r="J59" s="125">
        <v>210.53</v>
      </c>
      <c r="K59" s="126" t="s">
        <v>10</v>
      </c>
      <c r="L59" s="125" t="s">
        <v>10</v>
      </c>
      <c r="M59" s="125" t="s">
        <v>10</v>
      </c>
      <c r="N59" s="125" t="s">
        <v>10</v>
      </c>
      <c r="O59" s="116"/>
      <c r="P59" s="116"/>
      <c r="Q59" s="116"/>
      <c r="R59" s="116"/>
      <c r="S59" s="116"/>
      <c r="T59" s="116"/>
      <c r="U59" s="116"/>
      <c r="V59" s="116"/>
      <c r="W59" s="116"/>
      <c r="X59" s="116"/>
      <c r="Y59" s="116"/>
      <c r="Z59" s="116"/>
      <c r="AA59" s="116"/>
      <c r="AB59" s="116"/>
      <c r="AC59" s="116"/>
      <c r="AD59" s="116"/>
    </row>
    <row r="60" spans="1:30" s="94" customFormat="1" ht="11.1" customHeight="1">
      <c r="A60" s="25">
        <f>IF(B60&lt;&gt;"",COUNTA($B$20:B60),"")</f>
        <v>40</v>
      </c>
      <c r="B60" s="103" t="s">
        <v>145</v>
      </c>
      <c r="C60" s="125">
        <v>14.14</v>
      </c>
      <c r="D60" s="125">
        <v>0.6</v>
      </c>
      <c r="E60" s="125">
        <v>0.05</v>
      </c>
      <c r="F60" s="125">
        <v>0.1</v>
      </c>
      <c r="G60" s="125">
        <v>0.01</v>
      </c>
      <c r="H60" s="126">
        <v>0.04</v>
      </c>
      <c r="I60" s="126" t="s">
        <v>10</v>
      </c>
      <c r="J60" s="125">
        <v>0.04</v>
      </c>
      <c r="K60" s="126">
        <v>0.03</v>
      </c>
      <c r="L60" s="125">
        <v>0.2</v>
      </c>
      <c r="M60" s="125">
        <v>0.34</v>
      </c>
      <c r="N60" s="125">
        <v>12.78</v>
      </c>
      <c r="O60" s="116"/>
      <c r="P60" s="116"/>
      <c r="Q60" s="116"/>
      <c r="R60" s="116"/>
      <c r="S60" s="116"/>
      <c r="T60" s="116"/>
      <c r="U60" s="116"/>
      <c r="V60" s="116"/>
      <c r="W60" s="116"/>
      <c r="X60" s="116"/>
      <c r="Y60" s="116"/>
      <c r="Z60" s="116"/>
      <c r="AA60" s="116"/>
      <c r="AB60" s="116"/>
      <c r="AC60" s="116"/>
      <c r="AD60" s="116"/>
    </row>
    <row r="61" spans="1:30" s="94" customFormat="1" ht="11.1" customHeight="1">
      <c r="A61" s="25">
        <f>IF(B61&lt;&gt;"",COUNTA($B$20:B61),"")</f>
        <v>41</v>
      </c>
      <c r="B61" s="103" t="s">
        <v>146</v>
      </c>
      <c r="C61" s="125">
        <v>1207.72</v>
      </c>
      <c r="D61" s="125">
        <v>92.13</v>
      </c>
      <c r="E61" s="125">
        <v>26.6</v>
      </c>
      <c r="F61" s="125">
        <v>82.61</v>
      </c>
      <c r="G61" s="125">
        <v>57.35</v>
      </c>
      <c r="H61" s="126">
        <v>329.84</v>
      </c>
      <c r="I61" s="126">
        <v>33.11</v>
      </c>
      <c r="J61" s="125">
        <v>296.73</v>
      </c>
      <c r="K61" s="126">
        <v>26.54</v>
      </c>
      <c r="L61" s="125">
        <v>51.05</v>
      </c>
      <c r="M61" s="125">
        <v>92.6</v>
      </c>
      <c r="N61" s="125">
        <v>448.99</v>
      </c>
      <c r="O61" s="116"/>
      <c r="P61" s="116"/>
      <c r="Q61" s="116"/>
      <c r="R61" s="116"/>
      <c r="S61" s="116"/>
      <c r="T61" s="116"/>
      <c r="U61" s="116"/>
      <c r="V61" s="116"/>
      <c r="W61" s="116"/>
      <c r="X61" s="116"/>
      <c r="Y61" s="116"/>
      <c r="Z61" s="116"/>
      <c r="AA61" s="116"/>
      <c r="AB61" s="116"/>
      <c r="AC61" s="116"/>
      <c r="AD61" s="116"/>
    </row>
    <row r="62" spans="1:30" s="94" customFormat="1" ht="11.1" customHeight="1">
      <c r="A62" s="25">
        <f>IF(B62&lt;&gt;"",COUNTA($B$20:B62),"")</f>
        <v>42</v>
      </c>
      <c r="B62" s="103" t="s">
        <v>147</v>
      </c>
      <c r="C62" s="125">
        <v>549.38</v>
      </c>
      <c r="D62" s="125">
        <v>49.37</v>
      </c>
      <c r="E62" s="125">
        <v>4.8</v>
      </c>
      <c r="F62" s="125">
        <v>41.31</v>
      </c>
      <c r="G62" s="125">
        <v>0.6</v>
      </c>
      <c r="H62" s="126">
        <v>19.82</v>
      </c>
      <c r="I62" s="126">
        <v>0.49</v>
      </c>
      <c r="J62" s="125">
        <v>19.329999999999998</v>
      </c>
      <c r="K62" s="126">
        <v>0.74</v>
      </c>
      <c r="L62" s="125">
        <v>2.58</v>
      </c>
      <c r="M62" s="125">
        <v>0.57999999999999996</v>
      </c>
      <c r="N62" s="125">
        <v>429.58</v>
      </c>
      <c r="O62" s="116"/>
      <c r="P62" s="116"/>
      <c r="Q62" s="116"/>
      <c r="R62" s="116"/>
      <c r="S62" s="116"/>
      <c r="T62" s="116"/>
      <c r="U62" s="116"/>
      <c r="V62" s="116"/>
      <c r="W62" s="116"/>
      <c r="X62" s="116"/>
      <c r="Y62" s="116"/>
      <c r="Z62" s="116"/>
      <c r="AA62" s="116"/>
      <c r="AB62" s="116"/>
      <c r="AC62" s="116"/>
      <c r="AD62" s="116"/>
    </row>
    <row r="63" spans="1:30" s="94" customFormat="1" ht="20.100000000000001" customHeight="1">
      <c r="A63" s="26">
        <f>IF(B63&lt;&gt;"",COUNTA($B$20:B63),"")</f>
        <v>43</v>
      </c>
      <c r="B63" s="105" t="s">
        <v>148</v>
      </c>
      <c r="C63" s="127">
        <v>2631.64</v>
      </c>
      <c r="D63" s="127">
        <v>384.98</v>
      </c>
      <c r="E63" s="127">
        <v>164.64</v>
      </c>
      <c r="F63" s="127">
        <v>195.8</v>
      </c>
      <c r="G63" s="127">
        <v>104.86</v>
      </c>
      <c r="H63" s="128">
        <v>1321.09</v>
      </c>
      <c r="I63" s="128">
        <v>745.27</v>
      </c>
      <c r="J63" s="127">
        <v>575.82000000000005</v>
      </c>
      <c r="K63" s="128">
        <v>65.89</v>
      </c>
      <c r="L63" s="127">
        <v>190.45</v>
      </c>
      <c r="M63" s="127">
        <v>171.52</v>
      </c>
      <c r="N63" s="127">
        <v>32.4</v>
      </c>
      <c r="O63" s="116"/>
      <c r="P63" s="116"/>
      <c r="Q63" s="116"/>
      <c r="R63" s="116"/>
      <c r="S63" s="116"/>
      <c r="T63" s="116"/>
      <c r="U63" s="116"/>
      <c r="V63" s="116"/>
      <c r="W63" s="116"/>
      <c r="X63" s="116"/>
      <c r="Y63" s="116"/>
      <c r="Z63" s="116"/>
      <c r="AA63" s="116"/>
      <c r="AB63" s="116"/>
      <c r="AC63" s="116"/>
      <c r="AD63" s="116"/>
    </row>
    <row r="64" spans="1:30" s="94" customFormat="1" ht="21.6" customHeight="1">
      <c r="A64" s="25">
        <f>IF(B64&lt;&gt;"",COUNTA($B$20:B64),"")</f>
        <v>44</v>
      </c>
      <c r="B64" s="104" t="s">
        <v>149</v>
      </c>
      <c r="C64" s="125">
        <v>374.46</v>
      </c>
      <c r="D64" s="125">
        <v>37.21</v>
      </c>
      <c r="E64" s="125">
        <v>23.3</v>
      </c>
      <c r="F64" s="125">
        <v>58.88</v>
      </c>
      <c r="G64" s="125">
        <v>4.71</v>
      </c>
      <c r="H64" s="126">
        <v>18.2</v>
      </c>
      <c r="I64" s="126">
        <v>0.18</v>
      </c>
      <c r="J64" s="125">
        <v>18.03</v>
      </c>
      <c r="K64" s="126">
        <v>11.51</v>
      </c>
      <c r="L64" s="125">
        <v>156.44</v>
      </c>
      <c r="M64" s="125">
        <v>64.209999999999994</v>
      </c>
      <c r="N64" s="125" t="s">
        <v>10</v>
      </c>
      <c r="O64" s="116"/>
      <c r="P64" s="116"/>
      <c r="Q64" s="116"/>
      <c r="R64" s="116"/>
      <c r="S64" s="116"/>
      <c r="T64" s="116"/>
      <c r="U64" s="116"/>
      <c r="V64" s="116"/>
      <c r="W64" s="116"/>
      <c r="X64" s="116"/>
      <c r="Y64" s="116"/>
      <c r="Z64" s="116"/>
      <c r="AA64" s="116"/>
      <c r="AB64" s="116"/>
      <c r="AC64" s="116"/>
      <c r="AD64" s="116"/>
    </row>
    <row r="65" spans="1:30" s="94" customFormat="1" ht="11.1" customHeight="1">
      <c r="A65" s="25">
        <f>IF(B65&lt;&gt;"",COUNTA($B$20:B65),"")</f>
        <v>45</v>
      </c>
      <c r="B65" s="103" t="s">
        <v>150</v>
      </c>
      <c r="C65" s="125">
        <v>252.01</v>
      </c>
      <c r="D65" s="125">
        <v>19.95</v>
      </c>
      <c r="E65" s="125">
        <v>7.97</v>
      </c>
      <c r="F65" s="125">
        <v>50.19</v>
      </c>
      <c r="G65" s="125">
        <v>3.29</v>
      </c>
      <c r="H65" s="126">
        <v>14.7</v>
      </c>
      <c r="I65" s="126">
        <v>0.05</v>
      </c>
      <c r="J65" s="125">
        <v>14.65</v>
      </c>
      <c r="K65" s="126">
        <v>9.8800000000000008</v>
      </c>
      <c r="L65" s="125">
        <v>121.07</v>
      </c>
      <c r="M65" s="125">
        <v>24.96</v>
      </c>
      <c r="N65" s="125" t="s">
        <v>10</v>
      </c>
      <c r="O65" s="116"/>
      <c r="P65" s="116"/>
      <c r="Q65" s="116"/>
      <c r="R65" s="116"/>
      <c r="S65" s="116"/>
      <c r="T65" s="116"/>
      <c r="U65" s="116"/>
      <c r="V65" s="116"/>
      <c r="W65" s="116"/>
      <c r="X65" s="116"/>
      <c r="Y65" s="116"/>
      <c r="Z65" s="116"/>
      <c r="AA65" s="116"/>
      <c r="AB65" s="116"/>
      <c r="AC65" s="116"/>
      <c r="AD65" s="116"/>
    </row>
    <row r="66" spans="1:30" s="94" customFormat="1" ht="11.1" customHeight="1">
      <c r="A66" s="25">
        <f>IF(B66&lt;&gt;"",COUNTA($B$20:B66),"")</f>
        <v>46</v>
      </c>
      <c r="B66" s="103" t="s">
        <v>151</v>
      </c>
      <c r="C66" s="125">
        <v>0.06</v>
      </c>
      <c r="D66" s="125">
        <v>0.01</v>
      </c>
      <c r="E66" s="125" t="s">
        <v>10</v>
      </c>
      <c r="F66" s="125" t="s">
        <v>10</v>
      </c>
      <c r="G66" s="125" t="s">
        <v>10</v>
      </c>
      <c r="H66" s="126" t="s">
        <v>10</v>
      </c>
      <c r="I66" s="126" t="s">
        <v>10</v>
      </c>
      <c r="J66" s="125" t="s">
        <v>10</v>
      </c>
      <c r="K66" s="126" t="s">
        <v>10</v>
      </c>
      <c r="L66" s="125">
        <v>0.01</v>
      </c>
      <c r="M66" s="125" t="s">
        <v>10</v>
      </c>
      <c r="N66" s="125">
        <v>0.04</v>
      </c>
      <c r="O66" s="116"/>
      <c r="P66" s="116"/>
      <c r="Q66" s="116"/>
      <c r="R66" s="116"/>
      <c r="S66" s="116"/>
      <c r="T66" s="116"/>
      <c r="U66" s="116"/>
      <c r="V66" s="116"/>
      <c r="W66" s="116"/>
      <c r="X66" s="116"/>
      <c r="Y66" s="116"/>
      <c r="Z66" s="116"/>
      <c r="AA66" s="116"/>
      <c r="AB66" s="116"/>
      <c r="AC66" s="116"/>
      <c r="AD66" s="116"/>
    </row>
    <row r="67" spans="1:30" s="94" customFormat="1" ht="11.1" customHeight="1">
      <c r="A67" s="25">
        <f>IF(B67&lt;&gt;"",COUNTA($B$20:B67),"")</f>
        <v>47</v>
      </c>
      <c r="B67" s="103" t="s">
        <v>152</v>
      </c>
      <c r="C67" s="125">
        <v>55.79</v>
      </c>
      <c r="D67" s="125">
        <v>1.76</v>
      </c>
      <c r="E67" s="125">
        <v>1.84</v>
      </c>
      <c r="F67" s="125">
        <v>0.73</v>
      </c>
      <c r="G67" s="125">
        <v>0.14000000000000001</v>
      </c>
      <c r="H67" s="126">
        <v>1.61</v>
      </c>
      <c r="I67" s="126">
        <v>0.25</v>
      </c>
      <c r="J67" s="125">
        <v>1.36</v>
      </c>
      <c r="K67" s="126">
        <v>1.1399999999999999</v>
      </c>
      <c r="L67" s="125">
        <v>4.6900000000000004</v>
      </c>
      <c r="M67" s="125">
        <v>27.08</v>
      </c>
      <c r="N67" s="125">
        <v>16.8</v>
      </c>
      <c r="O67" s="116"/>
      <c r="P67" s="116"/>
      <c r="Q67" s="116"/>
      <c r="R67" s="116"/>
      <c r="S67" s="116"/>
      <c r="T67" s="116"/>
      <c r="U67" s="116"/>
      <c r="V67" s="116"/>
      <c r="W67" s="116"/>
      <c r="X67" s="116"/>
      <c r="Y67" s="116"/>
      <c r="Z67" s="116"/>
      <c r="AA67" s="116"/>
      <c r="AB67" s="116"/>
      <c r="AC67" s="116"/>
      <c r="AD67" s="116"/>
    </row>
    <row r="68" spans="1:30" s="94" customFormat="1" ht="11.1" customHeight="1">
      <c r="A68" s="25">
        <f>IF(B68&lt;&gt;"",COUNTA($B$20:B68),"")</f>
        <v>48</v>
      </c>
      <c r="B68" s="103" t="s">
        <v>147</v>
      </c>
      <c r="C68" s="125">
        <v>4.21</v>
      </c>
      <c r="D68" s="125">
        <v>0.95</v>
      </c>
      <c r="E68" s="125">
        <v>0.85</v>
      </c>
      <c r="F68" s="125">
        <v>0.96</v>
      </c>
      <c r="G68" s="125">
        <v>0.03</v>
      </c>
      <c r="H68" s="126">
        <v>0.57999999999999996</v>
      </c>
      <c r="I68" s="126" t="s">
        <v>10</v>
      </c>
      <c r="J68" s="125">
        <v>0.57999999999999996</v>
      </c>
      <c r="K68" s="126">
        <v>0.01</v>
      </c>
      <c r="L68" s="125">
        <v>0.55000000000000004</v>
      </c>
      <c r="M68" s="125">
        <v>0.21</v>
      </c>
      <c r="N68" s="125">
        <v>0.09</v>
      </c>
      <c r="O68" s="116"/>
      <c r="P68" s="116"/>
      <c r="Q68" s="116"/>
      <c r="R68" s="116"/>
      <c r="S68" s="116"/>
      <c r="T68" s="116"/>
      <c r="U68" s="116"/>
      <c r="V68" s="116"/>
      <c r="W68" s="116"/>
      <c r="X68" s="116"/>
      <c r="Y68" s="116"/>
      <c r="Z68" s="116"/>
      <c r="AA68" s="116"/>
      <c r="AB68" s="116"/>
      <c r="AC68" s="116"/>
      <c r="AD68" s="116"/>
    </row>
    <row r="69" spans="1:30" s="94" customFormat="1" ht="18.95" customHeight="1">
      <c r="A69" s="26">
        <f>IF(B69&lt;&gt;"",COUNTA($B$20:B69),"")</f>
        <v>49</v>
      </c>
      <c r="B69" s="105" t="s">
        <v>153</v>
      </c>
      <c r="C69" s="127">
        <v>426.1</v>
      </c>
      <c r="D69" s="127">
        <v>38.03</v>
      </c>
      <c r="E69" s="127">
        <v>24.28</v>
      </c>
      <c r="F69" s="127">
        <v>58.65</v>
      </c>
      <c r="G69" s="127">
        <v>4.82</v>
      </c>
      <c r="H69" s="128">
        <v>19.239999999999998</v>
      </c>
      <c r="I69" s="128">
        <v>0.43</v>
      </c>
      <c r="J69" s="127">
        <v>18.8</v>
      </c>
      <c r="K69" s="128">
        <v>12.65</v>
      </c>
      <c r="L69" s="127">
        <v>160.59</v>
      </c>
      <c r="M69" s="127">
        <v>91.08</v>
      </c>
      <c r="N69" s="127">
        <v>16.760000000000002</v>
      </c>
      <c r="O69" s="116"/>
      <c r="P69" s="116"/>
      <c r="Q69" s="116"/>
      <c r="R69" s="116"/>
      <c r="S69" s="116"/>
      <c r="T69" s="116"/>
      <c r="U69" s="116"/>
      <c r="V69" s="116"/>
      <c r="W69" s="116"/>
      <c r="X69" s="116"/>
      <c r="Y69" s="116"/>
      <c r="Z69" s="116"/>
      <c r="AA69" s="116"/>
      <c r="AB69" s="116"/>
      <c r="AC69" s="116"/>
      <c r="AD69" s="116"/>
    </row>
    <row r="70" spans="1:30" s="94" customFormat="1" ht="18.95" customHeight="1">
      <c r="A70" s="26">
        <f>IF(B70&lt;&gt;"",COUNTA($B$20:B70),"")</f>
        <v>50</v>
      </c>
      <c r="B70" s="105" t="s">
        <v>154</v>
      </c>
      <c r="C70" s="127">
        <v>3057.74</v>
      </c>
      <c r="D70" s="127">
        <v>423.01</v>
      </c>
      <c r="E70" s="127">
        <v>188.92</v>
      </c>
      <c r="F70" s="127">
        <v>254.46</v>
      </c>
      <c r="G70" s="127">
        <v>109.68</v>
      </c>
      <c r="H70" s="128">
        <v>1340.33</v>
      </c>
      <c r="I70" s="128">
        <v>745.7</v>
      </c>
      <c r="J70" s="127">
        <v>594.62</v>
      </c>
      <c r="K70" s="128">
        <v>78.540000000000006</v>
      </c>
      <c r="L70" s="127">
        <v>351.04</v>
      </c>
      <c r="M70" s="127">
        <v>262.61</v>
      </c>
      <c r="N70" s="127">
        <v>49.16</v>
      </c>
      <c r="O70" s="116"/>
      <c r="P70" s="116"/>
      <c r="Q70" s="116"/>
      <c r="R70" s="116"/>
      <c r="S70" s="116"/>
      <c r="T70" s="116"/>
      <c r="U70" s="116"/>
      <c r="V70" s="116"/>
      <c r="W70" s="116"/>
      <c r="X70" s="116"/>
      <c r="Y70" s="116"/>
      <c r="Z70" s="116"/>
      <c r="AA70" s="116"/>
      <c r="AB70" s="116"/>
      <c r="AC70" s="116"/>
      <c r="AD70" s="116"/>
    </row>
    <row r="71" spans="1:30" s="94" customFormat="1" ht="11.1" customHeight="1">
      <c r="A71" s="25">
        <f>IF(B71&lt;&gt;"",COUNTA($B$20:B71),"")</f>
        <v>51</v>
      </c>
      <c r="B71" s="103" t="s">
        <v>155</v>
      </c>
      <c r="C71" s="125">
        <v>836.58</v>
      </c>
      <c r="D71" s="125" t="s">
        <v>10</v>
      </c>
      <c r="E71" s="125" t="s">
        <v>10</v>
      </c>
      <c r="F71" s="125" t="s">
        <v>10</v>
      </c>
      <c r="G71" s="125" t="s">
        <v>10</v>
      </c>
      <c r="H71" s="126" t="s">
        <v>10</v>
      </c>
      <c r="I71" s="126" t="s">
        <v>10</v>
      </c>
      <c r="J71" s="125" t="s">
        <v>10</v>
      </c>
      <c r="K71" s="126" t="s">
        <v>10</v>
      </c>
      <c r="L71" s="125" t="s">
        <v>10</v>
      </c>
      <c r="M71" s="125" t="s">
        <v>10</v>
      </c>
      <c r="N71" s="125">
        <v>836.58</v>
      </c>
      <c r="O71" s="116"/>
      <c r="P71" s="116"/>
      <c r="Q71" s="116"/>
      <c r="R71" s="116"/>
      <c r="S71" s="116"/>
      <c r="T71" s="116"/>
      <c r="U71" s="116"/>
      <c r="V71" s="116"/>
      <c r="W71" s="116"/>
      <c r="X71" s="116"/>
      <c r="Y71" s="116"/>
      <c r="Z71" s="116"/>
      <c r="AA71" s="116"/>
      <c r="AB71" s="116"/>
      <c r="AC71" s="116"/>
      <c r="AD71" s="116"/>
    </row>
    <row r="72" spans="1:30" s="94" customFormat="1" ht="11.1" customHeight="1">
      <c r="A72" s="25">
        <f>IF(B72&lt;&gt;"",COUNTA($B$20:B72),"")</f>
        <v>52</v>
      </c>
      <c r="B72" s="103" t="s">
        <v>156</v>
      </c>
      <c r="C72" s="125">
        <v>300.39</v>
      </c>
      <c r="D72" s="125" t="s">
        <v>10</v>
      </c>
      <c r="E72" s="125" t="s">
        <v>10</v>
      </c>
      <c r="F72" s="125" t="s">
        <v>10</v>
      </c>
      <c r="G72" s="125" t="s">
        <v>10</v>
      </c>
      <c r="H72" s="126" t="s">
        <v>10</v>
      </c>
      <c r="I72" s="126" t="s">
        <v>10</v>
      </c>
      <c r="J72" s="125" t="s">
        <v>10</v>
      </c>
      <c r="K72" s="126" t="s">
        <v>10</v>
      </c>
      <c r="L72" s="125" t="s">
        <v>10</v>
      </c>
      <c r="M72" s="125" t="s">
        <v>10</v>
      </c>
      <c r="N72" s="125">
        <v>300.39</v>
      </c>
      <c r="O72" s="116"/>
      <c r="P72" s="116"/>
      <c r="Q72" s="116"/>
      <c r="R72" s="116"/>
      <c r="S72" s="116"/>
      <c r="T72" s="116"/>
      <c r="U72" s="116"/>
      <c r="V72" s="116"/>
      <c r="W72" s="116"/>
      <c r="X72" s="116"/>
      <c r="Y72" s="116"/>
      <c r="Z72" s="116"/>
      <c r="AA72" s="116"/>
      <c r="AB72" s="116"/>
      <c r="AC72" s="116"/>
      <c r="AD72" s="116"/>
    </row>
    <row r="73" spans="1:30" s="94" customFormat="1" ht="11.1" customHeight="1">
      <c r="A73" s="25">
        <f>IF(B73&lt;&gt;"",COUNTA($B$20:B73),"")</f>
        <v>53</v>
      </c>
      <c r="B73" s="103" t="s">
        <v>172</v>
      </c>
      <c r="C73" s="125">
        <v>326.25</v>
      </c>
      <c r="D73" s="125" t="s">
        <v>10</v>
      </c>
      <c r="E73" s="125" t="s">
        <v>10</v>
      </c>
      <c r="F73" s="125" t="s">
        <v>10</v>
      </c>
      <c r="G73" s="125" t="s">
        <v>10</v>
      </c>
      <c r="H73" s="126" t="s">
        <v>10</v>
      </c>
      <c r="I73" s="126" t="s">
        <v>10</v>
      </c>
      <c r="J73" s="125" t="s">
        <v>10</v>
      </c>
      <c r="K73" s="126" t="s">
        <v>10</v>
      </c>
      <c r="L73" s="125" t="s">
        <v>10</v>
      </c>
      <c r="M73" s="125" t="s">
        <v>10</v>
      </c>
      <c r="N73" s="125">
        <v>326.25</v>
      </c>
      <c r="O73" s="116"/>
      <c r="P73" s="116"/>
      <c r="Q73" s="116"/>
      <c r="R73" s="116"/>
      <c r="S73" s="116"/>
      <c r="T73" s="116"/>
      <c r="U73" s="116"/>
      <c r="V73" s="116"/>
      <c r="W73" s="116"/>
      <c r="X73" s="116"/>
      <c r="Y73" s="116"/>
      <c r="Z73" s="116"/>
      <c r="AA73" s="116"/>
      <c r="AB73" s="116"/>
      <c r="AC73" s="116"/>
      <c r="AD73" s="116"/>
    </row>
    <row r="74" spans="1:30" s="94" customFormat="1" ht="11.1" customHeight="1">
      <c r="A74" s="25">
        <f>IF(B74&lt;&gt;"",COUNTA($B$20:B74),"")</f>
        <v>54</v>
      </c>
      <c r="B74" s="103" t="s">
        <v>173</v>
      </c>
      <c r="C74" s="125">
        <v>123.79</v>
      </c>
      <c r="D74" s="125" t="s">
        <v>10</v>
      </c>
      <c r="E74" s="125" t="s">
        <v>10</v>
      </c>
      <c r="F74" s="125" t="s">
        <v>10</v>
      </c>
      <c r="G74" s="125" t="s">
        <v>10</v>
      </c>
      <c r="H74" s="126" t="s">
        <v>10</v>
      </c>
      <c r="I74" s="126" t="s">
        <v>10</v>
      </c>
      <c r="J74" s="125" t="s">
        <v>10</v>
      </c>
      <c r="K74" s="126" t="s">
        <v>10</v>
      </c>
      <c r="L74" s="125" t="s">
        <v>10</v>
      </c>
      <c r="M74" s="125" t="s">
        <v>10</v>
      </c>
      <c r="N74" s="125">
        <v>123.79</v>
      </c>
      <c r="O74" s="116"/>
      <c r="P74" s="116"/>
      <c r="Q74" s="116"/>
      <c r="R74" s="116"/>
      <c r="S74" s="116"/>
      <c r="T74" s="116"/>
      <c r="U74" s="116"/>
      <c r="V74" s="116"/>
      <c r="W74" s="116"/>
      <c r="X74" s="116"/>
      <c r="Y74" s="116"/>
      <c r="Z74" s="116"/>
      <c r="AA74" s="116"/>
      <c r="AB74" s="116"/>
      <c r="AC74" s="116"/>
      <c r="AD74" s="116"/>
    </row>
    <row r="75" spans="1:30" s="94" customFormat="1" ht="11.1" customHeight="1">
      <c r="A75" s="25">
        <f>IF(B75&lt;&gt;"",COUNTA($B$20:B75),"")</f>
        <v>55</v>
      </c>
      <c r="B75" s="103" t="s">
        <v>61</v>
      </c>
      <c r="C75" s="125">
        <v>391.92</v>
      </c>
      <c r="D75" s="125" t="s">
        <v>10</v>
      </c>
      <c r="E75" s="125" t="s">
        <v>10</v>
      </c>
      <c r="F75" s="125" t="s">
        <v>10</v>
      </c>
      <c r="G75" s="125" t="s">
        <v>10</v>
      </c>
      <c r="H75" s="126" t="s">
        <v>10</v>
      </c>
      <c r="I75" s="126" t="s">
        <v>10</v>
      </c>
      <c r="J75" s="125" t="s">
        <v>10</v>
      </c>
      <c r="K75" s="126" t="s">
        <v>10</v>
      </c>
      <c r="L75" s="125" t="s">
        <v>10</v>
      </c>
      <c r="M75" s="125" t="s">
        <v>10</v>
      </c>
      <c r="N75" s="125">
        <v>391.92</v>
      </c>
      <c r="O75" s="116"/>
      <c r="P75" s="116"/>
      <c r="Q75" s="116"/>
      <c r="R75" s="116"/>
      <c r="S75" s="116"/>
      <c r="T75" s="116"/>
      <c r="U75" s="116"/>
      <c r="V75" s="116"/>
      <c r="W75" s="116"/>
      <c r="X75" s="116"/>
      <c r="Y75" s="116"/>
      <c r="Z75" s="116"/>
      <c r="AA75" s="116"/>
      <c r="AB75" s="116"/>
      <c r="AC75" s="116"/>
      <c r="AD75" s="116"/>
    </row>
    <row r="76" spans="1:30" s="94" customFormat="1" ht="21.6" customHeight="1">
      <c r="A76" s="25">
        <f>IF(B76&lt;&gt;"",COUNTA($B$20:B76),"")</f>
        <v>56</v>
      </c>
      <c r="B76" s="104" t="s">
        <v>157</v>
      </c>
      <c r="C76" s="125">
        <v>346.17</v>
      </c>
      <c r="D76" s="125" t="s">
        <v>10</v>
      </c>
      <c r="E76" s="125" t="s">
        <v>10</v>
      </c>
      <c r="F76" s="125" t="s">
        <v>10</v>
      </c>
      <c r="G76" s="125" t="s">
        <v>10</v>
      </c>
      <c r="H76" s="126" t="s">
        <v>10</v>
      </c>
      <c r="I76" s="126" t="s">
        <v>10</v>
      </c>
      <c r="J76" s="125" t="s">
        <v>10</v>
      </c>
      <c r="K76" s="126" t="s">
        <v>10</v>
      </c>
      <c r="L76" s="125" t="s">
        <v>10</v>
      </c>
      <c r="M76" s="125" t="s">
        <v>10</v>
      </c>
      <c r="N76" s="125">
        <v>346.17</v>
      </c>
      <c r="O76" s="116"/>
      <c r="P76" s="116"/>
      <c r="Q76" s="116"/>
      <c r="R76" s="116"/>
      <c r="S76" s="116"/>
      <c r="T76" s="116"/>
      <c r="U76" s="116"/>
      <c r="V76" s="116"/>
      <c r="W76" s="116"/>
      <c r="X76" s="116"/>
      <c r="Y76" s="116"/>
      <c r="Z76" s="116"/>
      <c r="AA76" s="116"/>
      <c r="AB76" s="116"/>
      <c r="AC76" s="116"/>
      <c r="AD76" s="116"/>
    </row>
    <row r="77" spans="1:30" s="94" customFormat="1" ht="21.6" customHeight="1">
      <c r="A77" s="25">
        <f>IF(B77&lt;&gt;"",COUNTA($B$20:B77),"")</f>
        <v>57</v>
      </c>
      <c r="B77" s="104" t="s">
        <v>158</v>
      </c>
      <c r="C77" s="125">
        <v>440.43</v>
      </c>
      <c r="D77" s="125">
        <v>4.47</v>
      </c>
      <c r="E77" s="125">
        <v>0.48</v>
      </c>
      <c r="F77" s="125">
        <v>9.23</v>
      </c>
      <c r="G77" s="125">
        <v>19.82</v>
      </c>
      <c r="H77" s="126">
        <v>387.35</v>
      </c>
      <c r="I77" s="126">
        <v>208.82</v>
      </c>
      <c r="J77" s="125">
        <v>178.54</v>
      </c>
      <c r="K77" s="126">
        <v>0.71</v>
      </c>
      <c r="L77" s="125">
        <v>15.52</v>
      </c>
      <c r="M77" s="125">
        <v>2.85</v>
      </c>
      <c r="N77" s="125" t="s">
        <v>10</v>
      </c>
      <c r="O77" s="116"/>
      <c r="P77" s="116"/>
      <c r="Q77" s="116"/>
      <c r="R77" s="116"/>
      <c r="S77" s="116"/>
      <c r="T77" s="116"/>
      <c r="U77" s="116"/>
      <c r="V77" s="116"/>
      <c r="W77" s="116"/>
      <c r="X77" s="116"/>
      <c r="Y77" s="116"/>
      <c r="Z77" s="116"/>
      <c r="AA77" s="116"/>
      <c r="AB77" s="116"/>
      <c r="AC77" s="116"/>
      <c r="AD77" s="116"/>
    </row>
    <row r="78" spans="1:30" s="94" customFormat="1" ht="21.6" customHeight="1">
      <c r="A78" s="25">
        <f>IF(B78&lt;&gt;"",COUNTA($B$20:B78),"")</f>
        <v>58</v>
      </c>
      <c r="B78" s="104" t="s">
        <v>159</v>
      </c>
      <c r="C78" s="125">
        <v>132.11000000000001</v>
      </c>
      <c r="D78" s="125">
        <v>3.6</v>
      </c>
      <c r="E78" s="125">
        <v>0.08</v>
      </c>
      <c r="F78" s="125">
        <v>0.36</v>
      </c>
      <c r="G78" s="125">
        <v>1.17</v>
      </c>
      <c r="H78" s="126">
        <v>123.46</v>
      </c>
      <c r="I78" s="126">
        <v>122.13</v>
      </c>
      <c r="J78" s="125">
        <v>1.33</v>
      </c>
      <c r="K78" s="126">
        <v>0.28000000000000003</v>
      </c>
      <c r="L78" s="125">
        <v>0.46</v>
      </c>
      <c r="M78" s="125">
        <v>2.7</v>
      </c>
      <c r="N78" s="125" t="s">
        <v>10</v>
      </c>
      <c r="O78" s="116"/>
      <c r="P78" s="116"/>
      <c r="Q78" s="116"/>
      <c r="R78" s="116"/>
      <c r="S78" s="116"/>
      <c r="T78" s="116"/>
      <c r="U78" s="116"/>
      <c r="V78" s="116"/>
      <c r="W78" s="116"/>
      <c r="X78" s="116"/>
      <c r="Y78" s="116"/>
      <c r="Z78" s="116"/>
      <c r="AA78" s="116"/>
      <c r="AB78" s="116"/>
      <c r="AC78" s="116"/>
      <c r="AD78" s="116"/>
    </row>
    <row r="79" spans="1:30" s="94" customFormat="1" ht="11.1" customHeight="1">
      <c r="A79" s="25">
        <f>IF(B79&lt;&gt;"",COUNTA($B$20:B79),"")</f>
        <v>59</v>
      </c>
      <c r="B79" s="103" t="s">
        <v>160</v>
      </c>
      <c r="C79" s="125">
        <v>175.49</v>
      </c>
      <c r="D79" s="125">
        <v>2</v>
      </c>
      <c r="E79" s="125">
        <v>36.26</v>
      </c>
      <c r="F79" s="125">
        <v>2.36</v>
      </c>
      <c r="G79" s="125">
        <v>5.28</v>
      </c>
      <c r="H79" s="126">
        <v>12.32</v>
      </c>
      <c r="I79" s="126">
        <v>0.12</v>
      </c>
      <c r="J79" s="125">
        <v>12.2</v>
      </c>
      <c r="K79" s="126">
        <v>5.85</v>
      </c>
      <c r="L79" s="125">
        <v>28.52</v>
      </c>
      <c r="M79" s="125">
        <v>82.9</v>
      </c>
      <c r="N79" s="125" t="s">
        <v>10</v>
      </c>
      <c r="O79" s="116"/>
      <c r="P79" s="116"/>
      <c r="Q79" s="116"/>
      <c r="R79" s="116"/>
      <c r="S79" s="116"/>
      <c r="T79" s="116"/>
      <c r="U79" s="116"/>
      <c r="V79" s="116"/>
      <c r="W79" s="116"/>
      <c r="X79" s="116"/>
      <c r="Y79" s="116"/>
      <c r="Z79" s="116"/>
      <c r="AA79" s="116"/>
      <c r="AB79" s="116"/>
      <c r="AC79" s="116"/>
      <c r="AD79" s="116"/>
    </row>
    <row r="80" spans="1:30" s="94" customFormat="1" ht="11.1" customHeight="1">
      <c r="A80" s="25">
        <f>IF(B80&lt;&gt;"",COUNTA($B$20:B80),"")</f>
        <v>60</v>
      </c>
      <c r="B80" s="103" t="s">
        <v>161</v>
      </c>
      <c r="C80" s="125">
        <v>1043.32</v>
      </c>
      <c r="D80" s="125">
        <v>155.01</v>
      </c>
      <c r="E80" s="125">
        <v>40.6</v>
      </c>
      <c r="F80" s="125">
        <v>46.9</v>
      </c>
      <c r="G80" s="125">
        <v>10.65</v>
      </c>
      <c r="H80" s="126">
        <v>232.59</v>
      </c>
      <c r="I80" s="126">
        <v>173</v>
      </c>
      <c r="J80" s="125">
        <v>59.59</v>
      </c>
      <c r="K80" s="126">
        <v>4.9800000000000004</v>
      </c>
      <c r="L80" s="125">
        <v>29.45</v>
      </c>
      <c r="M80" s="125">
        <v>59.76</v>
      </c>
      <c r="N80" s="125">
        <v>463.37</v>
      </c>
      <c r="O80" s="116"/>
      <c r="P80" s="116"/>
      <c r="Q80" s="116"/>
      <c r="R80" s="116"/>
      <c r="S80" s="116"/>
      <c r="T80" s="116"/>
      <c r="U80" s="116"/>
      <c r="V80" s="116"/>
      <c r="W80" s="116"/>
      <c r="X80" s="116"/>
      <c r="Y80" s="116"/>
      <c r="Z80" s="116"/>
      <c r="AA80" s="116"/>
      <c r="AB80" s="116"/>
      <c r="AC80" s="116"/>
      <c r="AD80" s="116"/>
    </row>
    <row r="81" spans="1:30" s="94" customFormat="1" ht="11.1" customHeight="1">
      <c r="A81" s="25">
        <f>IF(B81&lt;&gt;"",COUNTA($B$20:B81),"")</f>
        <v>61</v>
      </c>
      <c r="B81" s="103" t="s">
        <v>147</v>
      </c>
      <c r="C81" s="125">
        <v>549.38</v>
      </c>
      <c r="D81" s="125">
        <v>49.37</v>
      </c>
      <c r="E81" s="125">
        <v>4.8</v>
      </c>
      <c r="F81" s="125">
        <v>41.31</v>
      </c>
      <c r="G81" s="125">
        <v>0.6</v>
      </c>
      <c r="H81" s="126">
        <v>19.82</v>
      </c>
      <c r="I81" s="126">
        <v>0.49</v>
      </c>
      <c r="J81" s="125">
        <v>19.329999999999998</v>
      </c>
      <c r="K81" s="126">
        <v>0.74</v>
      </c>
      <c r="L81" s="125">
        <v>2.58</v>
      </c>
      <c r="M81" s="125">
        <v>0.57999999999999996</v>
      </c>
      <c r="N81" s="125">
        <v>429.58</v>
      </c>
      <c r="O81" s="116"/>
      <c r="P81" s="116"/>
      <c r="Q81" s="116"/>
      <c r="R81" s="116"/>
      <c r="S81" s="116"/>
      <c r="T81" s="116"/>
      <c r="U81" s="116"/>
      <c r="V81" s="116"/>
      <c r="W81" s="116"/>
      <c r="X81" s="116"/>
      <c r="Y81" s="116"/>
      <c r="Z81" s="116"/>
      <c r="AA81" s="116"/>
      <c r="AB81" s="116"/>
      <c r="AC81" s="116"/>
      <c r="AD81" s="116"/>
    </row>
    <row r="82" spans="1:30" s="94" customFormat="1" ht="20.100000000000001" customHeight="1">
      <c r="A82" s="26">
        <f>IF(B82&lt;&gt;"",COUNTA($B$20:B82),"")</f>
        <v>62</v>
      </c>
      <c r="B82" s="105" t="s">
        <v>162</v>
      </c>
      <c r="C82" s="127">
        <v>2816.65</v>
      </c>
      <c r="D82" s="127">
        <v>115.7</v>
      </c>
      <c r="E82" s="127">
        <v>72.62</v>
      </c>
      <c r="F82" s="127">
        <v>17.55</v>
      </c>
      <c r="G82" s="127">
        <v>36.32</v>
      </c>
      <c r="H82" s="128">
        <v>735.91</v>
      </c>
      <c r="I82" s="128">
        <v>503.58</v>
      </c>
      <c r="J82" s="127">
        <v>232.33</v>
      </c>
      <c r="K82" s="128">
        <v>11.07</v>
      </c>
      <c r="L82" s="127">
        <v>71.36</v>
      </c>
      <c r="M82" s="127">
        <v>147.63999999999999</v>
      </c>
      <c r="N82" s="127">
        <v>1608.47</v>
      </c>
      <c r="O82" s="116"/>
      <c r="P82" s="116"/>
      <c r="Q82" s="116"/>
      <c r="R82" s="116"/>
      <c r="S82" s="116"/>
      <c r="T82" s="116"/>
      <c r="U82" s="116"/>
      <c r="V82" s="116"/>
      <c r="W82" s="116"/>
      <c r="X82" s="116"/>
      <c r="Y82" s="116"/>
      <c r="Z82" s="116"/>
      <c r="AA82" s="116"/>
      <c r="AB82" s="116"/>
      <c r="AC82" s="116"/>
      <c r="AD82" s="116"/>
    </row>
    <row r="83" spans="1:30" s="122" customFormat="1" ht="11.1" customHeight="1">
      <c r="A83" s="25">
        <f>IF(B83&lt;&gt;"",COUNTA($B$20:B83),"")</f>
        <v>63</v>
      </c>
      <c r="B83" s="103" t="s">
        <v>163</v>
      </c>
      <c r="C83" s="125">
        <v>216.4</v>
      </c>
      <c r="D83" s="125">
        <v>6.03</v>
      </c>
      <c r="E83" s="125">
        <v>7</v>
      </c>
      <c r="F83" s="125">
        <v>18.73</v>
      </c>
      <c r="G83" s="125">
        <v>0.54</v>
      </c>
      <c r="H83" s="126">
        <v>10.26</v>
      </c>
      <c r="I83" s="126">
        <v>0.08</v>
      </c>
      <c r="J83" s="125">
        <v>10.18</v>
      </c>
      <c r="K83" s="126">
        <v>1.36</v>
      </c>
      <c r="L83" s="125">
        <v>63.24</v>
      </c>
      <c r="M83" s="125">
        <v>38.659999999999997</v>
      </c>
      <c r="N83" s="125">
        <v>70.58</v>
      </c>
      <c r="O83" s="121"/>
      <c r="P83" s="121"/>
      <c r="Q83" s="121"/>
      <c r="R83" s="121"/>
      <c r="S83" s="121"/>
      <c r="T83" s="121"/>
      <c r="U83" s="121"/>
      <c r="V83" s="121"/>
      <c r="W83" s="121"/>
      <c r="X83" s="121"/>
      <c r="Y83" s="121"/>
      <c r="Z83" s="121"/>
      <c r="AA83" s="121"/>
      <c r="AB83" s="121"/>
      <c r="AC83" s="121"/>
      <c r="AD83" s="121"/>
    </row>
    <row r="84" spans="1:30" s="122" customFormat="1" ht="11.1" customHeight="1">
      <c r="A84" s="25">
        <f>IF(B84&lt;&gt;"",COUNTA($B$20:B84),"")</f>
        <v>64</v>
      </c>
      <c r="B84" s="103" t="s">
        <v>164</v>
      </c>
      <c r="C84" s="125" t="s">
        <v>10</v>
      </c>
      <c r="D84" s="125" t="s">
        <v>10</v>
      </c>
      <c r="E84" s="125" t="s">
        <v>10</v>
      </c>
      <c r="F84" s="125" t="s">
        <v>10</v>
      </c>
      <c r="G84" s="125" t="s">
        <v>10</v>
      </c>
      <c r="H84" s="126" t="s">
        <v>10</v>
      </c>
      <c r="I84" s="126" t="s">
        <v>10</v>
      </c>
      <c r="J84" s="125" t="s">
        <v>10</v>
      </c>
      <c r="K84" s="126" t="s">
        <v>10</v>
      </c>
      <c r="L84" s="125" t="s">
        <v>10</v>
      </c>
      <c r="M84" s="125" t="s">
        <v>10</v>
      </c>
      <c r="N84" s="125" t="s">
        <v>10</v>
      </c>
      <c r="O84" s="121"/>
      <c r="P84" s="121"/>
      <c r="Q84" s="121"/>
      <c r="R84" s="121"/>
      <c r="S84" s="121"/>
      <c r="T84" s="121"/>
      <c r="U84" s="121"/>
      <c r="V84" s="121"/>
      <c r="W84" s="121"/>
      <c r="X84" s="121"/>
      <c r="Y84" s="121"/>
      <c r="Z84" s="121"/>
      <c r="AA84" s="121"/>
      <c r="AB84" s="121"/>
      <c r="AC84" s="121"/>
      <c r="AD84" s="121"/>
    </row>
    <row r="85" spans="1:30" s="122" customFormat="1" ht="11.1" customHeight="1">
      <c r="A85" s="25">
        <f>IF(B85&lt;&gt;"",COUNTA($B$20:B85),"")</f>
        <v>65</v>
      </c>
      <c r="B85" s="103" t="s">
        <v>165</v>
      </c>
      <c r="C85" s="125">
        <v>111.48</v>
      </c>
      <c r="D85" s="125">
        <v>27.91</v>
      </c>
      <c r="E85" s="125">
        <v>1.5</v>
      </c>
      <c r="F85" s="125">
        <v>5.37</v>
      </c>
      <c r="G85" s="125">
        <v>0.3</v>
      </c>
      <c r="H85" s="126">
        <v>1.4</v>
      </c>
      <c r="I85" s="126">
        <v>0.16</v>
      </c>
      <c r="J85" s="125">
        <v>1.25</v>
      </c>
      <c r="K85" s="126">
        <v>0.73</v>
      </c>
      <c r="L85" s="125">
        <v>18.989999999999998</v>
      </c>
      <c r="M85" s="125">
        <v>42.55</v>
      </c>
      <c r="N85" s="125">
        <v>12.73</v>
      </c>
      <c r="O85" s="121"/>
      <c r="P85" s="121"/>
      <c r="Q85" s="121"/>
      <c r="R85" s="121"/>
      <c r="S85" s="121"/>
      <c r="T85" s="121"/>
      <c r="U85" s="121"/>
      <c r="V85" s="121"/>
      <c r="W85" s="121"/>
      <c r="X85" s="121"/>
      <c r="Y85" s="121"/>
      <c r="Z85" s="121"/>
      <c r="AA85" s="121"/>
      <c r="AB85" s="121"/>
      <c r="AC85" s="121"/>
      <c r="AD85" s="121"/>
    </row>
    <row r="86" spans="1:30" s="122" customFormat="1" ht="11.1" customHeight="1">
      <c r="A86" s="25">
        <f>IF(B86&lt;&gt;"",COUNTA($B$20:B86),"")</f>
        <v>66</v>
      </c>
      <c r="B86" s="103" t="s">
        <v>147</v>
      </c>
      <c r="C86" s="125">
        <v>4.21</v>
      </c>
      <c r="D86" s="125">
        <v>0.95</v>
      </c>
      <c r="E86" s="125">
        <v>0.85</v>
      </c>
      <c r="F86" s="125">
        <v>0.96</v>
      </c>
      <c r="G86" s="125">
        <v>0.03</v>
      </c>
      <c r="H86" s="126">
        <v>0.57999999999999996</v>
      </c>
      <c r="I86" s="126" t="s">
        <v>10</v>
      </c>
      <c r="J86" s="125">
        <v>0.57999999999999996</v>
      </c>
      <c r="K86" s="126">
        <v>0.01</v>
      </c>
      <c r="L86" s="125">
        <v>0.55000000000000004</v>
      </c>
      <c r="M86" s="125">
        <v>0.21</v>
      </c>
      <c r="N86" s="125">
        <v>0.09</v>
      </c>
      <c r="O86" s="121"/>
      <c r="P86" s="121"/>
      <c r="Q86" s="121"/>
      <c r="R86" s="121"/>
      <c r="S86" s="121"/>
      <c r="T86" s="121"/>
      <c r="U86" s="121"/>
      <c r="V86" s="121"/>
      <c r="W86" s="121"/>
      <c r="X86" s="121"/>
      <c r="Y86" s="121"/>
      <c r="Z86" s="121"/>
      <c r="AA86" s="121"/>
      <c r="AB86" s="121"/>
      <c r="AC86" s="121"/>
      <c r="AD86" s="121"/>
    </row>
    <row r="87" spans="1:30" s="94" customFormat="1" ht="18.95" customHeight="1">
      <c r="A87" s="26">
        <f>IF(B87&lt;&gt;"",COUNTA($B$20:B87),"")</f>
        <v>67</v>
      </c>
      <c r="B87" s="105" t="s">
        <v>166</v>
      </c>
      <c r="C87" s="127">
        <v>323.67</v>
      </c>
      <c r="D87" s="127">
        <v>32.99</v>
      </c>
      <c r="E87" s="127">
        <v>7.65</v>
      </c>
      <c r="F87" s="127">
        <v>23.14</v>
      </c>
      <c r="G87" s="127">
        <v>0.82</v>
      </c>
      <c r="H87" s="128">
        <v>11.08</v>
      </c>
      <c r="I87" s="128">
        <v>0.24</v>
      </c>
      <c r="J87" s="127">
        <v>10.85</v>
      </c>
      <c r="K87" s="128">
        <v>2.08</v>
      </c>
      <c r="L87" s="127">
        <v>81.680000000000007</v>
      </c>
      <c r="M87" s="127">
        <v>81</v>
      </c>
      <c r="N87" s="127">
        <v>83.23</v>
      </c>
      <c r="O87" s="116"/>
      <c r="P87" s="116"/>
      <c r="Q87" s="116"/>
      <c r="R87" s="116"/>
      <c r="S87" s="116"/>
      <c r="T87" s="116"/>
      <c r="U87" s="116"/>
      <c r="V87" s="116"/>
      <c r="W87" s="116"/>
      <c r="X87" s="116"/>
      <c r="Y87" s="116"/>
      <c r="Z87" s="116"/>
      <c r="AA87" s="116"/>
      <c r="AB87" s="116"/>
      <c r="AC87" s="116"/>
      <c r="AD87" s="116"/>
    </row>
    <row r="88" spans="1:30" s="94" customFormat="1" ht="18.95" customHeight="1">
      <c r="A88" s="26">
        <f>IF(B88&lt;&gt;"",COUNTA($B$20:B88),"")</f>
        <v>68</v>
      </c>
      <c r="B88" s="105" t="s">
        <v>167</v>
      </c>
      <c r="C88" s="127">
        <v>3140.32</v>
      </c>
      <c r="D88" s="127">
        <v>148.69</v>
      </c>
      <c r="E88" s="127">
        <v>80.27</v>
      </c>
      <c r="F88" s="127">
        <v>40.69</v>
      </c>
      <c r="G88" s="127">
        <v>37.14</v>
      </c>
      <c r="H88" s="128">
        <v>746.99</v>
      </c>
      <c r="I88" s="128">
        <v>503.82</v>
      </c>
      <c r="J88" s="127">
        <v>243.17</v>
      </c>
      <c r="K88" s="128">
        <v>13.15</v>
      </c>
      <c r="L88" s="127">
        <v>153.05000000000001</v>
      </c>
      <c r="M88" s="127">
        <v>228.64</v>
      </c>
      <c r="N88" s="127">
        <v>1691.69</v>
      </c>
      <c r="O88" s="116"/>
      <c r="P88" s="116"/>
      <c r="Q88" s="116"/>
      <c r="R88" s="116"/>
      <c r="S88" s="116"/>
      <c r="T88" s="116"/>
      <c r="U88" s="116"/>
      <c r="V88" s="116"/>
      <c r="W88" s="116"/>
      <c r="X88" s="116"/>
      <c r="Y88" s="116"/>
      <c r="Z88" s="116"/>
      <c r="AA88" s="116"/>
      <c r="AB88" s="116"/>
      <c r="AC88" s="116"/>
      <c r="AD88" s="116"/>
    </row>
    <row r="89" spans="1:30" s="94" customFormat="1" ht="18.95" customHeight="1">
      <c r="A89" s="26">
        <f>IF(B89&lt;&gt;"",COUNTA($B$20:B89),"")</f>
        <v>69</v>
      </c>
      <c r="B89" s="105" t="s">
        <v>168</v>
      </c>
      <c r="C89" s="127">
        <v>82.58</v>
      </c>
      <c r="D89" s="127">
        <v>-274.31</v>
      </c>
      <c r="E89" s="127">
        <v>-108.64</v>
      </c>
      <c r="F89" s="127">
        <v>-213.77</v>
      </c>
      <c r="G89" s="127">
        <v>-72.55</v>
      </c>
      <c r="H89" s="128">
        <v>-593.34</v>
      </c>
      <c r="I89" s="128">
        <v>-241.89</v>
      </c>
      <c r="J89" s="127">
        <v>-351.45</v>
      </c>
      <c r="K89" s="128">
        <v>-65.38</v>
      </c>
      <c r="L89" s="127">
        <v>-198</v>
      </c>
      <c r="M89" s="127">
        <v>-33.96</v>
      </c>
      <c r="N89" s="127">
        <v>1642.54</v>
      </c>
      <c r="O89" s="116"/>
      <c r="P89" s="116"/>
      <c r="Q89" s="116"/>
      <c r="R89" s="116"/>
      <c r="S89" s="116"/>
      <c r="T89" s="116"/>
      <c r="U89" s="116"/>
      <c r="V89" s="116"/>
      <c r="W89" s="116"/>
      <c r="X89" s="116"/>
      <c r="Y89" s="116"/>
      <c r="Z89" s="116"/>
      <c r="AA89" s="116"/>
      <c r="AB89" s="116"/>
      <c r="AC89" s="116"/>
      <c r="AD89" s="116"/>
    </row>
    <row r="90" spans="1:30" s="122" customFormat="1" ht="25.15" customHeight="1">
      <c r="A90" s="25">
        <f>IF(B90&lt;&gt;"",COUNTA($B$20:B90),"")</f>
        <v>70</v>
      </c>
      <c r="B90" s="108" t="s">
        <v>169</v>
      </c>
      <c r="C90" s="129">
        <v>185.01</v>
      </c>
      <c r="D90" s="129">
        <v>-269.27</v>
      </c>
      <c r="E90" s="129">
        <v>-92.01</v>
      </c>
      <c r="F90" s="129">
        <v>-178.26</v>
      </c>
      <c r="G90" s="129">
        <v>-68.540000000000006</v>
      </c>
      <c r="H90" s="130">
        <v>-585.19000000000005</v>
      </c>
      <c r="I90" s="130">
        <v>-241.69</v>
      </c>
      <c r="J90" s="129">
        <v>-343.49</v>
      </c>
      <c r="K90" s="130">
        <v>-54.82</v>
      </c>
      <c r="L90" s="129">
        <v>-119.09</v>
      </c>
      <c r="M90" s="129">
        <v>-23.88</v>
      </c>
      <c r="N90" s="129">
        <v>1576.07</v>
      </c>
      <c r="O90" s="121"/>
      <c r="P90" s="121"/>
      <c r="Q90" s="121"/>
      <c r="R90" s="121"/>
      <c r="S90" s="121"/>
      <c r="T90" s="121"/>
      <c r="U90" s="121"/>
      <c r="V90" s="121"/>
      <c r="W90" s="121"/>
      <c r="X90" s="121"/>
      <c r="Y90" s="121"/>
      <c r="Z90" s="121"/>
      <c r="AA90" s="121"/>
      <c r="AB90" s="121"/>
      <c r="AC90" s="121"/>
      <c r="AD90" s="121"/>
    </row>
    <row r="91" spans="1:30" s="122" customFormat="1" ht="18" customHeight="1">
      <c r="A91" s="25">
        <f>IF(B91&lt;&gt;"",COUNTA($B$20:B91),"")</f>
        <v>71</v>
      </c>
      <c r="B91" s="103" t="s">
        <v>170</v>
      </c>
      <c r="C91" s="125">
        <v>68.11</v>
      </c>
      <c r="D91" s="125">
        <v>1.72</v>
      </c>
      <c r="E91" s="125">
        <v>0.21</v>
      </c>
      <c r="F91" s="125">
        <v>0.49</v>
      </c>
      <c r="G91" s="125" t="s">
        <v>10</v>
      </c>
      <c r="H91" s="126">
        <v>0.63</v>
      </c>
      <c r="I91" s="126" t="s">
        <v>10</v>
      </c>
      <c r="J91" s="125">
        <v>0.63</v>
      </c>
      <c r="K91" s="126" t="s">
        <v>10</v>
      </c>
      <c r="L91" s="125">
        <v>1.03</v>
      </c>
      <c r="M91" s="125">
        <v>0.94</v>
      </c>
      <c r="N91" s="125">
        <v>63.09</v>
      </c>
      <c r="O91" s="121"/>
      <c r="P91" s="121"/>
      <c r="Q91" s="121"/>
      <c r="R91" s="121"/>
      <c r="S91" s="121"/>
      <c r="T91" s="121"/>
      <c r="U91" s="121"/>
      <c r="V91" s="121"/>
      <c r="W91" s="121"/>
      <c r="X91" s="121"/>
      <c r="Y91" s="121"/>
      <c r="Z91" s="121"/>
      <c r="AA91" s="121"/>
      <c r="AB91" s="121"/>
      <c r="AC91" s="121"/>
      <c r="AD91" s="121"/>
    </row>
    <row r="92" spans="1:30" ht="11.1" customHeight="1">
      <c r="A92" s="25">
        <f>IF(B92&lt;&gt;"",COUNTA($B$20:B92),"")</f>
        <v>72</v>
      </c>
      <c r="B92" s="103" t="s">
        <v>171</v>
      </c>
      <c r="C92" s="125">
        <v>112.1</v>
      </c>
      <c r="D92" s="125">
        <v>4.62</v>
      </c>
      <c r="E92" s="125">
        <v>0.54</v>
      </c>
      <c r="F92" s="125">
        <v>2.02</v>
      </c>
      <c r="G92" s="125">
        <v>0.03</v>
      </c>
      <c r="H92" s="126">
        <v>0.26</v>
      </c>
      <c r="I92" s="126">
        <v>0.04</v>
      </c>
      <c r="J92" s="125">
        <v>0.22</v>
      </c>
      <c r="K92" s="126">
        <v>0.31</v>
      </c>
      <c r="L92" s="125">
        <v>1.36</v>
      </c>
      <c r="M92" s="125">
        <v>1.21</v>
      </c>
      <c r="N92" s="125">
        <v>101.74</v>
      </c>
    </row>
  </sheetData>
  <mergeCells count="26">
    <mergeCell ref="C56:G56"/>
    <mergeCell ref="H56:N56"/>
    <mergeCell ref="N5:N16"/>
    <mergeCell ref="M5:M16"/>
    <mergeCell ref="C19:G19"/>
    <mergeCell ref="H19:N19"/>
    <mergeCell ref="F5:F16"/>
    <mergeCell ref="I5:J5"/>
    <mergeCell ref="I6:I16"/>
    <mergeCell ref="J6:J16"/>
    <mergeCell ref="D5:D16"/>
    <mergeCell ref="E5:E16"/>
    <mergeCell ref="G5:G16"/>
    <mergeCell ref="H5:H16"/>
    <mergeCell ref="B4:B17"/>
    <mergeCell ref="A4:A17"/>
    <mergeCell ref="C1:G1"/>
    <mergeCell ref="C4:C17"/>
    <mergeCell ref="H1:N1"/>
    <mergeCell ref="H4:N4"/>
    <mergeCell ref="D4:G4"/>
    <mergeCell ref="L5:L16"/>
    <mergeCell ref="K5:K16"/>
    <mergeCell ref="H2:N3"/>
    <mergeCell ref="C2:G3"/>
    <mergeCell ref="A1:B3"/>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91"/>
  <sheetViews>
    <sheetView zoomScale="140" zoomScaleNormal="140" workbookViewId="0">
      <pane xSplit="2" ySplit="17" topLeftCell="C18" activePane="bottomRight" state="frozen"/>
      <selection sqref="A1:B1"/>
      <selection pane="topRight" sqref="A1:B1"/>
      <selection pane="bottomLeft" sqref="A1:B1"/>
      <selection pane="bottomRight" activeCell="C18" sqref="C18:H18"/>
    </sheetView>
  </sheetViews>
  <sheetFormatPr baseColWidth="10" defaultColWidth="11.42578125" defaultRowHeight="11.25"/>
  <cols>
    <col min="1" max="1" width="3.7109375" style="24" customWidth="1"/>
    <col min="2" max="2" width="36.7109375" style="102" customWidth="1"/>
    <col min="3" max="3" width="9.28515625" style="102" customWidth="1"/>
    <col min="4" max="12" width="8.28515625" style="102" customWidth="1"/>
    <col min="13" max="14" width="8.7109375" style="102" customWidth="1"/>
    <col min="15" max="23" width="10.85546875" style="132" customWidth="1"/>
    <col min="24" max="16384" width="11.42578125" style="102"/>
  </cols>
  <sheetData>
    <row r="1" spans="1:23" s="97" customFormat="1" ht="35.1" customHeight="1">
      <c r="A1" s="241" t="s">
        <v>84</v>
      </c>
      <c r="B1" s="242"/>
      <c r="C1" s="221" t="str">
        <f>"Auszahlungen und Einzahlungen der Gemeinden 
und Gemeindeverbände "&amp;Deckblatt!A7&amp;" nach Gebietskörperschaften"</f>
        <v>Auszahlungen und Einzahlungen der Gemeinden 
und Gemeindeverbände 2019 nach Gebietskörperschaften</v>
      </c>
      <c r="D1" s="221"/>
      <c r="E1" s="221"/>
      <c r="F1" s="221"/>
      <c r="G1" s="221"/>
      <c r="H1" s="222"/>
      <c r="I1" s="223" t="str">
        <f>"Auszahlungen und Einzahlungen der Gemeinden 
und Gemeindeverbände "&amp;Deckblatt!A7&amp;" nach Gebietskörperschaften"</f>
        <v>Auszahlungen und Einzahlungen der Gemeinden 
und Gemeindeverbände 2019 nach Gebietskörperschaften</v>
      </c>
      <c r="J1" s="221"/>
      <c r="K1" s="221"/>
      <c r="L1" s="221"/>
      <c r="M1" s="221"/>
      <c r="N1" s="222"/>
      <c r="O1" s="132"/>
      <c r="P1" s="132"/>
      <c r="Q1" s="132"/>
      <c r="R1" s="132"/>
      <c r="S1" s="132"/>
      <c r="T1" s="132"/>
      <c r="U1" s="132"/>
      <c r="V1" s="132"/>
      <c r="W1" s="132"/>
    </row>
    <row r="2" spans="1:23" s="97" customFormat="1" ht="12" customHeight="1">
      <c r="A2" s="241"/>
      <c r="B2" s="242"/>
      <c r="C2" s="221" t="s">
        <v>114</v>
      </c>
      <c r="D2" s="221"/>
      <c r="E2" s="221"/>
      <c r="F2" s="221"/>
      <c r="G2" s="221"/>
      <c r="H2" s="222"/>
      <c r="I2" s="227" t="s">
        <v>114</v>
      </c>
      <c r="J2" s="227"/>
      <c r="K2" s="227"/>
      <c r="L2" s="227"/>
      <c r="M2" s="227"/>
      <c r="N2" s="227"/>
      <c r="O2" s="132"/>
      <c r="P2" s="132"/>
      <c r="Q2" s="132"/>
      <c r="R2" s="132"/>
      <c r="S2" s="132"/>
      <c r="T2" s="132"/>
      <c r="U2" s="132"/>
      <c r="V2" s="132"/>
      <c r="W2" s="132"/>
    </row>
    <row r="3" spans="1:23" s="97" customFormat="1" ht="12" customHeight="1">
      <c r="A3" s="241"/>
      <c r="B3" s="242"/>
      <c r="C3" s="221"/>
      <c r="D3" s="221"/>
      <c r="E3" s="221"/>
      <c r="F3" s="221"/>
      <c r="G3" s="221"/>
      <c r="H3" s="222"/>
      <c r="I3" s="227"/>
      <c r="J3" s="227"/>
      <c r="K3" s="227"/>
      <c r="L3" s="227"/>
      <c r="M3" s="227"/>
      <c r="N3" s="227"/>
      <c r="O3" s="132"/>
      <c r="P3" s="132"/>
      <c r="Q3" s="132"/>
      <c r="R3" s="132"/>
      <c r="S3" s="132"/>
      <c r="T3" s="132"/>
      <c r="U3" s="132"/>
      <c r="V3" s="132"/>
      <c r="W3" s="132"/>
    </row>
    <row r="4" spans="1:23" s="97" customFormat="1" ht="11.85" customHeight="1">
      <c r="A4" s="209" t="s">
        <v>80</v>
      </c>
      <c r="B4" s="210" t="s">
        <v>189</v>
      </c>
      <c r="C4" s="210" t="s">
        <v>2</v>
      </c>
      <c r="D4" s="218" t="s">
        <v>85</v>
      </c>
      <c r="E4" s="218" t="s">
        <v>86</v>
      </c>
      <c r="F4" s="226" t="s">
        <v>3</v>
      </c>
      <c r="G4" s="226"/>
      <c r="H4" s="236"/>
      <c r="I4" s="219" t="s">
        <v>3</v>
      </c>
      <c r="J4" s="226"/>
      <c r="K4" s="226"/>
      <c r="L4" s="226"/>
      <c r="M4" s="226" t="s">
        <v>93</v>
      </c>
      <c r="N4" s="236" t="s">
        <v>94</v>
      </c>
      <c r="O4" s="132"/>
      <c r="P4" s="132"/>
      <c r="Q4" s="132"/>
      <c r="R4" s="132"/>
      <c r="S4" s="132"/>
      <c r="T4" s="132"/>
      <c r="U4" s="132"/>
      <c r="V4" s="132"/>
      <c r="W4" s="132"/>
    </row>
    <row r="5" spans="1:23" s="97" customFormat="1" ht="11.85" customHeight="1">
      <c r="A5" s="209"/>
      <c r="B5" s="210"/>
      <c r="C5" s="210"/>
      <c r="D5" s="218"/>
      <c r="E5" s="218"/>
      <c r="F5" s="226"/>
      <c r="G5" s="226"/>
      <c r="H5" s="236"/>
      <c r="I5" s="219"/>
      <c r="J5" s="226"/>
      <c r="K5" s="226"/>
      <c r="L5" s="226"/>
      <c r="M5" s="226"/>
      <c r="N5" s="236"/>
      <c r="O5" s="132"/>
      <c r="P5" s="132"/>
      <c r="Q5" s="132"/>
      <c r="R5" s="132"/>
      <c r="S5" s="132"/>
      <c r="T5" s="132"/>
      <c r="U5" s="132"/>
      <c r="V5" s="132"/>
      <c r="W5" s="132"/>
    </row>
    <row r="6" spans="1:23" s="97" customFormat="1" ht="11.85" customHeight="1">
      <c r="A6" s="209"/>
      <c r="B6" s="210"/>
      <c r="C6" s="210"/>
      <c r="D6" s="218"/>
      <c r="E6" s="218"/>
      <c r="F6" s="218" t="s">
        <v>5</v>
      </c>
      <c r="G6" s="218" t="s">
        <v>87</v>
      </c>
      <c r="H6" s="217" t="s">
        <v>88</v>
      </c>
      <c r="I6" s="209" t="s">
        <v>89</v>
      </c>
      <c r="J6" s="218" t="s">
        <v>90</v>
      </c>
      <c r="K6" s="218" t="s">
        <v>91</v>
      </c>
      <c r="L6" s="218" t="s">
        <v>92</v>
      </c>
      <c r="M6" s="226"/>
      <c r="N6" s="236"/>
      <c r="O6" s="132"/>
      <c r="P6" s="132"/>
      <c r="Q6" s="132"/>
      <c r="R6" s="132"/>
      <c r="S6" s="132"/>
      <c r="T6" s="132"/>
      <c r="U6" s="132"/>
      <c r="V6" s="132"/>
      <c r="W6" s="132"/>
    </row>
    <row r="7" spans="1:23" s="97" customFormat="1" ht="11.85" customHeight="1">
      <c r="A7" s="209"/>
      <c r="B7" s="210"/>
      <c r="C7" s="210"/>
      <c r="D7" s="218"/>
      <c r="E7" s="218"/>
      <c r="F7" s="218"/>
      <c r="G7" s="218"/>
      <c r="H7" s="217"/>
      <c r="I7" s="209"/>
      <c r="J7" s="218"/>
      <c r="K7" s="218"/>
      <c r="L7" s="218"/>
      <c r="M7" s="226"/>
      <c r="N7" s="236"/>
      <c r="O7" s="132"/>
      <c r="P7" s="132"/>
      <c r="Q7" s="132"/>
      <c r="R7" s="132"/>
      <c r="S7" s="132"/>
      <c r="T7" s="132"/>
      <c r="U7" s="132"/>
      <c r="V7" s="132"/>
      <c r="W7" s="132"/>
    </row>
    <row r="8" spans="1:23" s="97" customFormat="1" ht="11.85" customHeight="1">
      <c r="A8" s="209"/>
      <c r="B8" s="210"/>
      <c r="C8" s="210"/>
      <c r="D8" s="218"/>
      <c r="E8" s="218"/>
      <c r="F8" s="218"/>
      <c r="G8" s="218"/>
      <c r="H8" s="217"/>
      <c r="I8" s="209"/>
      <c r="J8" s="218"/>
      <c r="K8" s="218"/>
      <c r="L8" s="218"/>
      <c r="M8" s="226"/>
      <c r="N8" s="236"/>
      <c r="O8" s="132"/>
      <c r="P8" s="132"/>
      <c r="Q8" s="132"/>
      <c r="R8" s="132"/>
      <c r="S8" s="132"/>
      <c r="T8" s="132"/>
      <c r="U8" s="132"/>
      <c r="V8" s="132"/>
      <c r="W8" s="132"/>
    </row>
    <row r="9" spans="1:23" s="97" customFormat="1" ht="11.85" customHeight="1">
      <c r="A9" s="209"/>
      <c r="B9" s="210"/>
      <c r="C9" s="210"/>
      <c r="D9" s="218"/>
      <c r="E9" s="218"/>
      <c r="F9" s="218"/>
      <c r="G9" s="218"/>
      <c r="H9" s="217"/>
      <c r="I9" s="209"/>
      <c r="J9" s="218"/>
      <c r="K9" s="218"/>
      <c r="L9" s="218"/>
      <c r="M9" s="226"/>
      <c r="N9" s="236"/>
      <c r="O9" s="132"/>
      <c r="P9" s="132"/>
      <c r="Q9" s="132"/>
      <c r="R9" s="132"/>
      <c r="S9" s="132"/>
      <c r="T9" s="132"/>
      <c r="U9" s="132"/>
      <c r="V9" s="132"/>
      <c r="W9" s="132"/>
    </row>
    <row r="10" spans="1:23" s="97" customFormat="1" ht="11.85" customHeight="1">
      <c r="A10" s="209"/>
      <c r="B10" s="210"/>
      <c r="C10" s="210"/>
      <c r="D10" s="218"/>
      <c r="E10" s="218"/>
      <c r="F10" s="218"/>
      <c r="G10" s="218"/>
      <c r="H10" s="217"/>
      <c r="I10" s="209"/>
      <c r="J10" s="218"/>
      <c r="K10" s="218"/>
      <c r="L10" s="218"/>
      <c r="M10" s="226"/>
      <c r="N10" s="236"/>
      <c r="O10" s="132"/>
      <c r="P10" s="132"/>
      <c r="Q10" s="132"/>
      <c r="R10" s="132"/>
      <c r="S10" s="132"/>
      <c r="T10" s="132"/>
      <c r="U10" s="132"/>
      <c r="V10" s="132"/>
      <c r="W10" s="132"/>
    </row>
    <row r="11" spans="1:23" ht="11.85" customHeight="1">
      <c r="A11" s="209"/>
      <c r="B11" s="210"/>
      <c r="C11" s="210"/>
      <c r="D11" s="218"/>
      <c r="E11" s="218"/>
      <c r="F11" s="218"/>
      <c r="G11" s="218"/>
      <c r="H11" s="217"/>
      <c r="I11" s="209"/>
      <c r="J11" s="218"/>
      <c r="K11" s="218"/>
      <c r="L11" s="218"/>
      <c r="M11" s="226"/>
      <c r="N11" s="236"/>
    </row>
    <row r="12" spans="1:23" ht="11.85" customHeight="1">
      <c r="A12" s="209"/>
      <c r="B12" s="210"/>
      <c r="C12" s="210"/>
      <c r="D12" s="218"/>
      <c r="E12" s="218"/>
      <c r="F12" s="218"/>
      <c r="G12" s="218"/>
      <c r="H12" s="217"/>
      <c r="I12" s="209"/>
      <c r="J12" s="218"/>
      <c r="K12" s="218"/>
      <c r="L12" s="218"/>
      <c r="M12" s="226"/>
      <c r="N12" s="236"/>
    </row>
    <row r="13" spans="1:23" ht="11.85" customHeight="1">
      <c r="A13" s="209"/>
      <c r="B13" s="210"/>
      <c r="C13" s="210"/>
      <c r="D13" s="218"/>
      <c r="E13" s="218"/>
      <c r="F13" s="218"/>
      <c r="G13" s="218"/>
      <c r="H13" s="217"/>
      <c r="I13" s="209"/>
      <c r="J13" s="218"/>
      <c r="K13" s="218"/>
      <c r="L13" s="218"/>
      <c r="M13" s="226"/>
      <c r="N13" s="236"/>
    </row>
    <row r="14" spans="1:23" ht="11.85" customHeight="1">
      <c r="A14" s="209"/>
      <c r="B14" s="210"/>
      <c r="C14" s="210"/>
      <c r="D14" s="218"/>
      <c r="E14" s="218"/>
      <c r="F14" s="218" t="s">
        <v>1</v>
      </c>
      <c r="G14" s="218"/>
      <c r="H14" s="217"/>
      <c r="I14" s="209" t="s">
        <v>1</v>
      </c>
      <c r="J14" s="218"/>
      <c r="K14" s="218"/>
      <c r="L14" s="218"/>
      <c r="M14" s="226"/>
      <c r="N14" s="236"/>
    </row>
    <row r="15" spans="1:23" ht="11.85" customHeight="1">
      <c r="A15" s="209"/>
      <c r="B15" s="210"/>
      <c r="C15" s="210"/>
      <c r="D15" s="218"/>
      <c r="E15" s="218"/>
      <c r="F15" s="218"/>
      <c r="G15" s="218"/>
      <c r="H15" s="217"/>
      <c r="I15" s="209"/>
      <c r="J15" s="218"/>
      <c r="K15" s="218"/>
      <c r="L15" s="218"/>
      <c r="M15" s="226"/>
      <c r="N15" s="236"/>
    </row>
    <row r="16" spans="1:23" ht="11.85" customHeight="1">
      <c r="A16" s="209"/>
      <c r="B16" s="210"/>
      <c r="C16" s="210"/>
      <c r="D16" s="218"/>
      <c r="E16" s="218"/>
      <c r="F16" s="218"/>
      <c r="G16" s="218"/>
      <c r="H16" s="217"/>
      <c r="I16" s="209"/>
      <c r="J16" s="218"/>
      <c r="K16" s="218"/>
      <c r="L16" s="218"/>
      <c r="M16" s="226"/>
      <c r="N16" s="236"/>
    </row>
    <row r="17" spans="1:23" s="24" customFormat="1" ht="11.85" customHeight="1">
      <c r="A17" s="18">
        <v>1</v>
      </c>
      <c r="B17" s="19">
        <v>2</v>
      </c>
      <c r="C17" s="39">
        <v>3</v>
      </c>
      <c r="D17" s="39">
        <v>4</v>
      </c>
      <c r="E17" s="39">
        <v>5</v>
      </c>
      <c r="F17" s="39">
        <v>6</v>
      </c>
      <c r="G17" s="39">
        <v>7</v>
      </c>
      <c r="H17" s="23">
        <v>8</v>
      </c>
      <c r="I17" s="40">
        <v>9</v>
      </c>
      <c r="J17" s="39">
        <v>10</v>
      </c>
      <c r="K17" s="39">
        <v>11</v>
      </c>
      <c r="L17" s="39">
        <v>12</v>
      </c>
      <c r="M17" s="39">
        <v>13</v>
      </c>
      <c r="N17" s="23">
        <v>14</v>
      </c>
      <c r="O17" s="133"/>
      <c r="P17" s="133"/>
      <c r="Q17" s="133"/>
      <c r="R17" s="133"/>
      <c r="S17" s="133"/>
      <c r="T17" s="133"/>
      <c r="U17" s="133"/>
      <c r="V17" s="133"/>
      <c r="W17" s="133"/>
    </row>
    <row r="18" spans="1:23" s="94" customFormat="1" ht="18" customHeight="1">
      <c r="A18" s="131"/>
      <c r="B18" s="115"/>
      <c r="C18" s="237" t="s">
        <v>111</v>
      </c>
      <c r="D18" s="238"/>
      <c r="E18" s="238"/>
      <c r="F18" s="238"/>
      <c r="G18" s="238"/>
      <c r="H18" s="238"/>
      <c r="I18" s="238" t="s">
        <v>111</v>
      </c>
      <c r="J18" s="238"/>
      <c r="K18" s="238"/>
      <c r="L18" s="238"/>
      <c r="M18" s="238"/>
      <c r="N18" s="238"/>
      <c r="O18" s="132"/>
      <c r="P18" s="132"/>
      <c r="Q18" s="132"/>
      <c r="R18" s="132"/>
      <c r="S18" s="132"/>
      <c r="T18" s="132"/>
      <c r="U18" s="132"/>
      <c r="V18" s="132"/>
      <c r="W18" s="132"/>
    </row>
    <row r="19" spans="1:23" s="94" customFormat="1" ht="11.1" customHeight="1">
      <c r="A19" s="25">
        <f>IF(B19&lt;&gt;"",COUNTA($B$19:B19),"")</f>
        <v>1</v>
      </c>
      <c r="B19" s="103" t="s">
        <v>142</v>
      </c>
      <c r="C19" s="117">
        <v>1118386</v>
      </c>
      <c r="D19" s="117">
        <v>201918</v>
      </c>
      <c r="E19" s="117">
        <v>450847</v>
      </c>
      <c r="F19" s="117">
        <v>10215</v>
      </c>
      <c r="G19" s="117">
        <v>26342</v>
      </c>
      <c r="H19" s="117">
        <v>41793</v>
      </c>
      <c r="I19" s="117">
        <v>57103</v>
      </c>
      <c r="J19" s="117">
        <v>90928</v>
      </c>
      <c r="K19" s="117">
        <v>78505</v>
      </c>
      <c r="L19" s="117">
        <v>145962</v>
      </c>
      <c r="M19" s="117">
        <v>94069</v>
      </c>
      <c r="N19" s="117">
        <v>371551</v>
      </c>
      <c r="O19" s="132"/>
      <c r="P19" s="132"/>
      <c r="Q19" s="132"/>
      <c r="R19" s="132"/>
      <c r="S19" s="132"/>
      <c r="T19" s="132"/>
      <c r="U19" s="132"/>
      <c r="V19" s="132"/>
      <c r="W19" s="132"/>
    </row>
    <row r="20" spans="1:23" s="94" customFormat="1" ht="11.1" customHeight="1">
      <c r="A20" s="25">
        <f>IF(B20&lt;&gt;"",COUNTA($B$19:B20),"")</f>
        <v>2</v>
      </c>
      <c r="B20" s="103" t="s">
        <v>143</v>
      </c>
      <c r="C20" s="117">
        <v>646777</v>
      </c>
      <c r="D20" s="117">
        <v>80205</v>
      </c>
      <c r="E20" s="117">
        <v>325185</v>
      </c>
      <c r="F20" s="117">
        <v>19187</v>
      </c>
      <c r="G20" s="117">
        <v>41534</v>
      </c>
      <c r="H20" s="117">
        <v>58921</v>
      </c>
      <c r="I20" s="117">
        <v>41218</v>
      </c>
      <c r="J20" s="117">
        <v>54511</v>
      </c>
      <c r="K20" s="117">
        <v>42179</v>
      </c>
      <c r="L20" s="117">
        <v>67636</v>
      </c>
      <c r="M20" s="117">
        <v>22068</v>
      </c>
      <c r="N20" s="117">
        <v>219319</v>
      </c>
      <c r="O20" s="132"/>
      <c r="P20" s="132"/>
      <c r="Q20" s="132"/>
      <c r="R20" s="132"/>
      <c r="S20" s="132"/>
      <c r="T20" s="132"/>
      <c r="U20" s="132"/>
      <c r="V20" s="132"/>
      <c r="W20" s="132"/>
    </row>
    <row r="21" spans="1:23" s="94" customFormat="1" ht="21.6" customHeight="1">
      <c r="A21" s="25">
        <f>IF(B21&lt;&gt;"",COUNTA($B$19:B21),"")</f>
        <v>3</v>
      </c>
      <c r="B21" s="104" t="s">
        <v>144</v>
      </c>
      <c r="C21" s="117">
        <v>1387254</v>
      </c>
      <c r="D21" s="117">
        <v>386584</v>
      </c>
      <c r="E21" s="117" t="s">
        <v>10</v>
      </c>
      <c r="F21" s="117" t="s">
        <v>10</v>
      </c>
      <c r="G21" s="117" t="s">
        <v>10</v>
      </c>
      <c r="H21" s="117" t="s">
        <v>10</v>
      </c>
      <c r="I21" s="117" t="s">
        <v>10</v>
      </c>
      <c r="J21" s="117" t="s">
        <v>10</v>
      </c>
      <c r="K21" s="117" t="s">
        <v>10</v>
      </c>
      <c r="L21" s="117" t="s">
        <v>10</v>
      </c>
      <c r="M21" s="117" t="s">
        <v>10</v>
      </c>
      <c r="N21" s="117">
        <v>1000670</v>
      </c>
      <c r="O21" s="132"/>
      <c r="P21" s="132"/>
      <c r="Q21" s="132"/>
      <c r="R21" s="132"/>
      <c r="S21" s="132"/>
      <c r="T21" s="132"/>
      <c r="U21" s="132"/>
      <c r="V21" s="132"/>
      <c r="W21" s="132"/>
    </row>
    <row r="22" spans="1:23" s="94" customFormat="1" ht="11.1" customHeight="1">
      <c r="A22" s="25">
        <f>IF(B22&lt;&gt;"",COUNTA($B$19:B22),"")</f>
        <v>4</v>
      </c>
      <c r="B22" s="103" t="s">
        <v>145</v>
      </c>
      <c r="C22" s="117">
        <v>22747</v>
      </c>
      <c r="D22" s="117">
        <v>3084</v>
      </c>
      <c r="E22" s="117">
        <v>12557</v>
      </c>
      <c r="F22" s="117">
        <v>899</v>
      </c>
      <c r="G22" s="117">
        <v>1643</v>
      </c>
      <c r="H22" s="117">
        <v>1901</v>
      </c>
      <c r="I22" s="117">
        <v>1309</v>
      </c>
      <c r="J22" s="117">
        <v>1630</v>
      </c>
      <c r="K22" s="117">
        <v>906</v>
      </c>
      <c r="L22" s="117">
        <v>4270</v>
      </c>
      <c r="M22" s="117">
        <v>232</v>
      </c>
      <c r="N22" s="117">
        <v>6874</v>
      </c>
      <c r="O22" s="132"/>
      <c r="P22" s="132"/>
      <c r="Q22" s="132"/>
      <c r="R22" s="132"/>
      <c r="S22" s="132"/>
      <c r="T22" s="132"/>
      <c r="U22" s="132"/>
      <c r="V22" s="132"/>
      <c r="W22" s="132"/>
    </row>
    <row r="23" spans="1:23" s="94" customFormat="1" ht="11.1" customHeight="1">
      <c r="A23" s="25">
        <f>IF(B23&lt;&gt;"",COUNTA($B$19:B23),"")</f>
        <v>5</v>
      </c>
      <c r="B23" s="103" t="s">
        <v>146</v>
      </c>
      <c r="C23" s="117">
        <v>1943294</v>
      </c>
      <c r="D23" s="117">
        <v>224816</v>
      </c>
      <c r="E23" s="117">
        <v>1130693</v>
      </c>
      <c r="F23" s="117">
        <v>72686</v>
      </c>
      <c r="G23" s="117">
        <v>162929</v>
      </c>
      <c r="H23" s="117">
        <v>208003</v>
      </c>
      <c r="I23" s="117">
        <v>148114</v>
      </c>
      <c r="J23" s="117">
        <v>171921</v>
      </c>
      <c r="K23" s="117">
        <v>100135</v>
      </c>
      <c r="L23" s="117">
        <v>266905</v>
      </c>
      <c r="M23" s="117">
        <v>86241</v>
      </c>
      <c r="N23" s="117">
        <v>501545</v>
      </c>
      <c r="O23" s="132"/>
      <c r="P23" s="132"/>
      <c r="Q23" s="132"/>
      <c r="R23" s="132"/>
      <c r="S23" s="132"/>
      <c r="T23" s="132"/>
      <c r="U23" s="132"/>
      <c r="V23" s="132"/>
      <c r="W23" s="132"/>
    </row>
    <row r="24" spans="1:23" s="94" customFormat="1" ht="11.1" customHeight="1">
      <c r="A24" s="25">
        <f>IF(B24&lt;&gt;"",COUNTA($B$19:B24),"")</f>
        <v>6</v>
      </c>
      <c r="B24" s="103" t="s">
        <v>147</v>
      </c>
      <c r="C24" s="117">
        <v>883989</v>
      </c>
      <c r="D24" s="117">
        <v>15037</v>
      </c>
      <c r="E24" s="117">
        <v>135044</v>
      </c>
      <c r="F24" s="117">
        <v>1708</v>
      </c>
      <c r="G24" s="117">
        <v>6063</v>
      </c>
      <c r="H24" s="117">
        <v>14977</v>
      </c>
      <c r="I24" s="117">
        <v>26421</v>
      </c>
      <c r="J24" s="117">
        <v>50745</v>
      </c>
      <c r="K24" s="117">
        <v>22328</v>
      </c>
      <c r="L24" s="117">
        <v>12803</v>
      </c>
      <c r="M24" s="117">
        <v>162126</v>
      </c>
      <c r="N24" s="117">
        <v>571783</v>
      </c>
      <c r="O24" s="132"/>
      <c r="P24" s="132"/>
      <c r="Q24" s="132"/>
      <c r="R24" s="132"/>
      <c r="S24" s="132"/>
      <c r="T24" s="132"/>
      <c r="U24" s="132"/>
      <c r="V24" s="132"/>
      <c r="W24" s="132"/>
    </row>
    <row r="25" spans="1:23" s="94" customFormat="1" ht="20.100000000000001" customHeight="1">
      <c r="A25" s="26">
        <f>IF(B25&lt;&gt;"",COUNTA($B$19:B25),"")</f>
        <v>7</v>
      </c>
      <c r="B25" s="105" t="s">
        <v>148</v>
      </c>
      <c r="C25" s="119">
        <v>4234469</v>
      </c>
      <c r="D25" s="119">
        <v>881570</v>
      </c>
      <c r="E25" s="119">
        <v>1784239</v>
      </c>
      <c r="F25" s="119">
        <v>101279</v>
      </c>
      <c r="G25" s="119">
        <v>226386</v>
      </c>
      <c r="H25" s="119">
        <v>295641</v>
      </c>
      <c r="I25" s="119">
        <v>221322</v>
      </c>
      <c r="J25" s="119">
        <v>268245</v>
      </c>
      <c r="K25" s="119">
        <v>199396</v>
      </c>
      <c r="L25" s="119">
        <v>471970</v>
      </c>
      <c r="M25" s="119">
        <v>40483</v>
      </c>
      <c r="N25" s="119">
        <v>1528177</v>
      </c>
      <c r="O25" s="132"/>
      <c r="P25" s="132"/>
      <c r="Q25" s="132"/>
      <c r="R25" s="132"/>
      <c r="S25" s="132"/>
      <c r="T25" s="132"/>
      <c r="U25" s="132"/>
      <c r="V25" s="132"/>
      <c r="W25" s="132"/>
    </row>
    <row r="26" spans="1:23" s="94" customFormat="1" ht="21.6" customHeight="1">
      <c r="A26" s="25">
        <f>IF(B26&lt;&gt;"",COUNTA($B$19:B26),"")</f>
        <v>8</v>
      </c>
      <c r="B26" s="104" t="s">
        <v>149</v>
      </c>
      <c r="C26" s="117">
        <v>602522</v>
      </c>
      <c r="D26" s="117">
        <v>121708</v>
      </c>
      <c r="E26" s="117">
        <v>356530</v>
      </c>
      <c r="F26" s="117">
        <v>17713</v>
      </c>
      <c r="G26" s="117">
        <v>43647</v>
      </c>
      <c r="H26" s="117">
        <v>70355</v>
      </c>
      <c r="I26" s="117">
        <v>50530</v>
      </c>
      <c r="J26" s="117">
        <v>75682</v>
      </c>
      <c r="K26" s="117">
        <v>36074</v>
      </c>
      <c r="L26" s="117">
        <v>62529</v>
      </c>
      <c r="M26" s="117">
        <v>6515</v>
      </c>
      <c r="N26" s="117">
        <v>117769</v>
      </c>
      <c r="O26" s="132"/>
      <c r="P26" s="132"/>
      <c r="Q26" s="132"/>
      <c r="R26" s="132"/>
      <c r="S26" s="132"/>
      <c r="T26" s="132"/>
      <c r="U26" s="132"/>
      <c r="V26" s="132"/>
      <c r="W26" s="132"/>
    </row>
    <row r="27" spans="1:23" s="94" customFormat="1" ht="11.1" customHeight="1">
      <c r="A27" s="25">
        <f>IF(B27&lt;&gt;"",COUNTA($B$19:B27),"")</f>
        <v>9</v>
      </c>
      <c r="B27" s="103" t="s">
        <v>150</v>
      </c>
      <c r="C27" s="117">
        <v>405496</v>
      </c>
      <c r="D27" s="117">
        <v>77129</v>
      </c>
      <c r="E27" s="117">
        <v>275433</v>
      </c>
      <c r="F27" s="117">
        <v>14539</v>
      </c>
      <c r="G27" s="117">
        <v>36497</v>
      </c>
      <c r="H27" s="117">
        <v>60679</v>
      </c>
      <c r="I27" s="117">
        <v>42085</v>
      </c>
      <c r="J27" s="117">
        <v>58438</v>
      </c>
      <c r="K27" s="117">
        <v>25947</v>
      </c>
      <c r="L27" s="117">
        <v>37249</v>
      </c>
      <c r="M27" s="117">
        <v>3752</v>
      </c>
      <c r="N27" s="117">
        <v>49184</v>
      </c>
      <c r="O27" s="132"/>
      <c r="P27" s="132"/>
      <c r="Q27" s="132"/>
      <c r="R27" s="132"/>
      <c r="S27" s="132"/>
      <c r="T27" s="132"/>
      <c r="U27" s="132"/>
      <c r="V27" s="132"/>
      <c r="W27" s="132"/>
    </row>
    <row r="28" spans="1:23" s="94" customFormat="1" ht="11.1" customHeight="1">
      <c r="A28" s="25">
        <f>IF(B28&lt;&gt;"",COUNTA($B$19:B28),"")</f>
        <v>10</v>
      </c>
      <c r="B28" s="103" t="s">
        <v>151</v>
      </c>
      <c r="C28" s="117">
        <v>100</v>
      </c>
      <c r="D28" s="117" t="s">
        <v>10</v>
      </c>
      <c r="E28" s="117">
        <v>100</v>
      </c>
      <c r="F28" s="117">
        <v>8</v>
      </c>
      <c r="G28" s="117">
        <v>43</v>
      </c>
      <c r="H28" s="117" t="s">
        <v>10</v>
      </c>
      <c r="I28" s="117">
        <v>49</v>
      </c>
      <c r="J28" s="117" t="s">
        <v>10</v>
      </c>
      <c r="K28" s="117" t="s">
        <v>10</v>
      </c>
      <c r="L28" s="117" t="s">
        <v>10</v>
      </c>
      <c r="M28" s="117" t="s">
        <v>10</v>
      </c>
      <c r="N28" s="117" t="s">
        <v>10</v>
      </c>
      <c r="O28" s="132"/>
      <c r="P28" s="132"/>
      <c r="Q28" s="132"/>
      <c r="R28" s="132"/>
      <c r="S28" s="132"/>
      <c r="T28" s="132"/>
      <c r="U28" s="132"/>
      <c r="V28" s="132"/>
      <c r="W28" s="132"/>
    </row>
    <row r="29" spans="1:23" s="94" customFormat="1" ht="11.1" customHeight="1">
      <c r="A29" s="25">
        <f>IF(B29&lt;&gt;"",COUNTA($B$19:B29),"")</f>
        <v>11</v>
      </c>
      <c r="B29" s="103" t="s">
        <v>152</v>
      </c>
      <c r="C29" s="117">
        <v>89769</v>
      </c>
      <c r="D29" s="117">
        <v>5605</v>
      </c>
      <c r="E29" s="117">
        <v>39653</v>
      </c>
      <c r="F29" s="117">
        <v>272</v>
      </c>
      <c r="G29" s="117">
        <v>415</v>
      </c>
      <c r="H29" s="117">
        <v>947</v>
      </c>
      <c r="I29" s="117">
        <v>5299</v>
      </c>
      <c r="J29" s="117">
        <v>5543</v>
      </c>
      <c r="K29" s="117">
        <v>364</v>
      </c>
      <c r="L29" s="117">
        <v>26812</v>
      </c>
      <c r="M29" s="117">
        <v>175</v>
      </c>
      <c r="N29" s="117">
        <v>44337</v>
      </c>
      <c r="O29" s="132"/>
      <c r="P29" s="132"/>
      <c r="Q29" s="132"/>
      <c r="R29" s="132"/>
      <c r="S29" s="132"/>
      <c r="T29" s="132"/>
      <c r="U29" s="132"/>
      <c r="V29" s="132"/>
      <c r="W29" s="132"/>
    </row>
    <row r="30" spans="1:23" s="94" customFormat="1" ht="11.1" customHeight="1">
      <c r="A30" s="25">
        <f>IF(B30&lt;&gt;"",COUNTA($B$19:B30),"")</f>
        <v>12</v>
      </c>
      <c r="B30" s="103" t="s">
        <v>147</v>
      </c>
      <c r="C30" s="117">
        <v>6772</v>
      </c>
      <c r="D30" s="117" t="s">
        <v>10</v>
      </c>
      <c r="E30" s="117">
        <v>5779</v>
      </c>
      <c r="F30" s="117">
        <v>188</v>
      </c>
      <c r="G30" s="117">
        <v>1633</v>
      </c>
      <c r="H30" s="117">
        <v>936</v>
      </c>
      <c r="I30" s="117">
        <v>1536</v>
      </c>
      <c r="J30" s="117">
        <v>1092</v>
      </c>
      <c r="K30" s="117">
        <v>78</v>
      </c>
      <c r="L30" s="117">
        <v>317</v>
      </c>
      <c r="M30" s="117">
        <v>873</v>
      </c>
      <c r="N30" s="117">
        <v>120</v>
      </c>
      <c r="O30" s="132"/>
      <c r="P30" s="132"/>
      <c r="Q30" s="132"/>
      <c r="R30" s="132"/>
      <c r="S30" s="132"/>
      <c r="T30" s="132"/>
      <c r="U30" s="132"/>
      <c r="V30" s="132"/>
      <c r="W30" s="132"/>
    </row>
    <row r="31" spans="1:23" s="94" customFormat="1" ht="20.100000000000001" customHeight="1">
      <c r="A31" s="26">
        <f>IF(B31&lt;&gt;"",COUNTA($B$19:B31),"")</f>
        <v>13</v>
      </c>
      <c r="B31" s="105" t="s">
        <v>153</v>
      </c>
      <c r="C31" s="119">
        <v>685618</v>
      </c>
      <c r="D31" s="119">
        <v>127313</v>
      </c>
      <c r="E31" s="119">
        <v>390503</v>
      </c>
      <c r="F31" s="119">
        <v>17805</v>
      </c>
      <c r="G31" s="119">
        <v>42472</v>
      </c>
      <c r="H31" s="119">
        <v>70366</v>
      </c>
      <c r="I31" s="119">
        <v>54342</v>
      </c>
      <c r="J31" s="119">
        <v>80133</v>
      </c>
      <c r="K31" s="119">
        <v>36360</v>
      </c>
      <c r="L31" s="119">
        <v>89025</v>
      </c>
      <c r="M31" s="119">
        <v>5817</v>
      </c>
      <c r="N31" s="119">
        <v>161985</v>
      </c>
      <c r="O31" s="132"/>
      <c r="P31" s="132"/>
      <c r="Q31" s="132"/>
      <c r="R31" s="132"/>
      <c r="S31" s="132"/>
      <c r="T31" s="132"/>
      <c r="U31" s="132"/>
      <c r="V31" s="132"/>
      <c r="W31" s="132"/>
    </row>
    <row r="32" spans="1:23" s="94" customFormat="1" ht="20.100000000000001" customHeight="1">
      <c r="A32" s="26">
        <f>IF(B32&lt;&gt;"",COUNTA($B$19:B32),"")</f>
        <v>14</v>
      </c>
      <c r="B32" s="105" t="s">
        <v>154</v>
      </c>
      <c r="C32" s="119">
        <v>4920086</v>
      </c>
      <c r="D32" s="119">
        <v>1008883</v>
      </c>
      <c r="E32" s="119">
        <v>2174742</v>
      </c>
      <c r="F32" s="119">
        <v>119084</v>
      </c>
      <c r="G32" s="119">
        <v>268858</v>
      </c>
      <c r="H32" s="119">
        <v>366007</v>
      </c>
      <c r="I32" s="119">
        <v>275664</v>
      </c>
      <c r="J32" s="119">
        <v>348378</v>
      </c>
      <c r="K32" s="119">
        <v>235756</v>
      </c>
      <c r="L32" s="119">
        <v>560995</v>
      </c>
      <c r="M32" s="119">
        <v>46299</v>
      </c>
      <c r="N32" s="119">
        <v>1690162</v>
      </c>
      <c r="O32" s="132"/>
      <c r="P32" s="132"/>
      <c r="Q32" s="132"/>
      <c r="R32" s="132"/>
      <c r="S32" s="132"/>
      <c r="T32" s="132"/>
      <c r="U32" s="132"/>
      <c r="V32" s="132"/>
      <c r="W32" s="132"/>
    </row>
    <row r="33" spans="1:23" s="94" customFormat="1" ht="11.1" customHeight="1">
      <c r="A33" s="25">
        <f>IF(B33&lt;&gt;"",COUNTA($B$19:B33),"")</f>
        <v>15</v>
      </c>
      <c r="B33" s="103" t="s">
        <v>155</v>
      </c>
      <c r="C33" s="117">
        <v>1346115</v>
      </c>
      <c r="D33" s="117">
        <v>314773</v>
      </c>
      <c r="E33" s="117">
        <v>1031342</v>
      </c>
      <c r="F33" s="117">
        <v>50724</v>
      </c>
      <c r="G33" s="117">
        <v>131156</v>
      </c>
      <c r="H33" s="117">
        <v>182089</v>
      </c>
      <c r="I33" s="117">
        <v>125711</v>
      </c>
      <c r="J33" s="117">
        <v>170870</v>
      </c>
      <c r="K33" s="117">
        <v>111912</v>
      </c>
      <c r="L33" s="117">
        <v>258880</v>
      </c>
      <c r="M33" s="117" t="s">
        <v>10</v>
      </c>
      <c r="N33" s="117" t="s">
        <v>10</v>
      </c>
      <c r="O33" s="132"/>
      <c r="P33" s="132"/>
      <c r="Q33" s="132"/>
      <c r="R33" s="132"/>
      <c r="S33" s="132"/>
      <c r="T33" s="132"/>
      <c r="U33" s="132"/>
      <c r="V33" s="132"/>
      <c r="W33" s="132"/>
    </row>
    <row r="34" spans="1:23" s="94" customFormat="1" ht="11.1" customHeight="1">
      <c r="A34" s="25">
        <f>IF(B34&lt;&gt;"",COUNTA($B$19:B34),"")</f>
        <v>16</v>
      </c>
      <c r="B34" s="103" t="s">
        <v>156</v>
      </c>
      <c r="C34" s="117">
        <v>483344</v>
      </c>
      <c r="D34" s="117">
        <v>101526</v>
      </c>
      <c r="E34" s="117">
        <v>381818</v>
      </c>
      <c r="F34" s="117">
        <v>22531</v>
      </c>
      <c r="G34" s="117">
        <v>50539</v>
      </c>
      <c r="H34" s="117">
        <v>77520</v>
      </c>
      <c r="I34" s="117">
        <v>48546</v>
      </c>
      <c r="J34" s="117">
        <v>56076</v>
      </c>
      <c r="K34" s="117">
        <v>39933</v>
      </c>
      <c r="L34" s="117">
        <v>86673</v>
      </c>
      <c r="M34" s="117" t="s">
        <v>10</v>
      </c>
      <c r="N34" s="117" t="s">
        <v>10</v>
      </c>
      <c r="O34" s="132"/>
      <c r="P34" s="132"/>
      <c r="Q34" s="132"/>
      <c r="R34" s="132"/>
      <c r="S34" s="132"/>
      <c r="T34" s="132"/>
      <c r="U34" s="132"/>
      <c r="V34" s="132"/>
      <c r="W34" s="132"/>
    </row>
    <row r="35" spans="1:23" s="94" customFormat="1" ht="11.1" customHeight="1">
      <c r="A35" s="25">
        <f>IF(B35&lt;&gt;"",COUNTA($B$19:B35),"")</f>
        <v>17</v>
      </c>
      <c r="B35" s="103" t="s">
        <v>172</v>
      </c>
      <c r="C35" s="117">
        <v>524962</v>
      </c>
      <c r="D35" s="117">
        <v>136475</v>
      </c>
      <c r="E35" s="117">
        <v>388487</v>
      </c>
      <c r="F35" s="117">
        <v>13721</v>
      </c>
      <c r="G35" s="117">
        <v>47353</v>
      </c>
      <c r="H35" s="117">
        <v>59423</v>
      </c>
      <c r="I35" s="117">
        <v>47095</v>
      </c>
      <c r="J35" s="117">
        <v>72863</v>
      </c>
      <c r="K35" s="117">
        <v>43360</v>
      </c>
      <c r="L35" s="117">
        <v>104673</v>
      </c>
      <c r="M35" s="117" t="s">
        <v>10</v>
      </c>
      <c r="N35" s="117" t="s">
        <v>10</v>
      </c>
      <c r="O35" s="132"/>
      <c r="P35" s="132"/>
      <c r="Q35" s="132"/>
      <c r="R35" s="132"/>
      <c r="S35" s="132"/>
      <c r="T35" s="132"/>
      <c r="U35" s="132"/>
      <c r="V35" s="132"/>
      <c r="W35" s="132"/>
    </row>
    <row r="36" spans="1:23" s="94" customFormat="1" ht="11.1" customHeight="1">
      <c r="A36" s="25">
        <f>IF(B36&lt;&gt;"",COUNTA($B$19:B36),"")</f>
        <v>18</v>
      </c>
      <c r="B36" s="103" t="s">
        <v>173</v>
      </c>
      <c r="C36" s="117">
        <v>199183</v>
      </c>
      <c r="D36" s="117">
        <v>39022</v>
      </c>
      <c r="E36" s="117">
        <v>160161</v>
      </c>
      <c r="F36" s="117">
        <v>11072</v>
      </c>
      <c r="G36" s="117">
        <v>23296</v>
      </c>
      <c r="H36" s="117">
        <v>29677</v>
      </c>
      <c r="I36" s="117">
        <v>19448</v>
      </c>
      <c r="J36" s="117">
        <v>24949</v>
      </c>
      <c r="K36" s="117">
        <v>15614</v>
      </c>
      <c r="L36" s="117">
        <v>36106</v>
      </c>
      <c r="M36" s="117" t="s">
        <v>10</v>
      </c>
      <c r="N36" s="117" t="s">
        <v>10</v>
      </c>
      <c r="O36" s="132"/>
      <c r="P36" s="132"/>
      <c r="Q36" s="132"/>
      <c r="R36" s="132"/>
      <c r="S36" s="132"/>
      <c r="T36" s="132"/>
      <c r="U36" s="132"/>
      <c r="V36" s="132"/>
      <c r="W36" s="132"/>
    </row>
    <row r="37" spans="1:23" s="94" customFormat="1" ht="11.1" customHeight="1">
      <c r="A37" s="25">
        <f>IF(B37&lt;&gt;"",COUNTA($B$19:B37),"")</f>
        <v>19</v>
      </c>
      <c r="B37" s="103" t="s">
        <v>61</v>
      </c>
      <c r="C37" s="117">
        <v>630626</v>
      </c>
      <c r="D37" s="117">
        <v>95052</v>
      </c>
      <c r="E37" s="117">
        <v>303703</v>
      </c>
      <c r="F37" s="117">
        <v>26229</v>
      </c>
      <c r="G37" s="117">
        <v>47700</v>
      </c>
      <c r="H37" s="117">
        <v>54645</v>
      </c>
      <c r="I37" s="117">
        <v>35961</v>
      </c>
      <c r="J37" s="117">
        <v>32890</v>
      </c>
      <c r="K37" s="117">
        <v>31062</v>
      </c>
      <c r="L37" s="117">
        <v>75217</v>
      </c>
      <c r="M37" s="117" t="s">
        <v>10</v>
      </c>
      <c r="N37" s="117">
        <v>231871</v>
      </c>
      <c r="O37" s="132"/>
      <c r="P37" s="132"/>
      <c r="Q37" s="132"/>
      <c r="R37" s="132"/>
      <c r="S37" s="132"/>
      <c r="T37" s="132"/>
      <c r="U37" s="132"/>
      <c r="V37" s="132"/>
      <c r="W37" s="132"/>
    </row>
    <row r="38" spans="1:23" s="94" customFormat="1" ht="21.6" customHeight="1">
      <c r="A38" s="25">
        <f>IF(B38&lt;&gt;"",COUNTA($B$19:B38),"")</f>
        <v>20</v>
      </c>
      <c r="B38" s="104" t="s">
        <v>157</v>
      </c>
      <c r="C38" s="117">
        <v>557015</v>
      </c>
      <c r="D38" s="117">
        <v>113796</v>
      </c>
      <c r="E38" s="117">
        <v>186527</v>
      </c>
      <c r="F38" s="117">
        <v>4971</v>
      </c>
      <c r="G38" s="117">
        <v>11467</v>
      </c>
      <c r="H38" s="117">
        <v>19091</v>
      </c>
      <c r="I38" s="117">
        <v>28097</v>
      </c>
      <c r="J38" s="117">
        <v>30628</v>
      </c>
      <c r="K38" s="117">
        <v>23843</v>
      </c>
      <c r="L38" s="117">
        <v>68430</v>
      </c>
      <c r="M38" s="117">
        <v>32369</v>
      </c>
      <c r="N38" s="117">
        <v>224323</v>
      </c>
      <c r="O38" s="132"/>
      <c r="P38" s="132"/>
      <c r="Q38" s="132"/>
      <c r="R38" s="132"/>
      <c r="S38" s="132"/>
      <c r="T38" s="132"/>
      <c r="U38" s="132"/>
      <c r="V38" s="132"/>
      <c r="W38" s="132"/>
    </row>
    <row r="39" spans="1:23" s="94" customFormat="1" ht="21.6" customHeight="1">
      <c r="A39" s="25">
        <f>IF(B39&lt;&gt;"",COUNTA($B$19:B39),"")</f>
        <v>21</v>
      </c>
      <c r="B39" s="104" t="s">
        <v>158</v>
      </c>
      <c r="C39" s="117">
        <v>708684</v>
      </c>
      <c r="D39" s="117">
        <v>120473</v>
      </c>
      <c r="E39" s="117">
        <v>44320</v>
      </c>
      <c r="F39" s="117">
        <v>1758</v>
      </c>
      <c r="G39" s="117">
        <v>4476</v>
      </c>
      <c r="H39" s="117">
        <v>6432</v>
      </c>
      <c r="I39" s="117">
        <v>3781</v>
      </c>
      <c r="J39" s="117">
        <v>3002</v>
      </c>
      <c r="K39" s="117">
        <v>4236</v>
      </c>
      <c r="L39" s="117">
        <v>20635</v>
      </c>
      <c r="M39" s="117">
        <v>1148</v>
      </c>
      <c r="N39" s="117">
        <v>542743</v>
      </c>
      <c r="O39" s="132"/>
      <c r="P39" s="132"/>
      <c r="Q39" s="132"/>
      <c r="R39" s="132"/>
      <c r="S39" s="132"/>
      <c r="T39" s="132"/>
      <c r="U39" s="132"/>
      <c r="V39" s="132"/>
      <c r="W39" s="132"/>
    </row>
    <row r="40" spans="1:23" s="94" customFormat="1" ht="21.6" customHeight="1">
      <c r="A40" s="25">
        <f>IF(B40&lt;&gt;"",COUNTA($B$19:B40),"")</f>
        <v>22</v>
      </c>
      <c r="B40" s="104" t="s">
        <v>159</v>
      </c>
      <c r="C40" s="117">
        <v>212566</v>
      </c>
      <c r="D40" s="117">
        <v>36923</v>
      </c>
      <c r="E40" s="117">
        <v>3096</v>
      </c>
      <c r="F40" s="117">
        <v>161</v>
      </c>
      <c r="G40" s="117">
        <v>459</v>
      </c>
      <c r="H40" s="117">
        <v>440</v>
      </c>
      <c r="I40" s="117">
        <v>194</v>
      </c>
      <c r="J40" s="117">
        <v>381</v>
      </c>
      <c r="K40" s="117">
        <v>408</v>
      </c>
      <c r="L40" s="117">
        <v>1053</v>
      </c>
      <c r="M40" s="117">
        <v>444</v>
      </c>
      <c r="N40" s="117">
        <v>172103</v>
      </c>
      <c r="O40" s="132"/>
      <c r="P40" s="132"/>
      <c r="Q40" s="132"/>
      <c r="R40" s="132"/>
      <c r="S40" s="132"/>
      <c r="T40" s="132"/>
      <c r="U40" s="132"/>
      <c r="V40" s="132"/>
      <c r="W40" s="132"/>
    </row>
    <row r="41" spans="1:23" s="94" customFormat="1" ht="11.1" customHeight="1">
      <c r="A41" s="25">
        <f>IF(B41&lt;&gt;"",COUNTA($B$19:B41),"")</f>
        <v>23</v>
      </c>
      <c r="B41" s="103" t="s">
        <v>160</v>
      </c>
      <c r="C41" s="117">
        <v>282370</v>
      </c>
      <c r="D41" s="117">
        <v>60936</v>
      </c>
      <c r="E41" s="117">
        <v>125123</v>
      </c>
      <c r="F41" s="117">
        <v>7924</v>
      </c>
      <c r="G41" s="117">
        <v>15227</v>
      </c>
      <c r="H41" s="117">
        <v>17114</v>
      </c>
      <c r="I41" s="117">
        <v>15884</v>
      </c>
      <c r="J41" s="117">
        <v>19676</v>
      </c>
      <c r="K41" s="117">
        <v>14188</v>
      </c>
      <c r="L41" s="117">
        <v>35110</v>
      </c>
      <c r="M41" s="117">
        <v>5216</v>
      </c>
      <c r="N41" s="117">
        <v>91094</v>
      </c>
      <c r="O41" s="132"/>
      <c r="P41" s="132"/>
      <c r="Q41" s="132"/>
      <c r="R41" s="132"/>
      <c r="S41" s="132"/>
      <c r="T41" s="132"/>
      <c r="U41" s="132"/>
      <c r="V41" s="132"/>
      <c r="W41" s="132"/>
    </row>
    <row r="42" spans="1:23" s="94" customFormat="1" ht="11.1" customHeight="1">
      <c r="A42" s="25">
        <f>IF(B42&lt;&gt;"",COUNTA($B$19:B42),"")</f>
        <v>24</v>
      </c>
      <c r="B42" s="103" t="s">
        <v>161</v>
      </c>
      <c r="C42" s="117">
        <v>1678772</v>
      </c>
      <c r="D42" s="117">
        <v>211301</v>
      </c>
      <c r="E42" s="117">
        <v>420094</v>
      </c>
      <c r="F42" s="117">
        <v>20846</v>
      </c>
      <c r="G42" s="117">
        <v>48953</v>
      </c>
      <c r="H42" s="117">
        <v>72019</v>
      </c>
      <c r="I42" s="117">
        <v>56030</v>
      </c>
      <c r="J42" s="117">
        <v>84173</v>
      </c>
      <c r="K42" s="117">
        <v>49822</v>
      </c>
      <c r="L42" s="117">
        <v>88252</v>
      </c>
      <c r="M42" s="117">
        <v>168718</v>
      </c>
      <c r="N42" s="117">
        <v>878660</v>
      </c>
      <c r="O42" s="132"/>
      <c r="P42" s="132"/>
      <c r="Q42" s="132"/>
      <c r="R42" s="132"/>
      <c r="S42" s="132"/>
      <c r="T42" s="132"/>
      <c r="U42" s="132"/>
      <c r="V42" s="132"/>
      <c r="W42" s="132"/>
    </row>
    <row r="43" spans="1:23" s="94" customFormat="1" ht="11.1" customHeight="1">
      <c r="A43" s="25">
        <f>IF(B43&lt;&gt;"",COUNTA($B$19:B43),"")</f>
        <v>25</v>
      </c>
      <c r="B43" s="103" t="s">
        <v>147</v>
      </c>
      <c r="C43" s="117">
        <v>883989</v>
      </c>
      <c r="D43" s="117">
        <v>15037</v>
      </c>
      <c r="E43" s="117">
        <v>135044</v>
      </c>
      <c r="F43" s="117">
        <v>1708</v>
      </c>
      <c r="G43" s="117">
        <v>6063</v>
      </c>
      <c r="H43" s="117">
        <v>14977</v>
      </c>
      <c r="I43" s="117">
        <v>26421</v>
      </c>
      <c r="J43" s="117">
        <v>50745</v>
      </c>
      <c r="K43" s="117">
        <v>22328</v>
      </c>
      <c r="L43" s="117">
        <v>12803</v>
      </c>
      <c r="M43" s="117">
        <v>162126</v>
      </c>
      <c r="N43" s="117">
        <v>571783</v>
      </c>
      <c r="O43" s="132"/>
      <c r="P43" s="132"/>
      <c r="Q43" s="132"/>
      <c r="R43" s="132"/>
      <c r="S43" s="132"/>
      <c r="T43" s="132"/>
      <c r="U43" s="132"/>
      <c r="V43" s="132"/>
      <c r="W43" s="132"/>
    </row>
    <row r="44" spans="1:23" s="94" customFormat="1" ht="20.100000000000001" customHeight="1">
      <c r="A44" s="26">
        <f>IF(B44&lt;&gt;"",COUNTA($B$19:B44),"")</f>
        <v>26</v>
      </c>
      <c r="B44" s="105" t="s">
        <v>162</v>
      </c>
      <c r="C44" s="119">
        <v>4532158</v>
      </c>
      <c r="D44" s="119">
        <v>938219</v>
      </c>
      <c r="E44" s="119">
        <v>1979161</v>
      </c>
      <c r="F44" s="119">
        <v>110906</v>
      </c>
      <c r="G44" s="119">
        <v>253375</v>
      </c>
      <c r="H44" s="119">
        <v>336852</v>
      </c>
      <c r="I44" s="119">
        <v>239237</v>
      </c>
      <c r="J44" s="119">
        <v>290875</v>
      </c>
      <c r="K44" s="119">
        <v>213143</v>
      </c>
      <c r="L44" s="119">
        <v>534773</v>
      </c>
      <c r="M44" s="119">
        <v>45768</v>
      </c>
      <c r="N44" s="119">
        <v>1569011</v>
      </c>
      <c r="O44" s="132"/>
      <c r="P44" s="132"/>
      <c r="Q44" s="132"/>
      <c r="R44" s="132"/>
      <c r="S44" s="132"/>
      <c r="T44" s="132"/>
      <c r="U44" s="132"/>
      <c r="V44" s="132"/>
      <c r="W44" s="132"/>
    </row>
    <row r="45" spans="1:23" s="122" customFormat="1" ht="11.1" customHeight="1">
      <c r="A45" s="25">
        <f>IF(B45&lt;&gt;"",COUNTA($B$19:B45),"")</f>
        <v>27</v>
      </c>
      <c r="B45" s="103" t="s">
        <v>163</v>
      </c>
      <c r="C45" s="117">
        <v>348208</v>
      </c>
      <c r="D45" s="117">
        <v>86366</v>
      </c>
      <c r="E45" s="117">
        <v>187943</v>
      </c>
      <c r="F45" s="117">
        <v>9631</v>
      </c>
      <c r="G45" s="117">
        <v>27404</v>
      </c>
      <c r="H45" s="117">
        <v>31178</v>
      </c>
      <c r="I45" s="117">
        <v>21448</v>
      </c>
      <c r="J45" s="117">
        <v>33660</v>
      </c>
      <c r="K45" s="117">
        <v>19977</v>
      </c>
      <c r="L45" s="117">
        <v>44645</v>
      </c>
      <c r="M45" s="117">
        <v>820</v>
      </c>
      <c r="N45" s="117">
        <v>73079</v>
      </c>
      <c r="O45" s="132"/>
      <c r="P45" s="132"/>
      <c r="Q45" s="132"/>
      <c r="R45" s="132"/>
      <c r="S45" s="132"/>
      <c r="T45" s="132"/>
      <c r="U45" s="132"/>
      <c r="V45" s="132"/>
      <c r="W45" s="132"/>
    </row>
    <row r="46" spans="1:23" s="122" customFormat="1" ht="11.1" customHeight="1">
      <c r="A46" s="25">
        <f>IF(B46&lt;&gt;"",COUNTA($B$19:B46),"")</f>
        <v>28</v>
      </c>
      <c r="B46" s="103" t="s">
        <v>164</v>
      </c>
      <c r="C46" s="117" t="s">
        <v>10</v>
      </c>
      <c r="D46" s="117" t="s">
        <v>10</v>
      </c>
      <c r="E46" s="117" t="s">
        <v>10</v>
      </c>
      <c r="F46" s="117" t="s">
        <v>10</v>
      </c>
      <c r="G46" s="117" t="s">
        <v>10</v>
      </c>
      <c r="H46" s="117" t="s">
        <v>10</v>
      </c>
      <c r="I46" s="117" t="s">
        <v>10</v>
      </c>
      <c r="J46" s="117" t="s">
        <v>10</v>
      </c>
      <c r="K46" s="117" t="s">
        <v>10</v>
      </c>
      <c r="L46" s="117" t="s">
        <v>10</v>
      </c>
      <c r="M46" s="117" t="s">
        <v>10</v>
      </c>
      <c r="N46" s="117" t="s">
        <v>10</v>
      </c>
      <c r="O46" s="132"/>
      <c r="P46" s="132"/>
      <c r="Q46" s="132"/>
      <c r="R46" s="132"/>
      <c r="S46" s="132"/>
      <c r="T46" s="132"/>
      <c r="U46" s="132"/>
      <c r="V46" s="132"/>
      <c r="W46" s="132"/>
    </row>
    <row r="47" spans="1:23" s="122" customFormat="1" ht="11.1" customHeight="1">
      <c r="A47" s="25">
        <f>IF(B47&lt;&gt;"",COUNTA($B$19:B47),"")</f>
        <v>29</v>
      </c>
      <c r="B47" s="103" t="s">
        <v>165</v>
      </c>
      <c r="C47" s="117">
        <v>179375</v>
      </c>
      <c r="D47" s="117">
        <v>10773</v>
      </c>
      <c r="E47" s="117">
        <v>101815</v>
      </c>
      <c r="F47" s="117">
        <v>4316</v>
      </c>
      <c r="G47" s="117">
        <v>9638</v>
      </c>
      <c r="H47" s="117">
        <v>14190</v>
      </c>
      <c r="I47" s="117">
        <v>13599</v>
      </c>
      <c r="J47" s="117">
        <v>17394</v>
      </c>
      <c r="K47" s="117">
        <v>11965</v>
      </c>
      <c r="L47" s="117">
        <v>30713</v>
      </c>
      <c r="M47" s="117">
        <v>1092</v>
      </c>
      <c r="N47" s="117">
        <v>65696</v>
      </c>
      <c r="O47" s="132"/>
      <c r="P47" s="132"/>
      <c r="Q47" s="132"/>
      <c r="R47" s="132"/>
      <c r="S47" s="132"/>
      <c r="T47" s="132"/>
      <c r="U47" s="132"/>
      <c r="V47" s="132"/>
      <c r="W47" s="132"/>
    </row>
    <row r="48" spans="1:23" s="122" customFormat="1" ht="11.1" customHeight="1">
      <c r="A48" s="25">
        <f>IF(B48&lt;&gt;"",COUNTA($B$19:B48),"")</f>
        <v>30</v>
      </c>
      <c r="B48" s="103" t="s">
        <v>147</v>
      </c>
      <c r="C48" s="117">
        <v>6772</v>
      </c>
      <c r="D48" s="117" t="s">
        <v>10</v>
      </c>
      <c r="E48" s="117">
        <v>5779</v>
      </c>
      <c r="F48" s="117">
        <v>188</v>
      </c>
      <c r="G48" s="117">
        <v>1633</v>
      </c>
      <c r="H48" s="117">
        <v>936</v>
      </c>
      <c r="I48" s="117">
        <v>1536</v>
      </c>
      <c r="J48" s="117">
        <v>1092</v>
      </c>
      <c r="K48" s="117">
        <v>78</v>
      </c>
      <c r="L48" s="117">
        <v>317</v>
      </c>
      <c r="M48" s="117">
        <v>873</v>
      </c>
      <c r="N48" s="117">
        <v>120</v>
      </c>
      <c r="O48" s="132"/>
      <c r="P48" s="132"/>
      <c r="Q48" s="132"/>
      <c r="R48" s="132"/>
      <c r="S48" s="132"/>
      <c r="T48" s="132"/>
      <c r="U48" s="132"/>
      <c r="V48" s="132"/>
      <c r="W48" s="132"/>
    </row>
    <row r="49" spans="1:23" s="94" customFormat="1" ht="18.95" customHeight="1">
      <c r="A49" s="26">
        <f>IF(B49&lt;&gt;"",COUNTA($B$19:B49),"")</f>
        <v>31</v>
      </c>
      <c r="B49" s="105" t="s">
        <v>166</v>
      </c>
      <c r="C49" s="119">
        <v>520811</v>
      </c>
      <c r="D49" s="119">
        <v>97139</v>
      </c>
      <c r="E49" s="119">
        <v>283979</v>
      </c>
      <c r="F49" s="119">
        <v>13759</v>
      </c>
      <c r="G49" s="119">
        <v>35408</v>
      </c>
      <c r="H49" s="119">
        <v>44432</v>
      </c>
      <c r="I49" s="119">
        <v>33511</v>
      </c>
      <c r="J49" s="119">
        <v>49963</v>
      </c>
      <c r="K49" s="119">
        <v>31865</v>
      </c>
      <c r="L49" s="119">
        <v>75041</v>
      </c>
      <c r="M49" s="119">
        <v>1039</v>
      </c>
      <c r="N49" s="119">
        <v>138654</v>
      </c>
      <c r="O49" s="132"/>
      <c r="P49" s="132"/>
      <c r="Q49" s="132"/>
      <c r="R49" s="132"/>
      <c r="S49" s="132"/>
      <c r="T49" s="132"/>
      <c r="U49" s="132"/>
      <c r="V49" s="132"/>
      <c r="W49" s="132"/>
    </row>
    <row r="50" spans="1:23" s="94" customFormat="1" ht="18.95" customHeight="1">
      <c r="A50" s="26">
        <f>IF(B50&lt;&gt;"",COUNTA($B$19:B50),"")</f>
        <v>32</v>
      </c>
      <c r="B50" s="105" t="s">
        <v>167</v>
      </c>
      <c r="C50" s="119">
        <v>5052969</v>
      </c>
      <c r="D50" s="119">
        <v>1035357</v>
      </c>
      <c r="E50" s="119">
        <v>2263140</v>
      </c>
      <c r="F50" s="119">
        <v>124666</v>
      </c>
      <c r="G50" s="119">
        <v>288783</v>
      </c>
      <c r="H50" s="119">
        <v>381284</v>
      </c>
      <c r="I50" s="119">
        <v>272748</v>
      </c>
      <c r="J50" s="119">
        <v>340838</v>
      </c>
      <c r="K50" s="119">
        <v>245007</v>
      </c>
      <c r="L50" s="119">
        <v>609814</v>
      </c>
      <c r="M50" s="119">
        <v>46807</v>
      </c>
      <c r="N50" s="119">
        <v>1707665</v>
      </c>
      <c r="O50" s="132"/>
      <c r="P50" s="132"/>
      <c r="Q50" s="132"/>
      <c r="R50" s="132"/>
      <c r="S50" s="132"/>
      <c r="T50" s="132"/>
      <c r="U50" s="132"/>
      <c r="V50" s="132"/>
      <c r="W50" s="132"/>
    </row>
    <row r="51" spans="1:23" s="94" customFormat="1" ht="18.95" customHeight="1">
      <c r="A51" s="26">
        <f>IF(B51&lt;&gt;"",COUNTA($B$19:B51),"")</f>
        <v>33</v>
      </c>
      <c r="B51" s="105" t="s">
        <v>168</v>
      </c>
      <c r="C51" s="119">
        <v>132883</v>
      </c>
      <c r="D51" s="119">
        <v>26475</v>
      </c>
      <c r="E51" s="119">
        <v>88398</v>
      </c>
      <c r="F51" s="119">
        <v>5582</v>
      </c>
      <c r="G51" s="119">
        <v>19925</v>
      </c>
      <c r="H51" s="119">
        <v>15277</v>
      </c>
      <c r="I51" s="119">
        <v>-2916</v>
      </c>
      <c r="J51" s="119">
        <v>-7540</v>
      </c>
      <c r="K51" s="119">
        <v>9251</v>
      </c>
      <c r="L51" s="119">
        <v>48819</v>
      </c>
      <c r="M51" s="119">
        <v>508</v>
      </c>
      <c r="N51" s="119">
        <v>17502</v>
      </c>
      <c r="O51" s="132"/>
      <c r="P51" s="132"/>
      <c r="Q51" s="132"/>
      <c r="R51" s="132"/>
      <c r="S51" s="132"/>
      <c r="T51" s="132"/>
      <c r="U51" s="132"/>
      <c r="V51" s="132"/>
      <c r="W51" s="132"/>
    </row>
    <row r="52" spans="1:23" s="122" customFormat="1" ht="25.15" customHeight="1">
      <c r="A52" s="25">
        <f>IF(B52&lt;&gt;"",COUNTA($B$19:B52),"")</f>
        <v>34</v>
      </c>
      <c r="B52" s="108" t="s">
        <v>169</v>
      </c>
      <c r="C52" s="123">
        <v>297690</v>
      </c>
      <c r="D52" s="123">
        <v>56649</v>
      </c>
      <c r="E52" s="123">
        <v>194923</v>
      </c>
      <c r="F52" s="123">
        <v>9627</v>
      </c>
      <c r="G52" s="123">
        <v>26989</v>
      </c>
      <c r="H52" s="123">
        <v>41212</v>
      </c>
      <c r="I52" s="123">
        <v>17915</v>
      </c>
      <c r="J52" s="123">
        <v>22630</v>
      </c>
      <c r="K52" s="123">
        <v>13747</v>
      </c>
      <c r="L52" s="123">
        <v>62803</v>
      </c>
      <c r="M52" s="123">
        <v>5285</v>
      </c>
      <c r="N52" s="123">
        <v>40833</v>
      </c>
      <c r="O52" s="132"/>
      <c r="P52" s="132"/>
      <c r="Q52" s="132"/>
      <c r="R52" s="132"/>
      <c r="S52" s="132"/>
      <c r="T52" s="132"/>
      <c r="U52" s="132"/>
      <c r="V52" s="132"/>
      <c r="W52" s="132"/>
    </row>
    <row r="53" spans="1:23" s="122" customFormat="1" ht="18" customHeight="1">
      <c r="A53" s="25">
        <f>IF(B53&lt;&gt;"",COUNTA($B$19:B53),"")</f>
        <v>35</v>
      </c>
      <c r="B53" s="103" t="s">
        <v>170</v>
      </c>
      <c r="C53" s="117">
        <v>109595</v>
      </c>
      <c r="D53" s="117">
        <v>14270</v>
      </c>
      <c r="E53" s="117">
        <v>64773</v>
      </c>
      <c r="F53" s="117">
        <v>4415</v>
      </c>
      <c r="G53" s="117">
        <v>13647</v>
      </c>
      <c r="H53" s="117">
        <v>6987</v>
      </c>
      <c r="I53" s="117">
        <v>5644</v>
      </c>
      <c r="J53" s="117">
        <v>13288</v>
      </c>
      <c r="K53" s="117">
        <v>5040</v>
      </c>
      <c r="L53" s="117">
        <v>15751</v>
      </c>
      <c r="M53" s="117">
        <v>127</v>
      </c>
      <c r="N53" s="117">
        <v>30425</v>
      </c>
      <c r="O53" s="132"/>
      <c r="P53" s="132"/>
      <c r="Q53" s="132"/>
      <c r="R53" s="132"/>
      <c r="S53" s="132"/>
      <c r="T53" s="132"/>
      <c r="U53" s="132"/>
      <c r="V53" s="132"/>
      <c r="W53" s="132"/>
    </row>
    <row r="54" spans="1:23" ht="11.1" customHeight="1">
      <c r="A54" s="25">
        <f>IF(B54&lt;&gt;"",COUNTA($B$19:B54),"")</f>
        <v>36</v>
      </c>
      <c r="B54" s="103" t="s">
        <v>171</v>
      </c>
      <c r="C54" s="117">
        <v>180373</v>
      </c>
      <c r="D54" s="117">
        <v>18553</v>
      </c>
      <c r="E54" s="117">
        <v>107397</v>
      </c>
      <c r="F54" s="117">
        <v>7937</v>
      </c>
      <c r="G54" s="117">
        <v>19369</v>
      </c>
      <c r="H54" s="117">
        <v>15526</v>
      </c>
      <c r="I54" s="117">
        <v>10921</v>
      </c>
      <c r="J54" s="117">
        <v>16706</v>
      </c>
      <c r="K54" s="117">
        <v>8038</v>
      </c>
      <c r="L54" s="117">
        <v>28900</v>
      </c>
      <c r="M54" s="117">
        <v>2094</v>
      </c>
      <c r="N54" s="117">
        <v>52328</v>
      </c>
    </row>
    <row r="55" spans="1:23" s="97" customFormat="1" ht="18" customHeight="1">
      <c r="A55" s="25" t="str">
        <f>IF(B55&lt;&gt;"",COUNTA($B$19:B55),"")</f>
        <v/>
      </c>
      <c r="B55" s="103"/>
      <c r="C55" s="239" t="s">
        <v>112</v>
      </c>
      <c r="D55" s="240"/>
      <c r="E55" s="240"/>
      <c r="F55" s="240"/>
      <c r="G55" s="240"/>
      <c r="H55" s="240"/>
      <c r="I55" s="240" t="s">
        <v>112</v>
      </c>
      <c r="J55" s="240"/>
      <c r="K55" s="240"/>
      <c r="L55" s="240"/>
      <c r="M55" s="240"/>
      <c r="N55" s="240"/>
      <c r="O55" s="132"/>
      <c r="P55" s="132"/>
      <c r="Q55" s="132"/>
      <c r="R55" s="132"/>
      <c r="S55" s="132"/>
      <c r="T55" s="132"/>
      <c r="U55" s="132"/>
      <c r="V55" s="132"/>
      <c r="W55" s="132"/>
    </row>
    <row r="56" spans="1:23" s="94" customFormat="1" ht="11.1" customHeight="1">
      <c r="A56" s="25">
        <f>IF(B56&lt;&gt;"",COUNTA($B$19:B56),"")</f>
        <v>37</v>
      </c>
      <c r="B56" s="103" t="s">
        <v>142</v>
      </c>
      <c r="C56" s="125">
        <v>695.05</v>
      </c>
      <c r="D56" s="125">
        <v>662.99</v>
      </c>
      <c r="E56" s="125">
        <v>345.61</v>
      </c>
      <c r="F56" s="125">
        <v>125.34</v>
      </c>
      <c r="G56" s="125">
        <v>153.59</v>
      </c>
      <c r="H56" s="125">
        <v>174.97</v>
      </c>
      <c r="I56" s="125">
        <v>347.25</v>
      </c>
      <c r="J56" s="125">
        <v>447.22</v>
      </c>
      <c r="K56" s="125">
        <v>524.69000000000005</v>
      </c>
      <c r="L56" s="125">
        <v>494.34</v>
      </c>
      <c r="M56" s="125">
        <v>121.58</v>
      </c>
      <c r="N56" s="125">
        <v>284.82</v>
      </c>
      <c r="O56" s="132"/>
      <c r="P56" s="132"/>
      <c r="Q56" s="132"/>
      <c r="R56" s="132"/>
      <c r="S56" s="132"/>
      <c r="T56" s="132"/>
      <c r="U56" s="132"/>
      <c r="V56" s="132"/>
      <c r="W56" s="132"/>
    </row>
    <row r="57" spans="1:23" s="94" customFormat="1" ht="11.1" customHeight="1">
      <c r="A57" s="25">
        <f>IF(B57&lt;&gt;"",COUNTA($B$19:B57),"")</f>
        <v>38</v>
      </c>
      <c r="B57" s="103" t="s">
        <v>143</v>
      </c>
      <c r="C57" s="125">
        <v>401.96</v>
      </c>
      <c r="D57" s="125">
        <v>263.35000000000002</v>
      </c>
      <c r="E57" s="125">
        <v>249.28</v>
      </c>
      <c r="F57" s="125">
        <v>235.44</v>
      </c>
      <c r="G57" s="125">
        <v>242.17</v>
      </c>
      <c r="H57" s="125">
        <v>246.67</v>
      </c>
      <c r="I57" s="125">
        <v>250.65</v>
      </c>
      <c r="J57" s="125">
        <v>268.11</v>
      </c>
      <c r="K57" s="125">
        <v>281.89999999999998</v>
      </c>
      <c r="L57" s="125">
        <v>229.07</v>
      </c>
      <c r="M57" s="125">
        <v>28.52</v>
      </c>
      <c r="N57" s="125">
        <v>168.12</v>
      </c>
      <c r="O57" s="132"/>
      <c r="P57" s="132"/>
      <c r="Q57" s="132"/>
      <c r="R57" s="132"/>
      <c r="S57" s="132"/>
      <c r="T57" s="132"/>
      <c r="U57" s="132"/>
      <c r="V57" s="132"/>
      <c r="W57" s="132"/>
    </row>
    <row r="58" spans="1:23" s="94" customFormat="1" ht="21.6" customHeight="1">
      <c r="A58" s="25">
        <f>IF(B58&lt;&gt;"",COUNTA($B$19:B58),"")</f>
        <v>39</v>
      </c>
      <c r="B58" s="104" t="s">
        <v>144</v>
      </c>
      <c r="C58" s="125">
        <v>862.15</v>
      </c>
      <c r="D58" s="125">
        <v>1269.3399999999999</v>
      </c>
      <c r="E58" s="125" t="s">
        <v>10</v>
      </c>
      <c r="F58" s="125" t="s">
        <v>10</v>
      </c>
      <c r="G58" s="125" t="s">
        <v>10</v>
      </c>
      <c r="H58" s="125" t="s">
        <v>10</v>
      </c>
      <c r="I58" s="125" t="s">
        <v>10</v>
      </c>
      <c r="J58" s="125" t="s">
        <v>10</v>
      </c>
      <c r="K58" s="125" t="s">
        <v>10</v>
      </c>
      <c r="L58" s="125" t="s">
        <v>10</v>
      </c>
      <c r="M58" s="125" t="s">
        <v>10</v>
      </c>
      <c r="N58" s="125">
        <v>767.09</v>
      </c>
      <c r="O58" s="132"/>
      <c r="P58" s="132"/>
      <c r="Q58" s="132"/>
      <c r="R58" s="132"/>
      <c r="S58" s="132"/>
      <c r="T58" s="132"/>
      <c r="U58" s="132"/>
      <c r="V58" s="132"/>
      <c r="W58" s="132"/>
    </row>
    <row r="59" spans="1:23" s="94" customFormat="1" ht="11.1" customHeight="1">
      <c r="A59" s="25">
        <f>IF(B59&lt;&gt;"",COUNTA($B$19:B59),"")</f>
        <v>40</v>
      </c>
      <c r="B59" s="103" t="s">
        <v>145</v>
      </c>
      <c r="C59" s="125">
        <v>14.14</v>
      </c>
      <c r="D59" s="125">
        <v>10.130000000000001</v>
      </c>
      <c r="E59" s="125">
        <v>9.6300000000000008</v>
      </c>
      <c r="F59" s="125">
        <v>11.03</v>
      </c>
      <c r="G59" s="125">
        <v>9.58</v>
      </c>
      <c r="H59" s="125">
        <v>7.96</v>
      </c>
      <c r="I59" s="125">
        <v>7.96</v>
      </c>
      <c r="J59" s="125">
        <v>8.02</v>
      </c>
      <c r="K59" s="125">
        <v>6.05</v>
      </c>
      <c r="L59" s="125">
        <v>14.46</v>
      </c>
      <c r="M59" s="125">
        <v>0.3</v>
      </c>
      <c r="N59" s="125">
        <v>5.27</v>
      </c>
      <c r="O59" s="132"/>
      <c r="P59" s="132"/>
      <c r="Q59" s="132"/>
      <c r="R59" s="132"/>
      <c r="S59" s="132"/>
      <c r="T59" s="132"/>
      <c r="U59" s="132"/>
      <c r="V59" s="132"/>
      <c r="W59" s="132"/>
    </row>
    <row r="60" spans="1:23" s="94" customFormat="1" ht="11.1" customHeight="1">
      <c r="A60" s="25">
        <f>IF(B60&lt;&gt;"",COUNTA($B$19:B60),"")</f>
        <v>41</v>
      </c>
      <c r="B60" s="103" t="s">
        <v>146</v>
      </c>
      <c r="C60" s="125">
        <v>1207.72</v>
      </c>
      <c r="D60" s="125">
        <v>738.18</v>
      </c>
      <c r="E60" s="125">
        <v>866.76</v>
      </c>
      <c r="F60" s="125">
        <v>891.9</v>
      </c>
      <c r="G60" s="125">
        <v>949.99</v>
      </c>
      <c r="H60" s="125">
        <v>870.81</v>
      </c>
      <c r="I60" s="125">
        <v>900.7</v>
      </c>
      <c r="J60" s="125">
        <v>845.59</v>
      </c>
      <c r="K60" s="125">
        <v>669.26</v>
      </c>
      <c r="L60" s="125">
        <v>903.95</v>
      </c>
      <c r="M60" s="125">
        <v>111.46</v>
      </c>
      <c r="N60" s="125">
        <v>384.47</v>
      </c>
      <c r="O60" s="132"/>
      <c r="P60" s="132"/>
      <c r="Q60" s="132"/>
      <c r="R60" s="132"/>
      <c r="S60" s="132"/>
      <c r="T60" s="132"/>
      <c r="U60" s="132"/>
      <c r="V60" s="132"/>
      <c r="W60" s="132"/>
    </row>
    <row r="61" spans="1:23" s="94" customFormat="1" ht="11.1" customHeight="1">
      <c r="A61" s="25">
        <f>IF(B61&lt;&gt;"",COUNTA($B$19:B61),"")</f>
        <v>42</v>
      </c>
      <c r="B61" s="103" t="s">
        <v>147</v>
      </c>
      <c r="C61" s="125">
        <v>549.38</v>
      </c>
      <c r="D61" s="125">
        <v>49.37</v>
      </c>
      <c r="E61" s="125">
        <v>103.52</v>
      </c>
      <c r="F61" s="125">
        <v>20.96</v>
      </c>
      <c r="G61" s="125">
        <v>35.35</v>
      </c>
      <c r="H61" s="125">
        <v>62.7</v>
      </c>
      <c r="I61" s="125">
        <v>160.66999999999999</v>
      </c>
      <c r="J61" s="125">
        <v>249.59</v>
      </c>
      <c r="K61" s="125">
        <v>149.22999999999999</v>
      </c>
      <c r="L61" s="125">
        <v>43.36</v>
      </c>
      <c r="M61" s="125">
        <v>209.54</v>
      </c>
      <c r="N61" s="125">
        <v>438.31</v>
      </c>
      <c r="O61" s="132"/>
      <c r="P61" s="132"/>
      <c r="Q61" s="132"/>
      <c r="R61" s="132"/>
      <c r="S61" s="132"/>
      <c r="T61" s="132"/>
      <c r="U61" s="132"/>
      <c r="V61" s="132"/>
      <c r="W61" s="132"/>
    </row>
    <row r="62" spans="1:23" s="94" customFormat="1" ht="20.100000000000001" customHeight="1">
      <c r="A62" s="26">
        <f>IF(B62&lt;&gt;"",COUNTA($B$19:B62),"")</f>
        <v>43</v>
      </c>
      <c r="B62" s="105" t="s">
        <v>148</v>
      </c>
      <c r="C62" s="127">
        <v>2631.64</v>
      </c>
      <c r="D62" s="127">
        <v>2894.62</v>
      </c>
      <c r="E62" s="127">
        <v>1367.75</v>
      </c>
      <c r="F62" s="127">
        <v>1242.76</v>
      </c>
      <c r="G62" s="127">
        <v>1319.98</v>
      </c>
      <c r="H62" s="127">
        <v>1237.71</v>
      </c>
      <c r="I62" s="127">
        <v>1345.9</v>
      </c>
      <c r="J62" s="127">
        <v>1319.35</v>
      </c>
      <c r="K62" s="127">
        <v>1332.67</v>
      </c>
      <c r="L62" s="127">
        <v>1598.46</v>
      </c>
      <c r="M62" s="127">
        <v>52.32</v>
      </c>
      <c r="N62" s="127">
        <v>1171.46</v>
      </c>
      <c r="O62" s="132"/>
      <c r="P62" s="132"/>
      <c r="Q62" s="132"/>
      <c r="R62" s="132"/>
      <c r="S62" s="132"/>
      <c r="T62" s="132"/>
      <c r="U62" s="132"/>
      <c r="V62" s="132"/>
      <c r="W62" s="132"/>
    </row>
    <row r="63" spans="1:23" s="94" customFormat="1" ht="21.6" customHeight="1">
      <c r="A63" s="25">
        <f>IF(B63&lt;&gt;"",COUNTA($B$19:B63),"")</f>
        <v>44</v>
      </c>
      <c r="B63" s="104" t="s">
        <v>149</v>
      </c>
      <c r="C63" s="125">
        <v>374.46</v>
      </c>
      <c r="D63" s="125">
        <v>399.63</v>
      </c>
      <c r="E63" s="125">
        <v>273.31</v>
      </c>
      <c r="F63" s="125">
        <v>217.35</v>
      </c>
      <c r="G63" s="125">
        <v>254.49</v>
      </c>
      <c r="H63" s="125">
        <v>294.54000000000002</v>
      </c>
      <c r="I63" s="125">
        <v>307.27999999999997</v>
      </c>
      <c r="J63" s="125">
        <v>372.24</v>
      </c>
      <c r="K63" s="125">
        <v>241.1</v>
      </c>
      <c r="L63" s="125">
        <v>211.77</v>
      </c>
      <c r="M63" s="125">
        <v>8.42</v>
      </c>
      <c r="N63" s="125">
        <v>90.28</v>
      </c>
      <c r="O63" s="132"/>
      <c r="P63" s="132"/>
      <c r="Q63" s="132"/>
      <c r="R63" s="132"/>
      <c r="S63" s="132"/>
      <c r="T63" s="132"/>
      <c r="U63" s="132"/>
      <c r="V63" s="132"/>
      <c r="W63" s="132"/>
    </row>
    <row r="64" spans="1:23" s="94" customFormat="1" ht="11.1" customHeight="1">
      <c r="A64" s="25">
        <f>IF(B64&lt;&gt;"",COUNTA($B$19:B64),"")</f>
        <v>45</v>
      </c>
      <c r="B64" s="103" t="s">
        <v>150</v>
      </c>
      <c r="C64" s="125">
        <v>252.01</v>
      </c>
      <c r="D64" s="125">
        <v>253.25</v>
      </c>
      <c r="E64" s="125">
        <v>211.14</v>
      </c>
      <c r="F64" s="125">
        <v>178.41</v>
      </c>
      <c r="G64" s="125">
        <v>212.8</v>
      </c>
      <c r="H64" s="125">
        <v>254.03</v>
      </c>
      <c r="I64" s="125">
        <v>255.92</v>
      </c>
      <c r="J64" s="125">
        <v>287.42</v>
      </c>
      <c r="K64" s="125">
        <v>173.42</v>
      </c>
      <c r="L64" s="125">
        <v>126.15</v>
      </c>
      <c r="M64" s="125">
        <v>4.8499999999999996</v>
      </c>
      <c r="N64" s="125">
        <v>37.700000000000003</v>
      </c>
      <c r="O64" s="132"/>
      <c r="P64" s="132"/>
      <c r="Q64" s="132"/>
      <c r="R64" s="132"/>
      <c r="S64" s="132"/>
      <c r="T64" s="132"/>
      <c r="U64" s="132"/>
      <c r="V64" s="132"/>
      <c r="W64" s="132"/>
    </row>
    <row r="65" spans="1:23" s="94" customFormat="1" ht="11.1" customHeight="1">
      <c r="A65" s="25">
        <f>IF(B65&lt;&gt;"",COUNTA($B$19:B65),"")</f>
        <v>46</v>
      </c>
      <c r="B65" s="103" t="s">
        <v>151</v>
      </c>
      <c r="C65" s="125">
        <v>0.06</v>
      </c>
      <c r="D65" s="125" t="s">
        <v>10</v>
      </c>
      <c r="E65" s="125">
        <v>0.08</v>
      </c>
      <c r="F65" s="125">
        <v>0.1</v>
      </c>
      <c r="G65" s="125">
        <v>0.25</v>
      </c>
      <c r="H65" s="125" t="s">
        <v>10</v>
      </c>
      <c r="I65" s="125">
        <v>0.28999999999999998</v>
      </c>
      <c r="J65" s="125" t="s">
        <v>10</v>
      </c>
      <c r="K65" s="125" t="s">
        <v>10</v>
      </c>
      <c r="L65" s="125" t="s">
        <v>10</v>
      </c>
      <c r="M65" s="125" t="s">
        <v>10</v>
      </c>
      <c r="N65" s="125" t="s">
        <v>10</v>
      </c>
      <c r="O65" s="132"/>
      <c r="P65" s="132"/>
      <c r="Q65" s="132"/>
      <c r="R65" s="132"/>
      <c r="S65" s="132"/>
      <c r="T65" s="132"/>
      <c r="U65" s="132"/>
      <c r="V65" s="132"/>
      <c r="W65" s="132"/>
    </row>
    <row r="66" spans="1:23" s="94" customFormat="1" ht="11.1" customHeight="1">
      <c r="A66" s="25">
        <f>IF(B66&lt;&gt;"",COUNTA($B$19:B66),"")</f>
        <v>47</v>
      </c>
      <c r="B66" s="103" t="s">
        <v>152</v>
      </c>
      <c r="C66" s="125">
        <v>55.79</v>
      </c>
      <c r="D66" s="125">
        <v>18.399999999999999</v>
      </c>
      <c r="E66" s="125">
        <v>30.4</v>
      </c>
      <c r="F66" s="125">
        <v>3.34</v>
      </c>
      <c r="G66" s="125">
        <v>2.42</v>
      </c>
      <c r="H66" s="125">
        <v>3.96</v>
      </c>
      <c r="I66" s="125">
        <v>32.229999999999997</v>
      </c>
      <c r="J66" s="125">
        <v>27.26</v>
      </c>
      <c r="K66" s="125">
        <v>2.4300000000000002</v>
      </c>
      <c r="L66" s="125">
        <v>90.81</v>
      </c>
      <c r="M66" s="125">
        <v>0.23</v>
      </c>
      <c r="N66" s="125">
        <v>33.99</v>
      </c>
      <c r="O66" s="132"/>
      <c r="P66" s="132"/>
      <c r="Q66" s="132"/>
      <c r="R66" s="132"/>
      <c r="S66" s="132"/>
      <c r="T66" s="132"/>
      <c r="U66" s="132"/>
      <c r="V66" s="132"/>
      <c r="W66" s="132"/>
    </row>
    <row r="67" spans="1:23" s="94" customFormat="1" ht="11.1" customHeight="1">
      <c r="A67" s="25">
        <f>IF(B67&lt;&gt;"",COUNTA($B$19:B67),"")</f>
        <v>48</v>
      </c>
      <c r="B67" s="103" t="s">
        <v>147</v>
      </c>
      <c r="C67" s="125">
        <v>4.21</v>
      </c>
      <c r="D67" s="125" t="s">
        <v>10</v>
      </c>
      <c r="E67" s="125">
        <v>4.43</v>
      </c>
      <c r="F67" s="125">
        <v>2.31</v>
      </c>
      <c r="G67" s="125">
        <v>9.52</v>
      </c>
      <c r="H67" s="125">
        <v>3.92</v>
      </c>
      <c r="I67" s="125">
        <v>9.34</v>
      </c>
      <c r="J67" s="125">
        <v>5.37</v>
      </c>
      <c r="K67" s="125">
        <v>0.52</v>
      </c>
      <c r="L67" s="125">
        <v>1.07</v>
      </c>
      <c r="M67" s="125">
        <v>1.1299999999999999</v>
      </c>
      <c r="N67" s="125">
        <v>0.09</v>
      </c>
      <c r="O67" s="132"/>
      <c r="P67" s="132"/>
      <c r="Q67" s="132"/>
      <c r="R67" s="132"/>
      <c r="S67" s="132"/>
      <c r="T67" s="132"/>
      <c r="U67" s="132"/>
      <c r="V67" s="132"/>
      <c r="W67" s="132"/>
    </row>
    <row r="68" spans="1:23" s="94" customFormat="1" ht="20.100000000000001" customHeight="1">
      <c r="A68" s="26">
        <f>IF(B68&lt;&gt;"",COUNTA($B$19:B68),"")</f>
        <v>49</v>
      </c>
      <c r="B68" s="105" t="s">
        <v>153</v>
      </c>
      <c r="C68" s="127">
        <v>426.1</v>
      </c>
      <c r="D68" s="127">
        <v>418.03</v>
      </c>
      <c r="E68" s="127">
        <v>299.35000000000002</v>
      </c>
      <c r="F68" s="127">
        <v>218.48</v>
      </c>
      <c r="G68" s="127">
        <v>247.64</v>
      </c>
      <c r="H68" s="127">
        <v>294.58999999999997</v>
      </c>
      <c r="I68" s="127">
        <v>330.46</v>
      </c>
      <c r="J68" s="127">
        <v>394.13</v>
      </c>
      <c r="K68" s="127">
        <v>243.02</v>
      </c>
      <c r="L68" s="127">
        <v>301.51</v>
      </c>
      <c r="M68" s="127">
        <v>7.52</v>
      </c>
      <c r="N68" s="127">
        <v>124.17</v>
      </c>
      <c r="O68" s="132"/>
      <c r="P68" s="132"/>
      <c r="Q68" s="132"/>
      <c r="R68" s="132"/>
      <c r="S68" s="132"/>
      <c r="T68" s="132"/>
      <c r="U68" s="132"/>
      <c r="V68" s="132"/>
      <c r="W68" s="132"/>
    </row>
    <row r="69" spans="1:23" s="94" customFormat="1" ht="20.100000000000001" customHeight="1">
      <c r="A69" s="26">
        <f>IF(B69&lt;&gt;"",COUNTA($B$19:B69),"")</f>
        <v>50</v>
      </c>
      <c r="B69" s="105" t="s">
        <v>154</v>
      </c>
      <c r="C69" s="127">
        <v>3057.74</v>
      </c>
      <c r="D69" s="127">
        <v>3312.65</v>
      </c>
      <c r="E69" s="127">
        <v>1667.1</v>
      </c>
      <c r="F69" s="127">
        <v>1461.24</v>
      </c>
      <c r="G69" s="127">
        <v>1567.62</v>
      </c>
      <c r="H69" s="127">
        <v>1532.3</v>
      </c>
      <c r="I69" s="127">
        <v>1676.36</v>
      </c>
      <c r="J69" s="127">
        <v>1713.48</v>
      </c>
      <c r="K69" s="127">
        <v>1575.69</v>
      </c>
      <c r="L69" s="127">
        <v>1899.97</v>
      </c>
      <c r="M69" s="127">
        <v>59.84</v>
      </c>
      <c r="N69" s="127">
        <v>1295.6300000000001</v>
      </c>
      <c r="O69" s="132"/>
      <c r="P69" s="132"/>
      <c r="Q69" s="132"/>
      <c r="R69" s="132"/>
      <c r="S69" s="132"/>
      <c r="T69" s="132"/>
      <c r="U69" s="132"/>
      <c r="V69" s="132"/>
      <c r="W69" s="132"/>
    </row>
    <row r="70" spans="1:23" s="94" customFormat="1" ht="11.1" customHeight="1">
      <c r="A70" s="25">
        <f>IF(B70&lt;&gt;"",COUNTA($B$19:B70),"")</f>
        <v>51</v>
      </c>
      <c r="B70" s="103" t="s">
        <v>155</v>
      </c>
      <c r="C70" s="125">
        <v>836.58</v>
      </c>
      <c r="D70" s="125">
        <v>1033.55</v>
      </c>
      <c r="E70" s="125">
        <v>790.6</v>
      </c>
      <c r="F70" s="125">
        <v>622.41999999999996</v>
      </c>
      <c r="G70" s="125">
        <v>764.73</v>
      </c>
      <c r="H70" s="125">
        <v>762.32</v>
      </c>
      <c r="I70" s="125">
        <v>764.47</v>
      </c>
      <c r="J70" s="125">
        <v>840.42</v>
      </c>
      <c r="K70" s="125">
        <v>747.97</v>
      </c>
      <c r="L70" s="125">
        <v>876.77</v>
      </c>
      <c r="M70" s="125" t="s">
        <v>10</v>
      </c>
      <c r="N70" s="125" t="s">
        <v>10</v>
      </c>
      <c r="O70" s="132"/>
      <c r="P70" s="132"/>
      <c r="Q70" s="132"/>
      <c r="R70" s="132"/>
      <c r="S70" s="132"/>
      <c r="T70" s="132"/>
      <c r="U70" s="132"/>
      <c r="V70" s="132"/>
      <c r="W70" s="132"/>
    </row>
    <row r="71" spans="1:23" s="94" customFormat="1" ht="11.1" customHeight="1">
      <c r="A71" s="25">
        <f>IF(B71&lt;&gt;"",COUNTA($B$19:B71),"")</f>
        <v>52</v>
      </c>
      <c r="B71" s="103" t="s">
        <v>156</v>
      </c>
      <c r="C71" s="125">
        <v>300.39</v>
      </c>
      <c r="D71" s="125">
        <v>333.36</v>
      </c>
      <c r="E71" s="125">
        <v>292.69</v>
      </c>
      <c r="F71" s="125">
        <v>276.47000000000003</v>
      </c>
      <c r="G71" s="125">
        <v>294.68</v>
      </c>
      <c r="H71" s="125">
        <v>324.54000000000002</v>
      </c>
      <c r="I71" s="125">
        <v>295.22000000000003</v>
      </c>
      <c r="J71" s="125">
        <v>275.81</v>
      </c>
      <c r="K71" s="125">
        <v>266.89999999999998</v>
      </c>
      <c r="L71" s="125">
        <v>293.54000000000002</v>
      </c>
      <c r="M71" s="125" t="s">
        <v>10</v>
      </c>
      <c r="N71" s="125" t="s">
        <v>10</v>
      </c>
      <c r="O71" s="132"/>
      <c r="P71" s="132"/>
      <c r="Q71" s="132"/>
      <c r="R71" s="132"/>
      <c r="S71" s="132"/>
      <c r="T71" s="132"/>
      <c r="U71" s="132"/>
      <c r="V71" s="132"/>
      <c r="W71" s="132"/>
    </row>
    <row r="72" spans="1:23" s="94" customFormat="1" ht="11.1" customHeight="1">
      <c r="A72" s="25">
        <f>IF(B72&lt;&gt;"",COUNTA($B$19:B72),"")</f>
        <v>53</v>
      </c>
      <c r="B72" s="103" t="s">
        <v>172</v>
      </c>
      <c r="C72" s="125">
        <v>326.25</v>
      </c>
      <c r="D72" s="125">
        <v>448.11</v>
      </c>
      <c r="E72" s="125">
        <v>297.8</v>
      </c>
      <c r="F72" s="125">
        <v>168.37</v>
      </c>
      <c r="G72" s="125">
        <v>276.10000000000002</v>
      </c>
      <c r="H72" s="125">
        <v>248.78</v>
      </c>
      <c r="I72" s="125">
        <v>286.39</v>
      </c>
      <c r="J72" s="125">
        <v>358.37</v>
      </c>
      <c r="K72" s="125">
        <v>289.8</v>
      </c>
      <c r="L72" s="125">
        <v>354.5</v>
      </c>
      <c r="M72" s="125" t="s">
        <v>10</v>
      </c>
      <c r="N72" s="125" t="s">
        <v>10</v>
      </c>
      <c r="O72" s="132"/>
      <c r="P72" s="132"/>
      <c r="Q72" s="132"/>
      <c r="R72" s="132"/>
      <c r="S72" s="132"/>
      <c r="T72" s="132"/>
      <c r="U72" s="132"/>
      <c r="V72" s="132"/>
      <c r="W72" s="132"/>
    </row>
    <row r="73" spans="1:23" s="94" customFormat="1" ht="11.1" customHeight="1">
      <c r="A73" s="25">
        <f>IF(B73&lt;&gt;"",COUNTA($B$19:B73),"")</f>
        <v>54</v>
      </c>
      <c r="B73" s="103" t="s">
        <v>173</v>
      </c>
      <c r="C73" s="125">
        <v>123.79</v>
      </c>
      <c r="D73" s="125">
        <v>128.13</v>
      </c>
      <c r="E73" s="125">
        <v>122.77</v>
      </c>
      <c r="F73" s="125">
        <v>135.86000000000001</v>
      </c>
      <c r="G73" s="125">
        <v>135.83000000000001</v>
      </c>
      <c r="H73" s="125">
        <v>124.24</v>
      </c>
      <c r="I73" s="125">
        <v>118.27</v>
      </c>
      <c r="J73" s="125">
        <v>122.71</v>
      </c>
      <c r="K73" s="125">
        <v>104.35</v>
      </c>
      <c r="L73" s="125">
        <v>122.28</v>
      </c>
      <c r="M73" s="125" t="s">
        <v>10</v>
      </c>
      <c r="N73" s="125" t="s">
        <v>10</v>
      </c>
      <c r="O73" s="132"/>
      <c r="P73" s="132"/>
      <c r="Q73" s="132"/>
      <c r="R73" s="132"/>
      <c r="S73" s="132"/>
      <c r="T73" s="132"/>
      <c r="U73" s="132"/>
      <c r="V73" s="132"/>
      <c r="W73" s="132"/>
    </row>
    <row r="74" spans="1:23" s="94" customFormat="1" ht="11.1" customHeight="1">
      <c r="A74" s="25">
        <f>IF(B74&lt;&gt;"",COUNTA($B$19:B74),"")</f>
        <v>55</v>
      </c>
      <c r="B74" s="103" t="s">
        <v>61</v>
      </c>
      <c r="C74" s="125">
        <v>391.92</v>
      </c>
      <c r="D74" s="125">
        <v>312.10000000000002</v>
      </c>
      <c r="E74" s="125">
        <v>232.81</v>
      </c>
      <c r="F74" s="125">
        <v>321.83999999999997</v>
      </c>
      <c r="G74" s="125">
        <v>278.12</v>
      </c>
      <c r="H74" s="125">
        <v>228.77</v>
      </c>
      <c r="I74" s="125">
        <v>218.68</v>
      </c>
      <c r="J74" s="125">
        <v>161.77000000000001</v>
      </c>
      <c r="K74" s="125">
        <v>207.6</v>
      </c>
      <c r="L74" s="125">
        <v>254.74</v>
      </c>
      <c r="M74" s="125" t="s">
        <v>10</v>
      </c>
      <c r="N74" s="125">
        <v>177.75</v>
      </c>
      <c r="O74" s="132"/>
      <c r="P74" s="132"/>
      <c r="Q74" s="132"/>
      <c r="R74" s="132"/>
      <c r="S74" s="132"/>
      <c r="T74" s="132"/>
      <c r="U74" s="132"/>
      <c r="V74" s="132"/>
      <c r="W74" s="132"/>
    </row>
    <row r="75" spans="1:23" s="94" customFormat="1" ht="21.6" customHeight="1">
      <c r="A75" s="25">
        <f>IF(B75&lt;&gt;"",COUNTA($B$19:B75),"")</f>
        <v>56</v>
      </c>
      <c r="B75" s="104" t="s">
        <v>157</v>
      </c>
      <c r="C75" s="125">
        <v>346.17</v>
      </c>
      <c r="D75" s="125">
        <v>373.65</v>
      </c>
      <c r="E75" s="125">
        <v>142.99</v>
      </c>
      <c r="F75" s="125">
        <v>61</v>
      </c>
      <c r="G75" s="125">
        <v>66.86</v>
      </c>
      <c r="H75" s="125">
        <v>79.930000000000007</v>
      </c>
      <c r="I75" s="125">
        <v>170.86</v>
      </c>
      <c r="J75" s="125">
        <v>150.63999999999999</v>
      </c>
      <c r="K75" s="125">
        <v>159.35</v>
      </c>
      <c r="L75" s="125">
        <v>231.76</v>
      </c>
      <c r="M75" s="125">
        <v>41.83</v>
      </c>
      <c r="N75" s="125">
        <v>171.96</v>
      </c>
      <c r="O75" s="132"/>
      <c r="P75" s="132"/>
      <c r="Q75" s="132"/>
      <c r="R75" s="132"/>
      <c r="S75" s="132"/>
      <c r="T75" s="132"/>
      <c r="U75" s="132"/>
      <c r="V75" s="132"/>
      <c r="W75" s="132"/>
    </row>
    <row r="76" spans="1:23" s="94" customFormat="1" ht="21.6" customHeight="1">
      <c r="A76" s="25">
        <f>IF(B76&lt;&gt;"",COUNTA($B$19:B76),"")</f>
        <v>57</v>
      </c>
      <c r="B76" s="104" t="s">
        <v>158</v>
      </c>
      <c r="C76" s="125">
        <v>440.43</v>
      </c>
      <c r="D76" s="125">
        <v>395.57</v>
      </c>
      <c r="E76" s="125">
        <v>33.97</v>
      </c>
      <c r="F76" s="125">
        <v>21.57</v>
      </c>
      <c r="G76" s="125">
        <v>26.1</v>
      </c>
      <c r="H76" s="125">
        <v>26.93</v>
      </c>
      <c r="I76" s="125">
        <v>23</v>
      </c>
      <c r="J76" s="125">
        <v>14.76</v>
      </c>
      <c r="K76" s="125">
        <v>28.31</v>
      </c>
      <c r="L76" s="125">
        <v>69.89</v>
      </c>
      <c r="M76" s="125">
        <v>1.48</v>
      </c>
      <c r="N76" s="125">
        <v>416.05</v>
      </c>
      <c r="O76" s="132"/>
      <c r="P76" s="132"/>
      <c r="Q76" s="132"/>
      <c r="R76" s="132"/>
      <c r="S76" s="132"/>
      <c r="T76" s="132"/>
      <c r="U76" s="132"/>
      <c r="V76" s="132"/>
      <c r="W76" s="132"/>
    </row>
    <row r="77" spans="1:23" s="94" customFormat="1" ht="21.6" customHeight="1">
      <c r="A77" s="25">
        <f>IF(B77&lt;&gt;"",COUNTA($B$19:B77),"")</f>
        <v>58</v>
      </c>
      <c r="B77" s="104" t="s">
        <v>159</v>
      </c>
      <c r="C77" s="125">
        <v>132.11000000000001</v>
      </c>
      <c r="D77" s="125">
        <v>121.24</v>
      </c>
      <c r="E77" s="125">
        <v>2.37</v>
      </c>
      <c r="F77" s="125">
        <v>1.98</v>
      </c>
      <c r="G77" s="125">
        <v>2.68</v>
      </c>
      <c r="H77" s="125">
        <v>1.84</v>
      </c>
      <c r="I77" s="125">
        <v>1.18</v>
      </c>
      <c r="J77" s="125">
        <v>1.87</v>
      </c>
      <c r="K77" s="125">
        <v>2.73</v>
      </c>
      <c r="L77" s="125">
        <v>3.56</v>
      </c>
      <c r="M77" s="125">
        <v>0.56999999999999995</v>
      </c>
      <c r="N77" s="125">
        <v>131.93</v>
      </c>
      <c r="O77" s="132"/>
      <c r="P77" s="132"/>
      <c r="Q77" s="132"/>
      <c r="R77" s="132"/>
      <c r="S77" s="132"/>
      <c r="T77" s="132"/>
      <c r="U77" s="132"/>
      <c r="V77" s="132"/>
      <c r="W77" s="132"/>
    </row>
    <row r="78" spans="1:23" s="94" customFormat="1" ht="11.1" customHeight="1">
      <c r="A78" s="25">
        <f>IF(B78&lt;&gt;"",COUNTA($B$19:B78),"")</f>
        <v>59</v>
      </c>
      <c r="B78" s="103" t="s">
        <v>160</v>
      </c>
      <c r="C78" s="125">
        <v>175.49</v>
      </c>
      <c r="D78" s="125">
        <v>200.08</v>
      </c>
      <c r="E78" s="125">
        <v>95.92</v>
      </c>
      <c r="F78" s="125">
        <v>97.24</v>
      </c>
      <c r="G78" s="125">
        <v>88.78</v>
      </c>
      <c r="H78" s="125">
        <v>71.650000000000006</v>
      </c>
      <c r="I78" s="125">
        <v>96.59</v>
      </c>
      <c r="J78" s="125">
        <v>96.78</v>
      </c>
      <c r="K78" s="125">
        <v>94.83</v>
      </c>
      <c r="L78" s="125">
        <v>118.91</v>
      </c>
      <c r="M78" s="125">
        <v>6.74</v>
      </c>
      <c r="N78" s="125">
        <v>69.83</v>
      </c>
      <c r="O78" s="132"/>
      <c r="P78" s="132"/>
      <c r="Q78" s="132"/>
      <c r="R78" s="132"/>
      <c r="S78" s="132"/>
      <c r="T78" s="132"/>
      <c r="U78" s="132"/>
      <c r="V78" s="132"/>
      <c r="W78" s="132"/>
    </row>
    <row r="79" spans="1:23" s="94" customFormat="1" ht="11.1" customHeight="1">
      <c r="A79" s="25">
        <f>IF(B79&lt;&gt;"",COUNTA($B$19:B79),"")</f>
        <v>60</v>
      </c>
      <c r="B79" s="103" t="s">
        <v>161</v>
      </c>
      <c r="C79" s="125">
        <v>1043.32</v>
      </c>
      <c r="D79" s="125">
        <v>693.8</v>
      </c>
      <c r="E79" s="125">
        <v>322.02999999999997</v>
      </c>
      <c r="F79" s="125">
        <v>255.79</v>
      </c>
      <c r="G79" s="125">
        <v>285.43</v>
      </c>
      <c r="H79" s="125">
        <v>301.51</v>
      </c>
      <c r="I79" s="125">
        <v>340.73</v>
      </c>
      <c r="J79" s="125">
        <v>414</v>
      </c>
      <c r="K79" s="125">
        <v>332.99</v>
      </c>
      <c r="L79" s="125">
        <v>298.89</v>
      </c>
      <c r="M79" s="125">
        <v>218.06</v>
      </c>
      <c r="N79" s="125">
        <v>673.56</v>
      </c>
      <c r="O79" s="132"/>
      <c r="P79" s="132"/>
      <c r="Q79" s="132"/>
      <c r="R79" s="132"/>
      <c r="S79" s="132"/>
      <c r="T79" s="132"/>
      <c r="U79" s="132"/>
      <c r="V79" s="132"/>
      <c r="W79" s="132"/>
    </row>
    <row r="80" spans="1:23" s="94" customFormat="1" ht="11.1" customHeight="1">
      <c r="A80" s="25">
        <f>IF(B80&lt;&gt;"",COUNTA($B$19:B80),"")</f>
        <v>61</v>
      </c>
      <c r="B80" s="103" t="s">
        <v>147</v>
      </c>
      <c r="C80" s="125">
        <v>549.38</v>
      </c>
      <c r="D80" s="125">
        <v>49.37</v>
      </c>
      <c r="E80" s="125">
        <v>103.52</v>
      </c>
      <c r="F80" s="125">
        <v>20.96</v>
      </c>
      <c r="G80" s="125">
        <v>35.35</v>
      </c>
      <c r="H80" s="125">
        <v>62.7</v>
      </c>
      <c r="I80" s="125">
        <v>160.66999999999999</v>
      </c>
      <c r="J80" s="125">
        <v>249.59</v>
      </c>
      <c r="K80" s="125">
        <v>149.22999999999999</v>
      </c>
      <c r="L80" s="125">
        <v>43.36</v>
      </c>
      <c r="M80" s="125">
        <v>209.54</v>
      </c>
      <c r="N80" s="125">
        <v>438.31</v>
      </c>
      <c r="O80" s="132"/>
      <c r="P80" s="132"/>
      <c r="Q80" s="132"/>
      <c r="R80" s="132"/>
      <c r="S80" s="132"/>
      <c r="T80" s="132"/>
      <c r="U80" s="132"/>
      <c r="V80" s="132"/>
      <c r="W80" s="132"/>
    </row>
    <row r="81" spans="1:23" s="94" customFormat="1" ht="20.100000000000001" customHeight="1">
      <c r="A81" s="26">
        <f>IF(B81&lt;&gt;"",COUNTA($B$19:B81),"")</f>
        <v>62</v>
      </c>
      <c r="B81" s="105" t="s">
        <v>162</v>
      </c>
      <c r="C81" s="127">
        <v>2816.65</v>
      </c>
      <c r="D81" s="127">
        <v>3080.62</v>
      </c>
      <c r="E81" s="127">
        <v>1517.17</v>
      </c>
      <c r="F81" s="127">
        <v>1360.89</v>
      </c>
      <c r="G81" s="127">
        <v>1477.34</v>
      </c>
      <c r="H81" s="127">
        <v>1410.24</v>
      </c>
      <c r="I81" s="127">
        <v>1454.84</v>
      </c>
      <c r="J81" s="127">
        <v>1430.66</v>
      </c>
      <c r="K81" s="127">
        <v>1424.55</v>
      </c>
      <c r="L81" s="127">
        <v>1811.16</v>
      </c>
      <c r="M81" s="127">
        <v>59.15</v>
      </c>
      <c r="N81" s="127">
        <v>1202.76</v>
      </c>
      <c r="O81" s="132"/>
      <c r="P81" s="132"/>
      <c r="Q81" s="132"/>
      <c r="R81" s="132"/>
      <c r="S81" s="132"/>
      <c r="T81" s="132"/>
      <c r="U81" s="132"/>
      <c r="V81" s="132"/>
      <c r="W81" s="132"/>
    </row>
    <row r="82" spans="1:23" s="122" customFormat="1" ht="11.1" customHeight="1">
      <c r="A82" s="25">
        <f>IF(B82&lt;&gt;"",COUNTA($B$19:B82),"")</f>
        <v>63</v>
      </c>
      <c r="B82" s="103" t="s">
        <v>163</v>
      </c>
      <c r="C82" s="125">
        <v>216.4</v>
      </c>
      <c r="D82" s="125">
        <v>283.58</v>
      </c>
      <c r="E82" s="125">
        <v>144.07</v>
      </c>
      <c r="F82" s="125">
        <v>118.18</v>
      </c>
      <c r="G82" s="125">
        <v>159.78</v>
      </c>
      <c r="H82" s="125">
        <v>130.53</v>
      </c>
      <c r="I82" s="125">
        <v>130.43</v>
      </c>
      <c r="J82" s="125">
        <v>165.56</v>
      </c>
      <c r="K82" s="125">
        <v>133.52000000000001</v>
      </c>
      <c r="L82" s="125">
        <v>151.19999999999999</v>
      </c>
      <c r="M82" s="125">
        <v>1.06</v>
      </c>
      <c r="N82" s="125">
        <v>56.02</v>
      </c>
      <c r="O82" s="132"/>
      <c r="P82" s="132"/>
      <c r="Q82" s="132"/>
      <c r="R82" s="132"/>
      <c r="S82" s="132"/>
      <c r="T82" s="132"/>
      <c r="U82" s="132"/>
      <c r="V82" s="132"/>
      <c r="W82" s="132"/>
    </row>
    <row r="83" spans="1:23" s="122" customFormat="1" ht="11.1" customHeight="1">
      <c r="A83" s="25">
        <f>IF(B83&lt;&gt;"",COUNTA($B$19:B83),"")</f>
        <v>64</v>
      </c>
      <c r="B83" s="103" t="s">
        <v>164</v>
      </c>
      <c r="C83" s="125" t="s">
        <v>10</v>
      </c>
      <c r="D83" s="125" t="s">
        <v>10</v>
      </c>
      <c r="E83" s="125" t="s">
        <v>10</v>
      </c>
      <c r="F83" s="125" t="s">
        <v>10</v>
      </c>
      <c r="G83" s="125" t="s">
        <v>10</v>
      </c>
      <c r="H83" s="125" t="s">
        <v>10</v>
      </c>
      <c r="I83" s="125" t="s">
        <v>10</v>
      </c>
      <c r="J83" s="125" t="s">
        <v>10</v>
      </c>
      <c r="K83" s="125" t="s">
        <v>10</v>
      </c>
      <c r="L83" s="125" t="s">
        <v>10</v>
      </c>
      <c r="M83" s="125" t="s">
        <v>10</v>
      </c>
      <c r="N83" s="125" t="s">
        <v>10</v>
      </c>
      <c r="O83" s="132"/>
      <c r="P83" s="132"/>
      <c r="Q83" s="132"/>
      <c r="R83" s="132"/>
      <c r="S83" s="132"/>
      <c r="T83" s="132"/>
      <c r="U83" s="132"/>
      <c r="V83" s="132"/>
      <c r="W83" s="132"/>
    </row>
    <row r="84" spans="1:23" s="122" customFormat="1" ht="11.1" customHeight="1">
      <c r="A84" s="25">
        <f>IF(B84&lt;&gt;"",COUNTA($B$19:B84),"")</f>
        <v>65</v>
      </c>
      <c r="B84" s="103" t="s">
        <v>165</v>
      </c>
      <c r="C84" s="125">
        <v>111.48</v>
      </c>
      <c r="D84" s="125">
        <v>35.369999999999997</v>
      </c>
      <c r="E84" s="125">
        <v>78.05</v>
      </c>
      <c r="F84" s="125">
        <v>52.96</v>
      </c>
      <c r="G84" s="125">
        <v>56.19</v>
      </c>
      <c r="H84" s="125">
        <v>59.41</v>
      </c>
      <c r="I84" s="125">
        <v>82.7</v>
      </c>
      <c r="J84" s="125">
        <v>85.55</v>
      </c>
      <c r="K84" s="125">
        <v>79.97</v>
      </c>
      <c r="L84" s="125">
        <v>104.02</v>
      </c>
      <c r="M84" s="125">
        <v>1.41</v>
      </c>
      <c r="N84" s="125">
        <v>50.36</v>
      </c>
      <c r="O84" s="132"/>
      <c r="P84" s="132"/>
      <c r="Q84" s="132"/>
      <c r="R84" s="132"/>
      <c r="S84" s="132"/>
      <c r="T84" s="132"/>
      <c r="U84" s="132"/>
      <c r="V84" s="132"/>
      <c r="W84" s="132"/>
    </row>
    <row r="85" spans="1:23" s="122" customFormat="1" ht="11.1" customHeight="1">
      <c r="A85" s="25">
        <f>IF(B85&lt;&gt;"",COUNTA($B$19:B85),"")</f>
        <v>66</v>
      </c>
      <c r="B85" s="103" t="s">
        <v>147</v>
      </c>
      <c r="C85" s="125">
        <v>4.21</v>
      </c>
      <c r="D85" s="125" t="s">
        <v>10</v>
      </c>
      <c r="E85" s="125">
        <v>4.43</v>
      </c>
      <c r="F85" s="125">
        <v>2.31</v>
      </c>
      <c r="G85" s="125">
        <v>9.52</v>
      </c>
      <c r="H85" s="125">
        <v>3.92</v>
      </c>
      <c r="I85" s="125">
        <v>9.34</v>
      </c>
      <c r="J85" s="125">
        <v>5.37</v>
      </c>
      <c r="K85" s="125">
        <v>0.52</v>
      </c>
      <c r="L85" s="125">
        <v>1.07</v>
      </c>
      <c r="M85" s="125">
        <v>1.1299999999999999</v>
      </c>
      <c r="N85" s="125">
        <v>0.09</v>
      </c>
      <c r="O85" s="132"/>
      <c r="P85" s="132"/>
      <c r="Q85" s="132"/>
      <c r="R85" s="132"/>
      <c r="S85" s="132"/>
      <c r="T85" s="132"/>
      <c r="U85" s="132"/>
      <c r="V85" s="132"/>
      <c r="W85" s="132"/>
    </row>
    <row r="86" spans="1:23" s="94" customFormat="1" ht="18.95" customHeight="1">
      <c r="A86" s="26">
        <f>IF(B86&lt;&gt;"",COUNTA($B$19:B86),"")</f>
        <v>67</v>
      </c>
      <c r="B86" s="105" t="s">
        <v>166</v>
      </c>
      <c r="C86" s="127">
        <v>323.67</v>
      </c>
      <c r="D86" s="127">
        <v>318.95</v>
      </c>
      <c r="E86" s="127">
        <v>217.69</v>
      </c>
      <c r="F86" s="127">
        <v>168.84</v>
      </c>
      <c r="G86" s="127">
        <v>206.46</v>
      </c>
      <c r="H86" s="127">
        <v>186.01</v>
      </c>
      <c r="I86" s="127">
        <v>203.79</v>
      </c>
      <c r="J86" s="127">
        <v>245.74</v>
      </c>
      <c r="K86" s="127">
        <v>212.97</v>
      </c>
      <c r="L86" s="127">
        <v>254.15</v>
      </c>
      <c r="M86" s="127">
        <v>1.34</v>
      </c>
      <c r="N86" s="127">
        <v>106.29</v>
      </c>
      <c r="O86" s="132"/>
      <c r="P86" s="132"/>
      <c r="Q86" s="132"/>
      <c r="R86" s="132"/>
      <c r="S86" s="132"/>
      <c r="T86" s="132"/>
      <c r="U86" s="132"/>
      <c r="V86" s="132"/>
      <c r="W86" s="132"/>
    </row>
    <row r="87" spans="1:23" s="94" customFormat="1" ht="18.95" customHeight="1">
      <c r="A87" s="26">
        <f>IF(B87&lt;&gt;"",COUNTA($B$19:B87),"")</f>
        <v>68</v>
      </c>
      <c r="B87" s="105" t="s">
        <v>167</v>
      </c>
      <c r="C87" s="127">
        <v>3140.32</v>
      </c>
      <c r="D87" s="127">
        <v>3399.57</v>
      </c>
      <c r="E87" s="127">
        <v>1734.86</v>
      </c>
      <c r="F87" s="127">
        <v>1529.73</v>
      </c>
      <c r="G87" s="127">
        <v>1683.8</v>
      </c>
      <c r="H87" s="127">
        <v>1596.26</v>
      </c>
      <c r="I87" s="127">
        <v>1658.63</v>
      </c>
      <c r="J87" s="127">
        <v>1676.39</v>
      </c>
      <c r="K87" s="127">
        <v>1637.52</v>
      </c>
      <c r="L87" s="127">
        <v>2065.31</v>
      </c>
      <c r="M87" s="127">
        <v>60.49</v>
      </c>
      <c r="N87" s="127">
        <v>1309.05</v>
      </c>
      <c r="O87" s="132"/>
      <c r="P87" s="132"/>
      <c r="Q87" s="132"/>
      <c r="R87" s="132"/>
      <c r="S87" s="132"/>
      <c r="T87" s="132"/>
      <c r="U87" s="132"/>
      <c r="V87" s="132"/>
      <c r="W87" s="132"/>
    </row>
    <row r="88" spans="1:23" s="94" customFormat="1" ht="18.95" customHeight="1">
      <c r="A88" s="26">
        <f>IF(B88&lt;&gt;"",COUNTA($B$19:B88),"")</f>
        <v>69</v>
      </c>
      <c r="B88" s="105" t="s">
        <v>168</v>
      </c>
      <c r="C88" s="127">
        <v>82.58</v>
      </c>
      <c r="D88" s="127">
        <v>86.93</v>
      </c>
      <c r="E88" s="127">
        <v>67.760000000000005</v>
      </c>
      <c r="F88" s="127">
        <v>68.489999999999995</v>
      </c>
      <c r="G88" s="127">
        <v>116.18</v>
      </c>
      <c r="H88" s="127">
        <v>63.96</v>
      </c>
      <c r="I88" s="127">
        <v>-17.73</v>
      </c>
      <c r="J88" s="127">
        <v>-37.090000000000003</v>
      </c>
      <c r="K88" s="127">
        <v>61.83</v>
      </c>
      <c r="L88" s="127">
        <v>165.34</v>
      </c>
      <c r="M88" s="127">
        <v>0.66</v>
      </c>
      <c r="N88" s="127">
        <v>13.42</v>
      </c>
      <c r="O88" s="132"/>
      <c r="P88" s="132"/>
      <c r="Q88" s="132"/>
      <c r="R88" s="132"/>
      <c r="S88" s="132"/>
      <c r="T88" s="132"/>
      <c r="U88" s="132"/>
      <c r="V88" s="132"/>
      <c r="W88" s="132"/>
    </row>
    <row r="89" spans="1:23" s="122" customFormat="1" ht="25.15" customHeight="1">
      <c r="A89" s="25">
        <f>IF(B89&lt;&gt;"",COUNTA($B$19:B89),"")</f>
        <v>70</v>
      </c>
      <c r="B89" s="108" t="s">
        <v>169</v>
      </c>
      <c r="C89" s="129">
        <v>185.01</v>
      </c>
      <c r="D89" s="129">
        <v>186</v>
      </c>
      <c r="E89" s="129">
        <v>149.41999999999999</v>
      </c>
      <c r="F89" s="129">
        <v>118.13</v>
      </c>
      <c r="G89" s="129">
        <v>157.36000000000001</v>
      </c>
      <c r="H89" s="129">
        <v>172.53</v>
      </c>
      <c r="I89" s="129">
        <v>108.95</v>
      </c>
      <c r="J89" s="129">
        <v>111.31</v>
      </c>
      <c r="K89" s="129">
        <v>91.88</v>
      </c>
      <c r="L89" s="129">
        <v>212.7</v>
      </c>
      <c r="M89" s="129">
        <v>6.83</v>
      </c>
      <c r="N89" s="129">
        <v>31.3</v>
      </c>
      <c r="O89" s="132"/>
      <c r="P89" s="132"/>
      <c r="Q89" s="132"/>
      <c r="R89" s="132"/>
      <c r="S89" s="132"/>
      <c r="T89" s="132"/>
      <c r="U89" s="132"/>
      <c r="V89" s="132"/>
      <c r="W89" s="132"/>
    </row>
    <row r="90" spans="1:23" s="122" customFormat="1" ht="18" customHeight="1">
      <c r="A90" s="25">
        <f>IF(B90&lt;&gt;"",COUNTA($B$19:B90),"")</f>
        <v>71</v>
      </c>
      <c r="B90" s="103" t="s">
        <v>170</v>
      </c>
      <c r="C90" s="125">
        <v>68.11</v>
      </c>
      <c r="D90" s="125">
        <v>46.86</v>
      </c>
      <c r="E90" s="125">
        <v>49.65</v>
      </c>
      <c r="F90" s="125">
        <v>54.18</v>
      </c>
      <c r="G90" s="125">
        <v>79.569999999999993</v>
      </c>
      <c r="H90" s="125">
        <v>29.25</v>
      </c>
      <c r="I90" s="125">
        <v>34.32</v>
      </c>
      <c r="J90" s="125">
        <v>65.36</v>
      </c>
      <c r="K90" s="125">
        <v>33.69</v>
      </c>
      <c r="L90" s="125">
        <v>53.34</v>
      </c>
      <c r="M90" s="125">
        <v>0.16</v>
      </c>
      <c r="N90" s="125">
        <v>23.32</v>
      </c>
      <c r="O90" s="132"/>
      <c r="P90" s="132"/>
      <c r="Q90" s="132"/>
      <c r="R90" s="132"/>
      <c r="S90" s="132"/>
      <c r="T90" s="132"/>
      <c r="U90" s="132"/>
      <c r="V90" s="132"/>
      <c r="W90" s="132"/>
    </row>
    <row r="91" spans="1:23" ht="11.1" customHeight="1">
      <c r="A91" s="25">
        <f>IF(B91&lt;&gt;"",COUNTA($B$19:B91),"")</f>
        <v>72</v>
      </c>
      <c r="B91" s="103" t="s">
        <v>171</v>
      </c>
      <c r="C91" s="125">
        <v>112.1</v>
      </c>
      <c r="D91" s="125">
        <v>60.92</v>
      </c>
      <c r="E91" s="125">
        <v>82.33</v>
      </c>
      <c r="F91" s="125">
        <v>97.4</v>
      </c>
      <c r="G91" s="125">
        <v>112.93</v>
      </c>
      <c r="H91" s="125">
        <v>65</v>
      </c>
      <c r="I91" s="125">
        <v>66.41</v>
      </c>
      <c r="J91" s="125">
        <v>82.17</v>
      </c>
      <c r="K91" s="125">
        <v>53.72</v>
      </c>
      <c r="L91" s="125">
        <v>97.88</v>
      </c>
      <c r="M91" s="125">
        <v>2.71</v>
      </c>
      <c r="N91" s="125">
        <v>40.11</v>
      </c>
    </row>
  </sheetData>
  <mergeCells count="27">
    <mergeCell ref="A1:B3"/>
    <mergeCell ref="I1:N1"/>
    <mergeCell ref="K6:K13"/>
    <mergeCell ref="J6:J13"/>
    <mergeCell ref="I4:L5"/>
    <mergeCell ref="M4:M16"/>
    <mergeCell ref="N4:N16"/>
    <mergeCell ref="I2:N3"/>
    <mergeCell ref="D4:D16"/>
    <mergeCell ref="E4:E16"/>
    <mergeCell ref="F4:H5"/>
    <mergeCell ref="I6:I13"/>
    <mergeCell ref="C2:H3"/>
    <mergeCell ref="B4:B16"/>
    <mergeCell ref="A4:A16"/>
    <mergeCell ref="I18:N18"/>
    <mergeCell ref="C1:H1"/>
    <mergeCell ref="C55:H55"/>
    <mergeCell ref="I55:N55"/>
    <mergeCell ref="G6:G13"/>
    <mergeCell ref="I14:L16"/>
    <mergeCell ref="L6:L13"/>
    <mergeCell ref="F6:F13"/>
    <mergeCell ref="H6:H13"/>
    <mergeCell ref="C18:H18"/>
    <mergeCell ref="F14:H16"/>
    <mergeCell ref="C4:C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2019 00&amp;R&amp;"-,Standard"&amp;7&amp;P</oddFooter>
    <evenFooter>&amp;L&amp;"-,Standard"&amp;7&amp;P&amp;R&amp;"-,Standard"&amp;7StatA MV, Statistischer Bericht L233 2019 00</evenFoot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35</vt:i4>
      </vt:variant>
    </vt:vector>
  </HeadingPairs>
  <TitlesOfParts>
    <vt:vector size="74" baseType="lpstr">
      <vt:lpstr>Deckblatt</vt:lpstr>
      <vt:lpstr>Inhalt</vt:lpstr>
      <vt:lpstr>Vorbem.</vt:lpstr>
      <vt:lpstr>Produktrahmenplan</vt:lpstr>
      <vt:lpstr>Kontenrahmenplan</vt:lpstr>
      <vt:lpstr>Zuordnungsschlüssel</vt:lpstr>
      <vt:lpstr>1.</vt:lpstr>
      <vt:lpstr>2.</vt:lpstr>
      <vt:lpstr>3.</vt:lpstr>
      <vt:lpstr>4.1</vt:lpstr>
      <vt:lpstr>4.2</vt:lpstr>
      <vt:lpstr>4.3</vt:lpstr>
      <vt:lpstr>4.4</vt:lpstr>
      <vt:lpstr>4.5</vt:lpstr>
      <vt:lpstr>4.5.1</vt:lpstr>
      <vt:lpstr>4.5.2</vt:lpstr>
      <vt:lpstr>4.6</vt:lpstr>
      <vt:lpstr>4.7</vt:lpstr>
      <vt:lpstr>4.8</vt:lpstr>
      <vt:lpstr>4.9</vt:lpstr>
      <vt:lpstr>5.</vt:lpstr>
      <vt:lpstr>6.1</vt:lpstr>
      <vt:lpstr>6.2</vt:lpstr>
      <vt:lpstr>6.3</vt:lpstr>
      <vt:lpstr>6.4</vt:lpstr>
      <vt:lpstr>6.5</vt:lpstr>
      <vt:lpstr>6.6</vt:lpstr>
      <vt:lpstr>7.1</vt:lpstr>
      <vt:lpstr>7.2</vt:lpstr>
      <vt:lpstr>7.3</vt:lpstr>
      <vt:lpstr>7.4</vt:lpstr>
      <vt:lpstr>7.5</vt:lpstr>
      <vt:lpstr>7.6</vt:lpstr>
      <vt:lpstr>8.1</vt:lpstr>
      <vt:lpstr>8.2</vt:lpstr>
      <vt:lpstr>8.3</vt:lpstr>
      <vt:lpstr>8.4</vt:lpstr>
      <vt:lpstr>8.5</vt:lpstr>
      <vt:lpstr>8.6</vt:lpstr>
      <vt:lpstr>'2.'!Drucktitel</vt:lpstr>
      <vt:lpstr>'3.'!Drucktitel</vt:lpstr>
      <vt:lpstr>'4.1'!Drucktitel</vt:lpstr>
      <vt:lpstr>'4.2'!Drucktitel</vt:lpstr>
      <vt:lpstr>'4.3'!Drucktitel</vt:lpstr>
      <vt:lpstr>'4.4'!Drucktitel</vt:lpstr>
      <vt:lpstr>'4.5'!Drucktitel</vt:lpstr>
      <vt:lpstr>'4.5.1'!Drucktitel</vt:lpstr>
      <vt:lpstr>'4.5.2'!Drucktitel</vt:lpstr>
      <vt:lpstr>'4.6'!Drucktitel</vt:lpstr>
      <vt:lpstr>'4.7'!Drucktitel</vt:lpstr>
      <vt:lpstr>'4.8'!Drucktitel</vt:lpstr>
      <vt:lpstr>'4.9'!Drucktitel</vt:lpstr>
      <vt:lpstr>'5.'!Drucktitel</vt:lpstr>
      <vt:lpstr>'6.1'!Drucktitel</vt:lpstr>
      <vt:lpstr>'6.2'!Drucktitel</vt:lpstr>
      <vt:lpstr>'6.3'!Drucktitel</vt:lpstr>
      <vt:lpstr>'6.4'!Drucktitel</vt:lpstr>
      <vt:lpstr>'6.5'!Drucktitel</vt:lpstr>
      <vt:lpstr>'6.6'!Drucktitel</vt:lpstr>
      <vt:lpstr>'7.1'!Drucktitel</vt:lpstr>
      <vt:lpstr>'7.2'!Drucktitel</vt:lpstr>
      <vt:lpstr>'7.3'!Drucktitel</vt:lpstr>
      <vt:lpstr>'7.4'!Drucktitel</vt:lpstr>
      <vt:lpstr>'7.5'!Drucktitel</vt:lpstr>
      <vt:lpstr>'7.6'!Drucktitel</vt:lpstr>
      <vt:lpstr>'8.1'!Drucktitel</vt:lpstr>
      <vt:lpstr>'8.2'!Drucktitel</vt:lpstr>
      <vt:lpstr>'8.3'!Drucktitel</vt:lpstr>
      <vt:lpstr>'8.4'!Drucktitel</vt:lpstr>
      <vt:lpstr>'8.5'!Drucktitel</vt:lpstr>
      <vt:lpstr>'8.6'!Drucktitel</vt:lpstr>
      <vt:lpstr>Kontenrahmenplan!Drucktitel</vt:lpstr>
      <vt:lpstr>Produktrahmenplan!Drucktitel</vt:lpstr>
      <vt:lpstr>Zuordnungsschlüssel!OLE_LINK51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L233 Auszahlungen und Einzahlungen der Gemeinden und Gemeindeverbände 2019</dc:title>
  <dc:subject>Gemeindefinanzen</dc:subject>
  <dc:creator>FB 432</dc:creator>
  <cp:keywords/>
  <cp:lastModifiedBy> </cp:lastModifiedBy>
  <cp:lastPrinted>2021-12-23T08:52:50Z</cp:lastPrinted>
  <dcterms:created xsi:type="dcterms:W3CDTF">2011-04-07T09:09:55Z</dcterms:created>
  <dcterms:modified xsi:type="dcterms:W3CDTF">2021-12-23T08:53:03Z</dcterms:modified>
</cp:coreProperties>
</file>