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30" yWindow="7320" windowWidth="25440" windowHeight="7365" tabRatio="972"/>
  </bookViews>
  <sheets>
    <sheet name="Deckblatt" sheetId="34" r:id="rId1"/>
    <sheet name="Inhalt" sheetId="62" r:id="rId2"/>
    <sheet name="Vorbem." sheetId="88" r:id="rId3"/>
    <sheet name="Produktrahmenplan" sheetId="106" r:id="rId4"/>
    <sheet name="Kontenrahmenplan" sheetId="90" r:id="rId5"/>
    <sheet name="Zuordnungsschlüssel" sheetId="91" r:id="rId6"/>
    <sheet name="1." sheetId="2" r:id="rId7"/>
    <sheet name="2." sheetId="1" r:id="rId8"/>
    <sheet name="3." sheetId="63" r:id="rId9"/>
    <sheet name="4.1" sheetId="64" r:id="rId10"/>
    <sheet name="4.2" sheetId="65" r:id="rId11"/>
    <sheet name="4.3" sheetId="66" r:id="rId12"/>
    <sheet name="4.4" sheetId="67" r:id="rId13"/>
    <sheet name="4.5" sheetId="68" r:id="rId14"/>
    <sheet name="4.5.1" sheetId="87" r:id="rId15"/>
    <sheet name="4.5.2" sheetId="86" r:id="rId16"/>
    <sheet name="4.6" sheetId="69" r:id="rId17"/>
    <sheet name="4.7" sheetId="70" r:id="rId18"/>
    <sheet name="4.8" sheetId="71" r:id="rId19"/>
    <sheet name="4.9" sheetId="72" r:id="rId20"/>
    <sheet name="5." sheetId="92" r:id="rId21"/>
    <sheet name="6.1" sheetId="80" r:id="rId22"/>
    <sheet name="6.2" sheetId="81" r:id="rId23"/>
    <sheet name="6.3" sheetId="82" r:id="rId24"/>
    <sheet name="6.4" sheetId="83" r:id="rId25"/>
    <sheet name="6.5" sheetId="84" r:id="rId26"/>
    <sheet name="6.6" sheetId="85" r:id="rId27"/>
    <sheet name="7.1" sheetId="100" r:id="rId28"/>
    <sheet name="7.2" sheetId="101" r:id="rId29"/>
    <sheet name="7.3" sheetId="102" r:id="rId30"/>
    <sheet name="7.4" sheetId="103" r:id="rId31"/>
    <sheet name="7.5" sheetId="104" r:id="rId32"/>
    <sheet name="7.6" sheetId="105" r:id="rId33"/>
    <sheet name="8.1" sheetId="93" r:id="rId34"/>
    <sheet name="8.2" sheetId="94" r:id="rId35"/>
    <sheet name="8.3" sheetId="95" r:id="rId36"/>
    <sheet name="8.4" sheetId="96" r:id="rId37"/>
    <sheet name="8.5" sheetId="97" r:id="rId38"/>
    <sheet name="8.6" sheetId="98" r:id="rId39"/>
  </sheets>
  <definedNames>
    <definedName name="ASchulen__SMYSQL1__1" localSheetId="7">'2.'!#REF!</definedName>
    <definedName name="ASchulen__SMYSQL1__1" localSheetId="8">'3.'!#REF!</definedName>
    <definedName name="ASchulen__SMYSQL1__1" localSheetId="9">'4.1'!#REF!</definedName>
    <definedName name="ASchulen__SMYSQL1__1" localSheetId="10">'4.2'!#REF!</definedName>
    <definedName name="ASchulen__SMYSQL1__1" localSheetId="11">'4.3'!#REF!</definedName>
    <definedName name="ASchulen__SMYSQL1__1" localSheetId="12">'4.4'!#REF!</definedName>
    <definedName name="ASchulen__SMYSQL1__1" localSheetId="13">'4.5'!#REF!</definedName>
    <definedName name="ASchulen__SMYSQL1__1" localSheetId="14">'4.5.1'!#REF!</definedName>
    <definedName name="ASchulen__SMYSQL1__1" localSheetId="15">'4.5.2'!#REF!</definedName>
    <definedName name="ASchulen__SMYSQL1__1" localSheetId="16">'4.6'!#REF!</definedName>
    <definedName name="ASchulen__SMYSQL1__1" localSheetId="17">'4.7'!#REF!</definedName>
    <definedName name="ASchulen__SMYSQL1__1" localSheetId="18">'4.8'!#REF!</definedName>
    <definedName name="ASchulen__SMYSQL1__1" localSheetId="19">'4.9'!#REF!</definedName>
    <definedName name="ASchulen__SMYSQL1__1" localSheetId="21">'6.1'!#REF!</definedName>
    <definedName name="ASchulen__SMYSQL1__1" localSheetId="22">'6.2'!#REF!</definedName>
    <definedName name="ASchulen__SMYSQL1__1" localSheetId="23">'6.3'!#REF!</definedName>
    <definedName name="ASchulen__SMYSQL1__1" localSheetId="24">'6.4'!#REF!</definedName>
    <definedName name="ASchulen__SMYSQL1__1" localSheetId="25">'6.5'!#REF!</definedName>
    <definedName name="ASchulen__SMYSQL1__1" localSheetId="26">'6.6'!#REF!</definedName>
    <definedName name="ASchulen__SMYSQL1__1" localSheetId="27">'7.1'!#REF!</definedName>
    <definedName name="ASchulen__SMYSQL1__1" localSheetId="28">'7.2'!#REF!</definedName>
    <definedName name="ASchulen__SMYSQL1__1" localSheetId="29">'7.3'!#REF!</definedName>
    <definedName name="ASchulen__SMYSQL1__1" localSheetId="30">'7.4'!#REF!</definedName>
    <definedName name="ASchulen__SMYSQL1__1" localSheetId="31">'7.5'!#REF!</definedName>
    <definedName name="ASchulen__SMYSQL1__1" localSheetId="32">'7.6'!#REF!</definedName>
    <definedName name="ASchulen__SMYSQL1__1" localSheetId="33">'8.1'!#REF!</definedName>
    <definedName name="ASchulen__SMYSQL1__1" localSheetId="34">'8.2'!#REF!</definedName>
    <definedName name="ASchulen__SMYSQL1__1" localSheetId="35">'8.3'!#REF!</definedName>
    <definedName name="ASchulen__SMYSQL1__1" localSheetId="36">'8.4'!#REF!</definedName>
    <definedName name="ASchulen__SMYSQL1__1" localSheetId="37">'8.5'!#REF!</definedName>
    <definedName name="ASchulen__SMYSQL1__1" localSheetId="38">'8.6'!#REF!</definedName>
    <definedName name="_xlnm.Print_Titles" localSheetId="7">'2.'!$A:$B,'2.'!$1:$17</definedName>
    <definedName name="_xlnm.Print_Titles" localSheetId="8">'3.'!$A:$B,'3.'!$1:$17</definedName>
    <definedName name="_xlnm.Print_Titles" localSheetId="9">'4.1'!$A:$B,'4.1'!$1:$17</definedName>
    <definedName name="_xlnm.Print_Titles" localSheetId="10">'4.2'!$A:$B,'4.2'!$1:$17</definedName>
    <definedName name="_xlnm.Print_Titles" localSheetId="11">'4.3'!$A:$B,'4.3'!$1:$17</definedName>
    <definedName name="_xlnm.Print_Titles" localSheetId="12">'4.4'!$A:$B,'4.4'!$1:$17</definedName>
    <definedName name="_xlnm.Print_Titles" localSheetId="13">'4.5'!$A:$B,'4.5'!$1:$17</definedName>
    <definedName name="_xlnm.Print_Titles" localSheetId="14">'4.5.1'!$A:$B,'4.5.1'!$1:$17</definedName>
    <definedName name="_xlnm.Print_Titles" localSheetId="15">'4.5.2'!$A:$B,'4.5.2'!$1:$17</definedName>
    <definedName name="_xlnm.Print_Titles" localSheetId="16">'4.6'!$A:$B,'4.6'!$1:$17</definedName>
    <definedName name="_xlnm.Print_Titles" localSheetId="17">'4.7'!$A:$B,'4.7'!$1:$17</definedName>
    <definedName name="_xlnm.Print_Titles" localSheetId="18">'4.8'!$A:$B,'4.8'!$1:$17</definedName>
    <definedName name="_xlnm.Print_Titles" localSheetId="19">'4.9'!$A:$B,'4.9'!$1:$17</definedName>
    <definedName name="_xlnm.Print_Titles" localSheetId="20">'5.'!$A:$B,'5.'!$1:$7</definedName>
    <definedName name="_xlnm.Print_Titles" localSheetId="21">'6.1'!$A:$B,'6.1'!$1:$17</definedName>
    <definedName name="_xlnm.Print_Titles" localSheetId="22">'6.2'!$A:$B,'6.2'!$1:$17</definedName>
    <definedName name="_xlnm.Print_Titles" localSheetId="23">'6.3'!$A:$B,'6.3'!$1:$17</definedName>
    <definedName name="_xlnm.Print_Titles" localSheetId="24">'6.4'!$A:$B,'6.4'!$1:$17</definedName>
    <definedName name="_xlnm.Print_Titles" localSheetId="25">'6.5'!$A:$B,'6.5'!$1:$17</definedName>
    <definedName name="_xlnm.Print_Titles" localSheetId="26">'6.6'!$A:$B,'6.6'!$1:$17</definedName>
    <definedName name="_xlnm.Print_Titles" localSheetId="27">'7.1'!$A:$B,'7.1'!$1:$17</definedName>
    <definedName name="_xlnm.Print_Titles" localSheetId="28">'7.2'!$A:$B,'7.2'!$1:$17</definedName>
    <definedName name="_xlnm.Print_Titles" localSheetId="29">'7.3'!$A:$B,'7.3'!$1:$17</definedName>
    <definedName name="_xlnm.Print_Titles" localSheetId="30">'7.4'!$A:$B,'7.4'!$1:$17</definedName>
    <definedName name="_xlnm.Print_Titles" localSheetId="31">'7.5'!$A:$B,'7.5'!$1:$17</definedName>
    <definedName name="_xlnm.Print_Titles" localSheetId="32">'7.6'!$A:$B,'7.6'!$1:$17</definedName>
    <definedName name="_xlnm.Print_Titles" localSheetId="33">'8.1'!$A:$B,'8.1'!$1:$17</definedName>
    <definedName name="_xlnm.Print_Titles" localSheetId="34">'8.2'!$A:$B,'8.2'!$1:$17</definedName>
    <definedName name="_xlnm.Print_Titles" localSheetId="35">'8.3'!$A:$B,'8.3'!$1:$17</definedName>
    <definedName name="_xlnm.Print_Titles" localSheetId="36">'8.4'!$A:$B,'8.4'!$1:$17</definedName>
    <definedName name="_xlnm.Print_Titles" localSheetId="37">'8.5'!$A:$B,'8.5'!$1:$17</definedName>
    <definedName name="_xlnm.Print_Titles" localSheetId="38">'8.6'!$A:$B,'8.6'!$1:$17</definedName>
    <definedName name="_xlnm.Print_Titles" localSheetId="4">Kontenrahmenplan!$2:$4</definedName>
    <definedName name="_xlnm.Print_Titles" localSheetId="3">Produktrahmenplan!$2:$4</definedName>
    <definedName name="OLE_LINK47" localSheetId="4">Kontenrahmenplan!#REF!</definedName>
    <definedName name="OLE_LINK48" localSheetId="4">Kontenrahmenplan!#REF!</definedName>
    <definedName name="OLE_LINK49" localSheetId="4">Kontenrahmenplan!#REF!</definedName>
    <definedName name="OLE_LINK50" localSheetId="4">Kontenrahmenplan!#REF!</definedName>
    <definedName name="OLE_LINK51" localSheetId="5">Zuordnungsschlüssel!$A$1</definedName>
  </definedNames>
  <calcPr calcId="145621"/>
</workbook>
</file>

<file path=xl/calcChain.xml><?xml version="1.0" encoding="utf-8"?>
<calcChain xmlns="http://schemas.openxmlformats.org/spreadsheetml/2006/main">
  <c r="A15" i="92" l="1"/>
  <c r="A16" i="92"/>
  <c r="A17" i="92"/>
  <c r="A18" i="92"/>
  <c r="A19" i="92"/>
  <c r="A20" i="92"/>
  <c r="A21" i="92"/>
  <c r="A22" i="92"/>
  <c r="A23" i="92"/>
  <c r="A24" i="92"/>
  <c r="A25" i="92"/>
  <c r="A26" i="92"/>
  <c r="A27" i="92"/>
  <c r="A28" i="92"/>
  <c r="A29" i="92"/>
  <c r="A30" i="92"/>
  <c r="A31" i="92"/>
  <c r="A32" i="92"/>
  <c r="A33" i="92"/>
  <c r="A34" i="92"/>
  <c r="A35" i="92"/>
  <c r="A36" i="92"/>
  <c r="A37" i="92"/>
  <c r="A38" i="92"/>
  <c r="A39" i="92"/>
  <c r="A40" i="92"/>
  <c r="A41" i="92"/>
  <c r="A42" i="92"/>
  <c r="A43" i="92"/>
  <c r="A44" i="92"/>
  <c r="A45" i="92"/>
  <c r="A46" i="92"/>
  <c r="A47" i="92"/>
  <c r="A48" i="92"/>
  <c r="A49" i="92"/>
  <c r="A50" i="92"/>
  <c r="A51" i="92"/>
  <c r="A52" i="92"/>
  <c r="A53" i="92"/>
  <c r="A54" i="92"/>
  <c r="A55" i="92"/>
  <c r="A56" i="92"/>
  <c r="A57" i="92"/>
  <c r="A58" i="92"/>
  <c r="A59" i="92"/>
  <c r="A60" i="92"/>
  <c r="A61" i="92"/>
  <c r="A62" i="92"/>
  <c r="A63" i="92"/>
  <c r="A64" i="92"/>
  <c r="A65" i="92"/>
  <c r="A66" i="92"/>
  <c r="A67" i="92"/>
  <c r="A68" i="92"/>
  <c r="A69" i="92"/>
  <c r="A70" i="92"/>
  <c r="A71" i="92"/>
  <c r="A72" i="92"/>
  <c r="A73" i="92"/>
  <c r="A74" i="92"/>
  <c r="A75" i="92"/>
  <c r="A76" i="92"/>
  <c r="A77" i="92"/>
  <c r="A78" i="92"/>
  <c r="A79" i="92"/>
  <c r="A80" i="92"/>
  <c r="A81" i="92"/>
  <c r="A10" i="92"/>
  <c r="A11" i="92"/>
  <c r="A12" i="92"/>
  <c r="A13" i="92"/>
  <c r="A14" i="92"/>
  <c r="A9" i="92"/>
  <c r="A91" i="98"/>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19" i="98"/>
  <c r="A91" i="97"/>
  <c r="A90" i="97"/>
  <c r="A89" i="97"/>
  <c r="A88" i="97"/>
  <c r="A87" i="97"/>
  <c r="A86" i="97"/>
  <c r="A85" i="97"/>
  <c r="A84" i="97"/>
  <c r="A83" i="97"/>
  <c r="A82" i="97"/>
  <c r="A81" i="97"/>
  <c r="A80" i="97"/>
  <c r="A79" i="97"/>
  <c r="A78" i="97"/>
  <c r="A77" i="97"/>
  <c r="A76" i="97"/>
  <c r="A75" i="97"/>
  <c r="A74" i="97"/>
  <c r="A73" i="97"/>
  <c r="A72" i="97"/>
  <c r="A71" i="97"/>
  <c r="A70" i="97"/>
  <c r="A69" i="97"/>
  <c r="A68" i="97"/>
  <c r="A67" i="97"/>
  <c r="A66" i="97"/>
  <c r="A65" i="97"/>
  <c r="A64" i="97"/>
  <c r="A63" i="97"/>
  <c r="A62" i="97"/>
  <c r="A61" i="97"/>
  <c r="A60" i="97"/>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19" i="97"/>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19" i="96"/>
  <c r="A91" i="95"/>
  <c r="A90" i="95"/>
  <c r="A89" i="95"/>
  <c r="A88" i="95"/>
  <c r="A87" i="95"/>
  <c r="A86" i="95"/>
  <c r="A85" i="95"/>
  <c r="A84" i="95"/>
  <c r="A83" i="95"/>
  <c r="A82" i="95"/>
  <c r="A81" i="95"/>
  <c r="A80" i="95"/>
  <c r="A79" i="95"/>
  <c r="A78" i="95"/>
  <c r="A77" i="95"/>
  <c r="A76" i="95"/>
  <c r="A75" i="95"/>
  <c r="A74" i="95"/>
  <c r="A73" i="95"/>
  <c r="A72" i="95"/>
  <c r="A71" i="95"/>
  <c r="A70" i="95"/>
  <c r="A69" i="95"/>
  <c r="A68" i="95"/>
  <c r="A67" i="95"/>
  <c r="A66" i="95"/>
  <c r="A65" i="95"/>
  <c r="A64" i="95"/>
  <c r="A63" i="95"/>
  <c r="A62" i="95"/>
  <c r="A61" i="95"/>
  <c r="A60" i="95"/>
  <c r="A59" i="95"/>
  <c r="A58" i="95"/>
  <c r="A57" i="95"/>
  <c r="A56" i="95"/>
  <c r="A55" i="95"/>
  <c r="A54" i="95"/>
  <c r="A53" i="95"/>
  <c r="A52" i="95"/>
  <c r="A51" i="95"/>
  <c r="A50" i="95"/>
  <c r="A49" i="95"/>
  <c r="A48" i="95"/>
  <c r="A47" i="95"/>
  <c r="A46" i="95"/>
  <c r="A45" i="95"/>
  <c r="A44" i="95"/>
  <c r="A43" i="95"/>
  <c r="A42" i="95"/>
  <c r="A41" i="95"/>
  <c r="A40" i="95"/>
  <c r="A39" i="95"/>
  <c r="A38" i="95"/>
  <c r="A37" i="95"/>
  <c r="A36" i="95"/>
  <c r="A35" i="95"/>
  <c r="A34" i="95"/>
  <c r="A33" i="95"/>
  <c r="A32" i="95"/>
  <c r="A31" i="95"/>
  <c r="A30" i="95"/>
  <c r="A29" i="95"/>
  <c r="A28" i="95"/>
  <c r="A27" i="95"/>
  <c r="A26" i="95"/>
  <c r="A25" i="95"/>
  <c r="A24" i="95"/>
  <c r="A23" i="95"/>
  <c r="A22" i="95"/>
  <c r="A21" i="95"/>
  <c r="A20" i="95"/>
  <c r="A19" i="95"/>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19" i="94"/>
  <c r="A91" i="93"/>
  <c r="A90" i="93"/>
  <c r="A89" i="93"/>
  <c r="A88" i="93"/>
  <c r="A87" i="93"/>
  <c r="A86" i="93"/>
  <c r="A85" i="93"/>
  <c r="A84" i="93"/>
  <c r="A83" i="93"/>
  <c r="A82" i="93"/>
  <c r="A81" i="93"/>
  <c r="A80" i="93"/>
  <c r="A79" i="93"/>
  <c r="A78" i="93"/>
  <c r="A77" i="93"/>
  <c r="A76" i="93"/>
  <c r="A75" i="93"/>
  <c r="A74" i="93"/>
  <c r="A73" i="93"/>
  <c r="A72" i="93"/>
  <c r="A71" i="93"/>
  <c r="A70" i="93"/>
  <c r="A69" i="93"/>
  <c r="A68" i="93"/>
  <c r="A67" i="93"/>
  <c r="A66" i="93"/>
  <c r="A65" i="93"/>
  <c r="A64" i="93"/>
  <c r="A63" i="93"/>
  <c r="A62" i="93"/>
  <c r="A61" i="93"/>
  <c r="A60" i="93"/>
  <c r="A59" i="93"/>
  <c r="A58" i="93"/>
  <c r="A57" i="93"/>
  <c r="A56" i="93"/>
  <c r="A55" i="93"/>
  <c r="A54" i="93"/>
  <c r="A53" i="93"/>
  <c r="A52" i="93"/>
  <c r="A51" i="93"/>
  <c r="A50" i="93"/>
  <c r="A49" i="93"/>
  <c r="A48" i="93"/>
  <c r="A47" i="93"/>
  <c r="A46" i="93"/>
  <c r="A45" i="93"/>
  <c r="A44" i="93"/>
  <c r="A43" i="93"/>
  <c r="A42" i="93"/>
  <c r="A41" i="93"/>
  <c r="A40" i="93"/>
  <c r="A39" i="93"/>
  <c r="A38" i="93"/>
  <c r="A37" i="93"/>
  <c r="A36" i="93"/>
  <c r="A35" i="93"/>
  <c r="A34" i="93"/>
  <c r="A33" i="93"/>
  <c r="A32" i="93"/>
  <c r="A31" i="93"/>
  <c r="A30" i="93"/>
  <c r="A29" i="93"/>
  <c r="A28" i="93"/>
  <c r="A27" i="93"/>
  <c r="A26" i="93"/>
  <c r="A25" i="93"/>
  <c r="A24" i="93"/>
  <c r="A23" i="93"/>
  <c r="A22" i="93"/>
  <c r="A21" i="93"/>
  <c r="A20" i="93"/>
  <c r="A19" i="93"/>
  <c r="A91" i="105"/>
  <c r="A90" i="105"/>
  <c r="A89" i="105"/>
  <c r="A88" i="105"/>
  <c r="A87" i="105"/>
  <c r="A86" i="105"/>
  <c r="A85" i="105"/>
  <c r="A84" i="105"/>
  <c r="A83" i="105"/>
  <c r="A82" i="105"/>
  <c r="A81" i="105"/>
  <c r="A80" i="105"/>
  <c r="A79" i="105"/>
  <c r="A78" i="105"/>
  <c r="A77" i="105"/>
  <c r="A76" i="105"/>
  <c r="A75" i="105"/>
  <c r="A74" i="105"/>
  <c r="A73" i="105"/>
  <c r="A72" i="105"/>
  <c r="A71" i="105"/>
  <c r="A70" i="105"/>
  <c r="A69" i="105"/>
  <c r="A68" i="105"/>
  <c r="A67" i="105"/>
  <c r="A66" i="105"/>
  <c r="A65" i="105"/>
  <c r="A64" i="105"/>
  <c r="A63" i="105"/>
  <c r="A62" i="105"/>
  <c r="A61" i="105"/>
  <c r="A60" i="105"/>
  <c r="A59" i="105"/>
  <c r="A58" i="105"/>
  <c r="A57" i="105"/>
  <c r="A56" i="105"/>
  <c r="A55" i="105"/>
  <c r="A54" i="105"/>
  <c r="A53" i="105"/>
  <c r="A52" i="105"/>
  <c r="A51" i="105"/>
  <c r="A50" i="105"/>
  <c r="A49" i="105"/>
  <c r="A48" i="105"/>
  <c r="A47" i="105"/>
  <c r="A46" i="105"/>
  <c r="A45" i="105"/>
  <c r="A44" i="105"/>
  <c r="A43" i="105"/>
  <c r="A42" i="105"/>
  <c r="A41" i="105"/>
  <c r="A40" i="105"/>
  <c r="A39" i="105"/>
  <c r="A38" i="105"/>
  <c r="A37" i="105"/>
  <c r="A36" i="105"/>
  <c r="A35" i="105"/>
  <c r="A34" i="105"/>
  <c r="A33" i="105"/>
  <c r="A32" i="105"/>
  <c r="A31" i="105"/>
  <c r="A30" i="105"/>
  <c r="A29" i="105"/>
  <c r="A28" i="105"/>
  <c r="A27" i="105"/>
  <c r="A26" i="105"/>
  <c r="A25" i="105"/>
  <c r="A24" i="105"/>
  <c r="A23" i="105"/>
  <c r="A22" i="105"/>
  <c r="A21" i="105"/>
  <c r="A20" i="105"/>
  <c r="A19" i="105"/>
  <c r="A91" i="104"/>
  <c r="A90" i="104"/>
  <c r="A89" i="104"/>
  <c r="A88" i="104"/>
  <c r="A87" i="104"/>
  <c r="A86" i="104"/>
  <c r="A85" i="104"/>
  <c r="A84" i="104"/>
  <c r="A83" i="104"/>
  <c r="A82" i="104"/>
  <c r="A81" i="104"/>
  <c r="A80" i="104"/>
  <c r="A79" i="104"/>
  <c r="A78" i="104"/>
  <c r="A77" i="104"/>
  <c r="A76" i="104"/>
  <c r="A75" i="104"/>
  <c r="A74" i="104"/>
  <c r="A73" i="104"/>
  <c r="A72" i="104"/>
  <c r="A71" i="104"/>
  <c r="A70" i="104"/>
  <c r="A69" i="104"/>
  <c r="A68" i="104"/>
  <c r="A67" i="104"/>
  <c r="A66" i="104"/>
  <c r="A65" i="104"/>
  <c r="A64" i="104"/>
  <c r="A63" i="104"/>
  <c r="A62" i="104"/>
  <c r="A61" i="104"/>
  <c r="A60" i="104"/>
  <c r="A59" i="104"/>
  <c r="A58" i="104"/>
  <c r="A57" i="104"/>
  <c r="A56" i="104"/>
  <c r="A55" i="104"/>
  <c r="A54" i="104"/>
  <c r="A53" i="104"/>
  <c r="A52" i="104"/>
  <c r="A51" i="104"/>
  <c r="A50" i="104"/>
  <c r="A49" i="104"/>
  <c r="A48" i="104"/>
  <c r="A47" i="104"/>
  <c r="A46" i="104"/>
  <c r="A45" i="104"/>
  <c r="A44" i="104"/>
  <c r="A43" i="104"/>
  <c r="A42" i="104"/>
  <c r="A41" i="104"/>
  <c r="A40" i="104"/>
  <c r="A39" i="104"/>
  <c r="A38" i="104"/>
  <c r="A37" i="104"/>
  <c r="A36" i="104"/>
  <c r="A35" i="104"/>
  <c r="A34" i="104"/>
  <c r="A33" i="104"/>
  <c r="A32" i="104"/>
  <c r="A31" i="104"/>
  <c r="A30" i="104"/>
  <c r="A29" i="104"/>
  <c r="A28" i="104"/>
  <c r="A27" i="104"/>
  <c r="A26" i="104"/>
  <c r="A25" i="104"/>
  <c r="A24" i="104"/>
  <c r="A23" i="104"/>
  <c r="A22" i="104"/>
  <c r="A21" i="104"/>
  <c r="A20" i="104"/>
  <c r="A19" i="104"/>
  <c r="A91" i="103"/>
  <c r="A90" i="103"/>
  <c r="A89" i="103"/>
  <c r="A88" i="103"/>
  <c r="A87" i="103"/>
  <c r="A86" i="103"/>
  <c r="A85" i="103"/>
  <c r="A84" i="103"/>
  <c r="A83" i="103"/>
  <c r="A82" i="103"/>
  <c r="A81" i="103"/>
  <c r="A80" i="103"/>
  <c r="A79" i="103"/>
  <c r="A78" i="103"/>
  <c r="A77" i="103"/>
  <c r="A76" i="103"/>
  <c r="A75" i="103"/>
  <c r="A74" i="103"/>
  <c r="A73" i="103"/>
  <c r="A72" i="103"/>
  <c r="A71" i="103"/>
  <c r="A70" i="103"/>
  <c r="A69" i="103"/>
  <c r="A68" i="103"/>
  <c r="A67" i="103"/>
  <c r="A66" i="103"/>
  <c r="A65" i="103"/>
  <c r="A64" i="103"/>
  <c r="A63" i="103"/>
  <c r="A62" i="103"/>
  <c r="A61" i="103"/>
  <c r="A60" i="103"/>
  <c r="A59" i="103"/>
  <c r="A58" i="103"/>
  <c r="A57" i="103"/>
  <c r="A56" i="103"/>
  <c r="A55" i="103"/>
  <c r="A54" i="103"/>
  <c r="A53" i="103"/>
  <c r="A52" i="103"/>
  <c r="A51" i="103"/>
  <c r="A50" i="103"/>
  <c r="A49" i="103"/>
  <c r="A48" i="103"/>
  <c r="A47" i="103"/>
  <c r="A46" i="103"/>
  <c r="A45" i="103"/>
  <c r="A44" i="103"/>
  <c r="A43" i="103"/>
  <c r="A42" i="103"/>
  <c r="A41" i="103"/>
  <c r="A40" i="103"/>
  <c r="A39" i="103"/>
  <c r="A38" i="103"/>
  <c r="A37" i="103"/>
  <c r="A36" i="103"/>
  <c r="A35" i="103"/>
  <c r="A34" i="103"/>
  <c r="A33" i="103"/>
  <c r="A32" i="103"/>
  <c r="A31" i="103"/>
  <c r="A30" i="103"/>
  <c r="A29" i="103"/>
  <c r="A28" i="103"/>
  <c r="A27" i="103"/>
  <c r="A26" i="103"/>
  <c r="A25" i="103"/>
  <c r="A24" i="103"/>
  <c r="A23" i="103"/>
  <c r="A22" i="103"/>
  <c r="A21" i="103"/>
  <c r="A20" i="103"/>
  <c r="A19" i="103"/>
  <c r="A91" i="102"/>
  <c r="A90" i="102"/>
  <c r="A89" i="102"/>
  <c r="A88" i="102"/>
  <c r="A87" i="102"/>
  <c r="A86" i="102"/>
  <c r="A85" i="102"/>
  <c r="A84" i="102"/>
  <c r="A83" i="102"/>
  <c r="A82" i="102"/>
  <c r="A81" i="102"/>
  <c r="A80" i="102"/>
  <c r="A79" i="102"/>
  <c r="A78" i="102"/>
  <c r="A77" i="102"/>
  <c r="A76" i="102"/>
  <c r="A75" i="102"/>
  <c r="A74" i="102"/>
  <c r="A73" i="102"/>
  <c r="A72" i="102"/>
  <c r="A71" i="102"/>
  <c r="A70" i="102"/>
  <c r="A69" i="102"/>
  <c r="A68" i="102"/>
  <c r="A67" i="102"/>
  <c r="A66" i="102"/>
  <c r="A65" i="102"/>
  <c r="A64" i="102"/>
  <c r="A63" i="102"/>
  <c r="A62" i="102"/>
  <c r="A61" i="102"/>
  <c r="A60" i="102"/>
  <c r="A59" i="102"/>
  <c r="A58" i="102"/>
  <c r="A57" i="102"/>
  <c r="A56" i="102"/>
  <c r="A55" i="102"/>
  <c r="A54" i="102"/>
  <c r="A53" i="102"/>
  <c r="A52" i="102"/>
  <c r="A51" i="102"/>
  <c r="A50" i="102"/>
  <c r="A49" i="102"/>
  <c r="A48" i="102"/>
  <c r="A47" i="102"/>
  <c r="A46" i="102"/>
  <c r="A45" i="102"/>
  <c r="A44" i="102"/>
  <c r="A43" i="102"/>
  <c r="A42" i="102"/>
  <c r="A41" i="102"/>
  <c r="A40" i="102"/>
  <c r="A39" i="102"/>
  <c r="A38" i="102"/>
  <c r="A37" i="102"/>
  <c r="A36" i="102"/>
  <c r="A35" i="102"/>
  <c r="A34" i="102"/>
  <c r="A33" i="102"/>
  <c r="A32" i="102"/>
  <c r="A31" i="102"/>
  <c r="A30" i="102"/>
  <c r="A29" i="102"/>
  <c r="A28" i="102"/>
  <c r="A27" i="102"/>
  <c r="A26" i="102"/>
  <c r="A25" i="102"/>
  <c r="A24" i="102"/>
  <c r="A23" i="102"/>
  <c r="A22" i="102"/>
  <c r="A21" i="102"/>
  <c r="A20" i="102"/>
  <c r="A19" i="102"/>
  <c r="A91" i="101"/>
  <c r="A90" i="101"/>
  <c r="A89" i="101"/>
  <c r="A88" i="101"/>
  <c r="A87" i="101"/>
  <c r="A86" i="101"/>
  <c r="A85" i="101"/>
  <c r="A84" i="101"/>
  <c r="A83" i="101"/>
  <c r="A82" i="101"/>
  <c r="A81" i="101"/>
  <c r="A80" i="101"/>
  <c r="A79" i="101"/>
  <c r="A78" i="101"/>
  <c r="A77" i="101"/>
  <c r="A76" i="101"/>
  <c r="A75" i="101"/>
  <c r="A74" i="101"/>
  <c r="A73" i="101"/>
  <c r="A72" i="101"/>
  <c r="A71" i="101"/>
  <c r="A70" i="101"/>
  <c r="A69" i="101"/>
  <c r="A68" i="101"/>
  <c r="A67" i="101"/>
  <c r="A66" i="101"/>
  <c r="A65" i="101"/>
  <c r="A64" i="101"/>
  <c r="A63" i="101"/>
  <c r="A62" i="101"/>
  <c r="A61" i="101"/>
  <c r="A60" i="101"/>
  <c r="A59" i="101"/>
  <c r="A58" i="101"/>
  <c r="A57" i="101"/>
  <c r="A56" i="101"/>
  <c r="A55" i="101"/>
  <c r="A54" i="101"/>
  <c r="A53" i="101"/>
  <c r="A52" i="101"/>
  <c r="A51" i="101"/>
  <c r="A50" i="101"/>
  <c r="A49" i="101"/>
  <c r="A48" i="101"/>
  <c r="A47" i="101"/>
  <c r="A46" i="101"/>
  <c r="A45" i="101"/>
  <c r="A44" i="101"/>
  <c r="A43" i="101"/>
  <c r="A42" i="101"/>
  <c r="A41" i="101"/>
  <c r="A40" i="101"/>
  <c r="A39" i="101"/>
  <c r="A38" i="101"/>
  <c r="A37" i="101"/>
  <c r="A36" i="101"/>
  <c r="A35" i="101"/>
  <c r="A34" i="101"/>
  <c r="A33" i="101"/>
  <c r="A32" i="101"/>
  <c r="A31" i="101"/>
  <c r="A30" i="101"/>
  <c r="A29" i="101"/>
  <c r="A28" i="101"/>
  <c r="A27" i="101"/>
  <c r="A26" i="101"/>
  <c r="A25" i="101"/>
  <c r="A24" i="101"/>
  <c r="A23" i="101"/>
  <c r="A22" i="101"/>
  <c r="A21" i="101"/>
  <c r="A20" i="101"/>
  <c r="A19" i="101"/>
  <c r="A91" i="100"/>
  <c r="A90" i="100"/>
  <c r="A89" i="100"/>
  <c r="A88" i="100"/>
  <c r="A87" i="100"/>
  <c r="A86" i="100"/>
  <c r="A85" i="100"/>
  <c r="A84" i="100"/>
  <c r="A83" i="100"/>
  <c r="A82" i="100"/>
  <c r="A81" i="100"/>
  <c r="A80" i="100"/>
  <c r="A79" i="100"/>
  <c r="A78" i="100"/>
  <c r="A77" i="100"/>
  <c r="A76" i="100"/>
  <c r="A75" i="100"/>
  <c r="A74" i="100"/>
  <c r="A73" i="100"/>
  <c r="A72" i="100"/>
  <c r="A71" i="100"/>
  <c r="A70" i="100"/>
  <c r="A69" i="100"/>
  <c r="A68" i="100"/>
  <c r="A67" i="100"/>
  <c r="A66" i="100"/>
  <c r="A65" i="100"/>
  <c r="A64" i="100"/>
  <c r="A63" i="100"/>
  <c r="A62" i="100"/>
  <c r="A61" i="100"/>
  <c r="A60" i="100"/>
  <c r="A59" i="100"/>
  <c r="A58" i="100"/>
  <c r="A57" i="100"/>
  <c r="A56" i="100"/>
  <c r="A55" i="100"/>
  <c r="A54" i="100"/>
  <c r="A53" i="100"/>
  <c r="A52" i="100"/>
  <c r="A51" i="100"/>
  <c r="A50" i="100"/>
  <c r="A49" i="100"/>
  <c r="A48" i="100"/>
  <c r="A47" i="100"/>
  <c r="A46" i="100"/>
  <c r="A45" i="100"/>
  <c r="A44" i="100"/>
  <c r="A43" i="100"/>
  <c r="A42" i="100"/>
  <c r="A41" i="100"/>
  <c r="A40" i="100"/>
  <c r="A39" i="100"/>
  <c r="A38" i="100"/>
  <c r="A37" i="100"/>
  <c r="A36" i="100"/>
  <c r="A35" i="100"/>
  <c r="A34" i="100"/>
  <c r="A33" i="100"/>
  <c r="A32" i="100"/>
  <c r="A31" i="100"/>
  <c r="A30" i="100"/>
  <c r="A29" i="100"/>
  <c r="A28" i="100"/>
  <c r="A27" i="100"/>
  <c r="A26" i="100"/>
  <c r="A25" i="100"/>
  <c r="A24" i="100"/>
  <c r="A23" i="100"/>
  <c r="A22" i="100"/>
  <c r="A21" i="100"/>
  <c r="A20" i="100"/>
  <c r="A19" i="100"/>
  <c r="A91" i="85"/>
  <c r="A90" i="85"/>
  <c r="A89" i="85"/>
  <c r="A88" i="85"/>
  <c r="A87" i="85"/>
  <c r="A86" i="85"/>
  <c r="A85" i="85"/>
  <c r="A84" i="85"/>
  <c r="A83" i="85"/>
  <c r="A82" i="85"/>
  <c r="A81" i="85"/>
  <c r="A80" i="85"/>
  <c r="A79" i="85"/>
  <c r="A78" i="85"/>
  <c r="A77" i="85"/>
  <c r="A76" i="85"/>
  <c r="A75" i="85"/>
  <c r="A74" i="85"/>
  <c r="A73" i="85"/>
  <c r="A72" i="85"/>
  <c r="A71" i="85"/>
  <c r="A70" i="85"/>
  <c r="A69" i="85"/>
  <c r="A68" i="85"/>
  <c r="A67" i="85"/>
  <c r="A66" i="85"/>
  <c r="A65" i="85"/>
  <c r="A64" i="85"/>
  <c r="A63" i="85"/>
  <c r="A62" i="85"/>
  <c r="A61" i="85"/>
  <c r="A60" i="85"/>
  <c r="A59" i="85"/>
  <c r="A58" i="85"/>
  <c r="A57" i="85"/>
  <c r="A56" i="85"/>
  <c r="A55" i="85"/>
  <c r="A54" i="85"/>
  <c r="A53" i="85"/>
  <c r="A52" i="85"/>
  <c r="A51" i="85"/>
  <c r="A50" i="85"/>
  <c r="A49" i="85"/>
  <c r="A48" i="85"/>
  <c r="A47" i="85"/>
  <c r="A46" i="85"/>
  <c r="A45" i="85"/>
  <c r="A44" i="85"/>
  <c r="A43" i="85"/>
  <c r="A42" i="85"/>
  <c r="A41" i="85"/>
  <c r="A40" i="85"/>
  <c r="A39" i="85"/>
  <c r="A38" i="85"/>
  <c r="A37" i="85"/>
  <c r="A36" i="85"/>
  <c r="A35" i="85"/>
  <c r="A34" i="85"/>
  <c r="A33" i="85"/>
  <c r="A32" i="85"/>
  <c r="A31" i="85"/>
  <c r="A30" i="85"/>
  <c r="A29" i="85"/>
  <c r="A28" i="85"/>
  <c r="A27" i="85"/>
  <c r="A26" i="85"/>
  <c r="A25" i="85"/>
  <c r="A24" i="85"/>
  <c r="A23" i="85"/>
  <c r="A22" i="85"/>
  <c r="A21" i="85"/>
  <c r="A20" i="85"/>
  <c r="A19" i="85"/>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19" i="83"/>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19" i="82"/>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6"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19" i="81"/>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19" i="80"/>
  <c r="A91" i="72"/>
  <c r="A90" i="72"/>
  <c r="A89" i="72"/>
  <c r="A88" i="72"/>
  <c r="A87" i="72"/>
  <c r="A86" i="72"/>
  <c r="A85" i="72"/>
  <c r="A84" i="72"/>
  <c r="A83" i="72"/>
  <c r="A82" i="72"/>
  <c r="A81" i="72"/>
  <c r="A80" i="72"/>
  <c r="A79" i="72"/>
  <c r="A78" i="72"/>
  <c r="A77" i="72"/>
  <c r="A76" i="72"/>
  <c r="A75" i="72"/>
  <c r="A74" i="72"/>
  <c r="A73" i="72"/>
  <c r="A72" i="72"/>
  <c r="A71" i="72"/>
  <c r="A70" i="72"/>
  <c r="A69" i="72"/>
  <c r="A68" i="72"/>
  <c r="A67" i="72"/>
  <c r="A66" i="72"/>
  <c r="A65" i="72"/>
  <c r="A64" i="72"/>
  <c r="A63" i="72"/>
  <c r="A62" i="72"/>
  <c r="A61" i="72"/>
  <c r="A60" i="72"/>
  <c r="A59" i="72"/>
  <c r="A58" i="72"/>
  <c r="A57" i="72"/>
  <c r="A56" i="72"/>
  <c r="A55" i="72"/>
  <c r="A54" i="72"/>
  <c r="A53" i="72"/>
  <c r="A52" i="72"/>
  <c r="A51" i="72"/>
  <c r="A50" i="72"/>
  <c r="A49" i="72"/>
  <c r="A48" i="72"/>
  <c r="A47" i="72"/>
  <c r="A46" i="72"/>
  <c r="A45" i="72"/>
  <c r="A44" i="72"/>
  <c r="A43" i="72"/>
  <c r="A42" i="72"/>
  <c r="A41" i="72"/>
  <c r="A40" i="72"/>
  <c r="A39" i="72"/>
  <c r="A38" i="72"/>
  <c r="A37" i="72"/>
  <c r="A36" i="72"/>
  <c r="A35" i="72"/>
  <c r="A34" i="72"/>
  <c r="A33" i="72"/>
  <c r="A32" i="72"/>
  <c r="A31" i="72"/>
  <c r="A30" i="72"/>
  <c r="A29" i="72"/>
  <c r="A28" i="72"/>
  <c r="A27" i="72"/>
  <c r="A26" i="72"/>
  <c r="A25" i="72"/>
  <c r="A24" i="72"/>
  <c r="A23" i="72"/>
  <c r="A22" i="72"/>
  <c r="A21" i="72"/>
  <c r="A20" i="72"/>
  <c r="A19" i="72"/>
  <c r="A91" i="71"/>
  <c r="A90" i="71"/>
  <c r="A89" i="71"/>
  <c r="A88" i="71"/>
  <c r="A87" i="71"/>
  <c r="A86" i="71"/>
  <c r="A85" i="71"/>
  <c r="A84" i="71"/>
  <c r="A83" i="71"/>
  <c r="A82" i="71"/>
  <c r="A81" i="71"/>
  <c r="A80" i="71"/>
  <c r="A79" i="71"/>
  <c r="A78" i="71"/>
  <c r="A77" i="71"/>
  <c r="A76" i="71"/>
  <c r="A75" i="71"/>
  <c r="A74" i="71"/>
  <c r="A73" i="71"/>
  <c r="A72" i="71"/>
  <c r="A71" i="71"/>
  <c r="A70" i="71"/>
  <c r="A69" i="71"/>
  <c r="A68" i="71"/>
  <c r="A67" i="71"/>
  <c r="A66" i="71"/>
  <c r="A65" i="71"/>
  <c r="A64" i="71"/>
  <c r="A63" i="71"/>
  <c r="A62" i="71"/>
  <c r="A61" i="71"/>
  <c r="A60" i="71"/>
  <c r="A59" i="71"/>
  <c r="A58" i="71"/>
  <c r="A57" i="71"/>
  <c r="A56" i="71"/>
  <c r="A55" i="71"/>
  <c r="A54" i="71"/>
  <c r="A53" i="71"/>
  <c r="A52" i="71"/>
  <c r="A51" i="71"/>
  <c r="A50" i="71"/>
  <c r="A49" i="71"/>
  <c r="A48" i="71"/>
  <c r="A47" i="71"/>
  <c r="A46" i="71"/>
  <c r="A45" i="71"/>
  <c r="A44" i="71"/>
  <c r="A43" i="71"/>
  <c r="A42" i="71"/>
  <c r="A41" i="71"/>
  <c r="A40" i="71"/>
  <c r="A39" i="71"/>
  <c r="A38" i="71"/>
  <c r="A37" i="71"/>
  <c r="A36" i="71"/>
  <c r="A35" i="71"/>
  <c r="A34" i="71"/>
  <c r="A33" i="71"/>
  <c r="A32" i="71"/>
  <c r="A31" i="71"/>
  <c r="A30" i="71"/>
  <c r="A29" i="71"/>
  <c r="A28" i="71"/>
  <c r="A27" i="71"/>
  <c r="A26" i="71"/>
  <c r="A25" i="71"/>
  <c r="A24" i="71"/>
  <c r="A23" i="71"/>
  <c r="A22" i="71"/>
  <c r="A21" i="71"/>
  <c r="A20" i="71"/>
  <c r="A19" i="71"/>
  <c r="A91" i="70"/>
  <c r="A90" i="70"/>
  <c r="A89" i="70"/>
  <c r="A88" i="70"/>
  <c r="A87" i="70"/>
  <c r="A86" i="70"/>
  <c r="A85" i="70"/>
  <c r="A84" i="70"/>
  <c r="A83" i="70"/>
  <c r="A82" i="70"/>
  <c r="A81" i="70"/>
  <c r="A80" i="70"/>
  <c r="A79" i="70"/>
  <c r="A78" i="70"/>
  <c r="A77" i="70"/>
  <c r="A76" i="70"/>
  <c r="A75" i="70"/>
  <c r="A74" i="70"/>
  <c r="A73" i="70"/>
  <c r="A72" i="70"/>
  <c r="A71" i="70"/>
  <c r="A70" i="70"/>
  <c r="A69"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91" i="69"/>
  <c r="A90" i="69"/>
  <c r="A89" i="69"/>
  <c r="A88" i="69"/>
  <c r="A87" i="69"/>
  <c r="A86" i="69"/>
  <c r="A85" i="69"/>
  <c r="A84" i="69"/>
  <c r="A83" i="69"/>
  <c r="A82" i="69"/>
  <c r="A81" i="69"/>
  <c r="A80" i="69"/>
  <c r="A79" i="69"/>
  <c r="A78" i="69"/>
  <c r="A77" i="69"/>
  <c r="A76" i="69"/>
  <c r="A75" i="69"/>
  <c r="A74" i="69"/>
  <c r="A73" i="69"/>
  <c r="A72" i="69"/>
  <c r="A71" i="69"/>
  <c r="A70" i="69"/>
  <c r="A69" i="69"/>
  <c r="A68" i="69"/>
  <c r="A67" i="69"/>
  <c r="A66" i="69"/>
  <c r="A65" i="69"/>
  <c r="A64" i="69"/>
  <c r="A63" i="69"/>
  <c r="A62" i="69"/>
  <c r="A61" i="69"/>
  <c r="A60" i="69"/>
  <c r="A59" i="69"/>
  <c r="A58" i="69"/>
  <c r="A57" i="69"/>
  <c r="A56" i="69"/>
  <c r="A55" i="69"/>
  <c r="A54" i="69"/>
  <c r="A53" i="69"/>
  <c r="A52" i="69"/>
  <c r="A51" i="69"/>
  <c r="A50" i="69"/>
  <c r="A49" i="69"/>
  <c r="A48" i="69"/>
  <c r="A47" i="69"/>
  <c r="A46" i="69"/>
  <c r="A45" i="69"/>
  <c r="A44" i="69"/>
  <c r="A43" i="69"/>
  <c r="A42" i="69"/>
  <c r="A41" i="69"/>
  <c r="A40" i="69"/>
  <c r="A39" i="69"/>
  <c r="A38" i="69"/>
  <c r="A37" i="69"/>
  <c r="A36" i="69"/>
  <c r="A35" i="69"/>
  <c r="A34" i="69"/>
  <c r="A33" i="69"/>
  <c r="A32" i="69"/>
  <c r="A31" i="69"/>
  <c r="A30" i="69"/>
  <c r="A29" i="69"/>
  <c r="A28" i="69"/>
  <c r="A27" i="69"/>
  <c r="A26" i="69"/>
  <c r="A25" i="69"/>
  <c r="A24" i="69"/>
  <c r="A23" i="69"/>
  <c r="A22" i="69"/>
  <c r="A21" i="69"/>
  <c r="A20" i="69"/>
  <c r="A19" i="69"/>
  <c r="A91" i="86"/>
  <c r="A90" i="86"/>
  <c r="A89" i="86"/>
  <c r="A88" i="86"/>
  <c r="A87" i="86"/>
  <c r="A86" i="86"/>
  <c r="A85" i="86"/>
  <c r="A84" i="86"/>
  <c r="A83" i="86"/>
  <c r="A82" i="86"/>
  <c r="A81" i="86"/>
  <c r="A80" i="86"/>
  <c r="A79" i="86"/>
  <c r="A78" i="86"/>
  <c r="A77" i="86"/>
  <c r="A76" i="86"/>
  <c r="A75" i="86"/>
  <c r="A74" i="86"/>
  <c r="A73" i="86"/>
  <c r="A72" i="86"/>
  <c r="A71" i="86"/>
  <c r="A70" i="86"/>
  <c r="A69" i="86"/>
  <c r="A68" i="86"/>
  <c r="A67" i="86"/>
  <c r="A66" i="86"/>
  <c r="A65" i="86"/>
  <c r="A64" i="86"/>
  <c r="A63" i="86"/>
  <c r="A62" i="86"/>
  <c r="A61" i="86"/>
  <c r="A60" i="86"/>
  <c r="A59" i="86"/>
  <c r="A58" i="86"/>
  <c r="A57" i="86"/>
  <c r="A56" i="86"/>
  <c r="A55" i="86"/>
  <c r="A54" i="86"/>
  <c r="A53" i="86"/>
  <c r="A52" i="86"/>
  <c r="A51" i="86"/>
  <c r="A50" i="86"/>
  <c r="A49" i="86"/>
  <c r="A48" i="86"/>
  <c r="A47" i="86"/>
  <c r="A46" i="86"/>
  <c r="A45" i="86"/>
  <c r="A44" i="86"/>
  <c r="A43" i="86"/>
  <c r="A42" i="86"/>
  <c r="A41" i="86"/>
  <c r="A40" i="86"/>
  <c r="A39" i="86"/>
  <c r="A38" i="86"/>
  <c r="A37" i="86"/>
  <c r="A36" i="86"/>
  <c r="A35" i="86"/>
  <c r="A34" i="86"/>
  <c r="A33" i="86"/>
  <c r="A32" i="86"/>
  <c r="A31" i="86"/>
  <c r="A30" i="86"/>
  <c r="A29" i="86"/>
  <c r="A28" i="86"/>
  <c r="A27" i="86"/>
  <c r="A26" i="86"/>
  <c r="A25" i="86"/>
  <c r="A24" i="86"/>
  <c r="A23" i="86"/>
  <c r="A22" i="86"/>
  <c r="A21" i="86"/>
  <c r="A20" i="86"/>
  <c r="A19" i="86"/>
  <c r="A91" i="87"/>
  <c r="A90" i="87"/>
  <c r="A89" i="87"/>
  <c r="A88" i="87"/>
  <c r="A87" i="87"/>
  <c r="A86" i="87"/>
  <c r="A85" i="87"/>
  <c r="A84" i="87"/>
  <c r="A83" i="87"/>
  <c r="A82" i="87"/>
  <c r="A81" i="87"/>
  <c r="A80" i="87"/>
  <c r="A79" i="87"/>
  <c r="A78" i="87"/>
  <c r="A77" i="87"/>
  <c r="A76" i="87"/>
  <c r="A75" i="87"/>
  <c r="A74" i="87"/>
  <c r="A73" i="87"/>
  <c r="A72" i="87"/>
  <c r="A71" i="87"/>
  <c r="A70" i="87"/>
  <c r="A69" i="87"/>
  <c r="A68" i="87"/>
  <c r="A67" i="87"/>
  <c r="A66" i="87"/>
  <c r="A65" i="87"/>
  <c r="A64" i="87"/>
  <c r="A63" i="87"/>
  <c r="A62" i="87"/>
  <c r="A61" i="87"/>
  <c r="A60" i="87"/>
  <c r="A59" i="87"/>
  <c r="A58" i="87"/>
  <c r="A57" i="87"/>
  <c r="A56" i="87"/>
  <c r="A55" i="87"/>
  <c r="A54" i="87"/>
  <c r="A53" i="87"/>
  <c r="A52" i="87"/>
  <c r="A51" i="87"/>
  <c r="A50" i="87"/>
  <c r="A49" i="87"/>
  <c r="A48" i="87"/>
  <c r="A47" i="87"/>
  <c r="A46" i="87"/>
  <c r="A45" i="87"/>
  <c r="A44" i="87"/>
  <c r="A43" i="87"/>
  <c r="A42" i="87"/>
  <c r="A41" i="87"/>
  <c r="A40" i="87"/>
  <c r="A39" i="87"/>
  <c r="A38" i="87"/>
  <c r="A37" i="87"/>
  <c r="A36" i="87"/>
  <c r="A35" i="87"/>
  <c r="A34" i="87"/>
  <c r="A33" i="87"/>
  <c r="A32" i="87"/>
  <c r="A31" i="87"/>
  <c r="A30" i="87"/>
  <c r="A29" i="87"/>
  <c r="A28" i="87"/>
  <c r="A27" i="87"/>
  <c r="A26" i="87"/>
  <c r="A25" i="87"/>
  <c r="A24" i="87"/>
  <c r="A23" i="87"/>
  <c r="A22" i="87"/>
  <c r="A21" i="87"/>
  <c r="A20" i="87"/>
  <c r="A19" i="87"/>
  <c r="A91" i="68"/>
  <c r="A90" i="68"/>
  <c r="A89" i="68"/>
  <c r="A88" i="68"/>
  <c r="A87" i="68"/>
  <c r="A86" i="68"/>
  <c r="A85" i="68"/>
  <c r="A84" i="68"/>
  <c r="A83" i="68"/>
  <c r="A82" i="68"/>
  <c r="A81" i="68"/>
  <c r="A80" i="68"/>
  <c r="A79" i="68"/>
  <c r="A78" i="68"/>
  <c r="A77" i="68"/>
  <c r="A76" i="68"/>
  <c r="A75" i="68"/>
  <c r="A74" i="68"/>
  <c r="A73" i="68"/>
  <c r="A72" i="68"/>
  <c r="A71" i="68"/>
  <c r="A70" i="68"/>
  <c r="A69" i="68"/>
  <c r="A68" i="68"/>
  <c r="A67" i="68"/>
  <c r="A66" i="68"/>
  <c r="A65" i="68"/>
  <c r="A64" i="68"/>
  <c r="A63" i="68"/>
  <c r="A62" i="68"/>
  <c r="A61" i="68"/>
  <c r="A60" i="68"/>
  <c r="A59" i="68"/>
  <c r="A58" i="68"/>
  <c r="A57" i="68"/>
  <c r="A56" i="68"/>
  <c r="A55" i="68"/>
  <c r="A54" i="68"/>
  <c r="A53" i="68"/>
  <c r="A52" i="68"/>
  <c r="A51" i="68"/>
  <c r="A50" i="68"/>
  <c r="A49" i="68"/>
  <c r="A48" i="68"/>
  <c r="A47" i="68"/>
  <c r="A46" i="68"/>
  <c r="A45" i="68"/>
  <c r="A44" i="68"/>
  <c r="A43" i="68"/>
  <c r="A42" i="68"/>
  <c r="A41" i="68"/>
  <c r="A40" i="68"/>
  <c r="A39" i="68"/>
  <c r="A38" i="68"/>
  <c r="A37" i="68"/>
  <c r="A36" i="68"/>
  <c r="A35" i="68"/>
  <c r="A34" i="68"/>
  <c r="A33" i="68"/>
  <c r="A32" i="68"/>
  <c r="A31" i="68"/>
  <c r="A30" i="68"/>
  <c r="A29" i="68"/>
  <c r="A28" i="68"/>
  <c r="A27" i="68"/>
  <c r="A26" i="68"/>
  <c r="A25" i="68"/>
  <c r="A24" i="68"/>
  <c r="A23" i="68"/>
  <c r="A22" i="68"/>
  <c r="A21" i="68"/>
  <c r="A20" i="68"/>
  <c r="A19" i="68"/>
  <c r="A91" i="67"/>
  <c r="A90" i="67"/>
  <c r="A89" i="67"/>
  <c r="A88" i="67"/>
  <c r="A87" i="67"/>
  <c r="A86" i="67"/>
  <c r="A85" i="67"/>
  <c r="A84" i="67"/>
  <c r="A83" i="67"/>
  <c r="A82" i="67"/>
  <c r="A81" i="67"/>
  <c r="A80" i="67"/>
  <c r="A79" i="67"/>
  <c r="A78" i="67"/>
  <c r="A77" i="67"/>
  <c r="A76" i="67"/>
  <c r="A75" i="67"/>
  <c r="A74" i="67"/>
  <c r="A73" i="67"/>
  <c r="A72" i="67"/>
  <c r="A71" i="67"/>
  <c r="A70" i="67"/>
  <c r="A69" i="67"/>
  <c r="A68" i="67"/>
  <c r="A67" i="67"/>
  <c r="A66" i="67"/>
  <c r="A65" i="67"/>
  <c r="A64" i="67"/>
  <c r="A63" i="67"/>
  <c r="A62" i="67"/>
  <c r="A61" i="67"/>
  <c r="A60" i="67"/>
  <c r="A59" i="67"/>
  <c r="A58" i="67"/>
  <c r="A57" i="67"/>
  <c r="A56" i="67"/>
  <c r="A55" i="67"/>
  <c r="A54" i="67"/>
  <c r="A53" i="67"/>
  <c r="A52" i="67"/>
  <c r="A51" i="67"/>
  <c r="A50" i="67"/>
  <c r="A49" i="67"/>
  <c r="A48" i="67"/>
  <c r="A47" i="67"/>
  <c r="A46" i="67"/>
  <c r="A45" i="67"/>
  <c r="A44" i="67"/>
  <c r="A43" i="67"/>
  <c r="A42" i="67"/>
  <c r="A41" i="67"/>
  <c r="A40" i="67"/>
  <c r="A39" i="67"/>
  <c r="A38" i="67"/>
  <c r="A37" i="67"/>
  <c r="A36" i="67"/>
  <c r="A35" i="67"/>
  <c r="A34" i="67"/>
  <c r="A33" i="67"/>
  <c r="A32" i="67"/>
  <c r="A31" i="67"/>
  <c r="A30" i="67"/>
  <c r="A29" i="67"/>
  <c r="A28" i="67"/>
  <c r="A27" i="67"/>
  <c r="A26" i="67"/>
  <c r="A25" i="67"/>
  <c r="A24" i="67"/>
  <c r="A23" i="67"/>
  <c r="A22" i="67"/>
  <c r="A21" i="67"/>
  <c r="A20" i="67"/>
  <c r="A19" i="67"/>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91" i="65"/>
  <c r="A90" i="65"/>
  <c r="A89" i="65"/>
  <c r="A88" i="65"/>
  <c r="A87" i="65"/>
  <c r="A86" i="65"/>
  <c r="A85" i="65"/>
  <c r="A84" i="65"/>
  <c r="A83" i="65"/>
  <c r="A82" i="65"/>
  <c r="A81" i="65"/>
  <c r="A80" i="65"/>
  <c r="A79" i="65"/>
  <c r="A78" i="65"/>
  <c r="A77" i="65"/>
  <c r="A76" i="65"/>
  <c r="A75" i="65"/>
  <c r="A74" i="65"/>
  <c r="A73" i="65"/>
  <c r="A72" i="65"/>
  <c r="A71" i="65"/>
  <c r="A70" i="65"/>
  <c r="A69" i="65"/>
  <c r="A68" i="65"/>
  <c r="A67" i="65"/>
  <c r="A66" i="65"/>
  <c r="A65" i="65"/>
  <c r="A64" i="65"/>
  <c r="A63" i="65"/>
  <c r="A62" i="65"/>
  <c r="A61" i="65"/>
  <c r="A60" i="65"/>
  <c r="A59" i="65"/>
  <c r="A58" i="65"/>
  <c r="A57" i="65"/>
  <c r="A56" i="65"/>
  <c r="A55" i="65"/>
  <c r="A54" i="65"/>
  <c r="A53" i="65"/>
  <c r="A52" i="65"/>
  <c r="A51" i="65"/>
  <c r="A50" i="65"/>
  <c r="A49" i="65"/>
  <c r="A48" i="65"/>
  <c r="A47" i="65"/>
  <c r="A46" i="65"/>
  <c r="A45" i="65"/>
  <c r="A44" i="65"/>
  <c r="A43" i="65"/>
  <c r="A42" i="65"/>
  <c r="A41" i="65"/>
  <c r="A40" i="65"/>
  <c r="A39" i="65"/>
  <c r="A38" i="65"/>
  <c r="A37" i="65"/>
  <c r="A36" i="65"/>
  <c r="A35" i="65"/>
  <c r="A34" i="65"/>
  <c r="A33" i="65"/>
  <c r="A32" i="65"/>
  <c r="A31" i="65"/>
  <c r="A30" i="65"/>
  <c r="A29" i="65"/>
  <c r="A28" i="65"/>
  <c r="A27" i="65"/>
  <c r="A26" i="65"/>
  <c r="A25" i="65"/>
  <c r="A24" i="65"/>
  <c r="A23" i="65"/>
  <c r="A22" i="65"/>
  <c r="A21" i="65"/>
  <c r="A20" i="65"/>
  <c r="A19" i="65"/>
  <c r="A91" i="64"/>
  <c r="A90" i="64"/>
  <c r="A89" i="64"/>
  <c r="A88" i="64"/>
  <c r="A87" i="64"/>
  <c r="A86" i="64"/>
  <c r="A85" i="64"/>
  <c r="A84" i="64"/>
  <c r="A83" i="64"/>
  <c r="A82" i="64"/>
  <c r="A81" i="64"/>
  <c r="A80" i="64"/>
  <c r="A79" i="64"/>
  <c r="A78" i="64"/>
  <c r="A77" i="64"/>
  <c r="A76" i="64"/>
  <c r="A75" i="64"/>
  <c r="A74" i="64"/>
  <c r="A73" i="64"/>
  <c r="A72" i="64"/>
  <c r="A71" i="64"/>
  <c r="A70" i="64"/>
  <c r="A69" i="64"/>
  <c r="A68" i="64"/>
  <c r="A67" i="64"/>
  <c r="A66" i="64"/>
  <c r="A65" i="64"/>
  <c r="A64" i="64"/>
  <c r="A63" i="64"/>
  <c r="A62" i="64"/>
  <c r="A61" i="64"/>
  <c r="A60" i="64"/>
  <c r="A59" i="64"/>
  <c r="A58" i="64"/>
  <c r="A57" i="64"/>
  <c r="A56" i="64"/>
  <c r="A55" i="64"/>
  <c r="A54" i="64"/>
  <c r="A53" i="64"/>
  <c r="A52" i="64"/>
  <c r="A51" i="64"/>
  <c r="A50" i="64"/>
  <c r="A49" i="64"/>
  <c r="A48" i="64"/>
  <c r="A47" i="64"/>
  <c r="A46" i="64"/>
  <c r="A45" i="64"/>
  <c r="A44" i="64"/>
  <c r="A43" i="64"/>
  <c r="A42" i="64"/>
  <c r="A41" i="64"/>
  <c r="A40" i="64"/>
  <c r="A39" i="64"/>
  <c r="A38" i="64"/>
  <c r="A37" i="64"/>
  <c r="A36" i="64"/>
  <c r="A35" i="64"/>
  <c r="A34" i="64"/>
  <c r="A33" i="64"/>
  <c r="A32" i="64"/>
  <c r="A31" i="64"/>
  <c r="A30" i="64"/>
  <c r="A29" i="64"/>
  <c r="A28" i="64"/>
  <c r="A27" i="64"/>
  <c r="A26" i="64"/>
  <c r="A25" i="64"/>
  <c r="A24" i="64"/>
  <c r="A23" i="64"/>
  <c r="A22" i="64"/>
  <c r="A21" i="64"/>
  <c r="A20" i="64"/>
  <c r="A19" i="64"/>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4" i="63"/>
  <c r="A63" i="63"/>
  <c r="A62" i="63"/>
  <c r="A61" i="63"/>
  <c r="A60" i="63"/>
  <c r="A59" i="63"/>
  <c r="A58" i="63"/>
  <c r="A57" i="63"/>
  <c r="A56" i="63"/>
  <c r="A55" i="63"/>
  <c r="A54" i="63"/>
  <c r="A53" i="63"/>
  <c r="A52" i="63"/>
  <c r="A51" i="63"/>
  <c r="A50" i="63"/>
  <c r="A49" i="63"/>
  <c r="A48" i="63"/>
  <c r="A47" i="63"/>
  <c r="A46" i="63"/>
  <c r="A45" i="63"/>
  <c r="A44" i="63"/>
  <c r="A43" i="63"/>
  <c r="A42" i="63"/>
  <c r="A41" i="63"/>
  <c r="A40" i="63"/>
  <c r="A39" i="63"/>
  <c r="A38" i="63"/>
  <c r="A37" i="63"/>
  <c r="A36" i="63"/>
  <c r="A35" i="63"/>
  <c r="A34" i="63"/>
  <c r="A33" i="63"/>
  <c r="A32" i="63"/>
  <c r="A31" i="63"/>
  <c r="A30" i="63"/>
  <c r="A29" i="63"/>
  <c r="A28" i="63"/>
  <c r="A27" i="63"/>
  <c r="A26" i="63"/>
  <c r="A25" i="63"/>
  <c r="A24" i="63"/>
  <c r="A23" i="63"/>
  <c r="A22" i="63"/>
  <c r="A21" i="63"/>
  <c r="A20" i="63"/>
  <c r="A19" i="63"/>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21" i="2"/>
  <c r="A20" i="2"/>
  <c r="A19" i="2"/>
  <c r="B48" i="62" l="1"/>
  <c r="C1" i="98"/>
  <c r="H1" i="98"/>
  <c r="C1" i="97"/>
  <c r="H1" i="97"/>
  <c r="C1" i="96"/>
  <c r="H1" i="96"/>
  <c r="C1" i="95"/>
  <c r="H1" i="95"/>
  <c r="C1" i="94"/>
  <c r="H1" i="94"/>
  <c r="C1" i="93"/>
  <c r="H1" i="93"/>
  <c r="C1" i="105"/>
  <c r="H1" i="105"/>
  <c r="C1" i="104"/>
  <c r="H1" i="104"/>
  <c r="C1" i="103"/>
  <c r="H1" i="103"/>
  <c r="C1" i="102"/>
  <c r="H1" i="102"/>
  <c r="C1" i="101"/>
  <c r="H1" i="101"/>
  <c r="C1" i="100"/>
  <c r="H1" i="100"/>
  <c r="C1" i="85"/>
  <c r="H1" i="85"/>
  <c r="C1" i="84"/>
  <c r="H1" i="84"/>
  <c r="C1" i="83"/>
  <c r="H1" i="83"/>
  <c r="C1" i="82"/>
  <c r="H1" i="82"/>
  <c r="C1" i="81"/>
  <c r="H1" i="81"/>
  <c r="C1" i="80"/>
  <c r="H1" i="80"/>
  <c r="C1" i="92"/>
  <c r="I1" i="92"/>
  <c r="C1" i="72"/>
  <c r="I1" i="72"/>
  <c r="C1" i="71"/>
  <c r="I1" i="71"/>
  <c r="C1" i="70"/>
  <c r="I1" i="70"/>
  <c r="C1" i="69"/>
  <c r="I1" i="69"/>
  <c r="C1" i="86"/>
  <c r="I1" i="86"/>
  <c r="C1" i="87"/>
  <c r="I1" i="87"/>
  <c r="C1" i="68"/>
  <c r="I1" i="68"/>
  <c r="C1" i="67"/>
  <c r="I1" i="67"/>
  <c r="C1" i="66"/>
  <c r="I1" i="66"/>
  <c r="C1" i="65"/>
  <c r="I1" i="65"/>
  <c r="C1" i="64"/>
  <c r="I1" i="64"/>
  <c r="C1" i="63"/>
  <c r="I1" i="63"/>
  <c r="C1" i="1"/>
  <c r="H1" i="1"/>
  <c r="C1" i="2"/>
  <c r="C3" i="2"/>
  <c r="E3" i="2"/>
  <c r="B9" i="62"/>
  <c r="B11" i="62"/>
  <c r="B14" i="62"/>
  <c r="B17" i="62"/>
  <c r="B30" i="62"/>
  <c r="B32" i="62"/>
  <c r="B40" i="62"/>
</calcChain>
</file>

<file path=xl/sharedStrings.xml><?xml version="1.0" encoding="utf-8"?>
<sst xmlns="http://schemas.openxmlformats.org/spreadsheetml/2006/main" count="14411" uniqueCount="967">
  <si>
    <t>1 000 EUR</t>
  </si>
  <si>
    <t>Einwohner</t>
  </si>
  <si>
    <t>Insgesamt</t>
  </si>
  <si>
    <t>Davon</t>
  </si>
  <si>
    <t>Allgemeine Finanzwirtschaft</t>
  </si>
  <si>
    <t>unter 500</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</si>
  <si>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</si>
  <si>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</si>
  <si>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</si>
  <si>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</si>
  <si>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</si>
  <si>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</si>
  <si>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</si>
  <si>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</si>
  <si>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</si>
  <si>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</si>
  <si>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</si>
  <si>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</si>
  <si>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</si>
  <si>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</si>
  <si>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</si>
  <si>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</si>
  <si>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Gemeindeverbände (Haushaltsrechnungsstatistik)</t>
  </si>
  <si>
    <t>Gemeindefinanzen</t>
  </si>
  <si>
    <t>L II - j</t>
  </si>
  <si>
    <t xml:space="preserve">      Auszugsweise Vervielfältigung und Verbreitung  mit Quellenangabe gestattet.</t>
  </si>
  <si>
    <t>Inhaltsverzeichnis</t>
  </si>
  <si>
    <t>Seite</t>
  </si>
  <si>
    <t>Vorbemerkungen</t>
  </si>
  <si>
    <t>Erläuterung der Begriffe</t>
  </si>
  <si>
    <t>Zuordnungsschlüssel für den Tabellenteil</t>
  </si>
  <si>
    <t>Bezeichnung</t>
  </si>
  <si>
    <t>Umweltschutz</t>
  </si>
  <si>
    <t>Brandschutz</t>
  </si>
  <si>
    <t>Katastrophenschutz</t>
  </si>
  <si>
    <t>Rettungsdienst</t>
  </si>
  <si>
    <t>Realschulen</t>
  </si>
  <si>
    <t>Schülerbeförderung</t>
  </si>
  <si>
    <t>Wissenschaft und Forschung</t>
  </si>
  <si>
    <t>Volkshochschulen</t>
  </si>
  <si>
    <t>Sonstige Volksbildung</t>
  </si>
  <si>
    <t>Naturschutz und Landschaftspflege</t>
  </si>
  <si>
    <t>Soziale Einrichtungen (ohne Einrichtungen der Jugendhilfe)</t>
  </si>
  <si>
    <t>Jugendarbeit</t>
  </si>
  <si>
    <t>Einrichtungen der Jugendarbeit</t>
  </si>
  <si>
    <t>Tageseinrichtungen für Kinder</t>
  </si>
  <si>
    <t>Förderung des Sports</t>
  </si>
  <si>
    <t>Gemeindestraßen</t>
  </si>
  <si>
    <t>Kreisstraßen</t>
  </si>
  <si>
    <t>Bundesstraßen</t>
  </si>
  <si>
    <t>Landesstraßen</t>
  </si>
  <si>
    <t>Straßenreinigung</t>
  </si>
  <si>
    <t>Parkeinrichtungen</t>
  </si>
  <si>
    <t>Abwasserbeseitigung</t>
  </si>
  <si>
    <t>Elektrizitätsversorgung</t>
  </si>
  <si>
    <t>Gasversorgung</t>
  </si>
  <si>
    <t>Wasserversorgung</t>
  </si>
  <si>
    <t>Fernwärmeversorgung</t>
  </si>
  <si>
    <t>Sonstige allgemeine Finanzwirtschaft</t>
  </si>
  <si>
    <t>Abwicklung der Vorjahre</t>
  </si>
  <si>
    <t>Realsteuern</t>
  </si>
  <si>
    <t>Schlüsselzuweisungen vom Land</t>
  </si>
  <si>
    <t>Bedarfszuweisungen</t>
  </si>
  <si>
    <t>Sonstige allgemeine Zuweisungen</t>
  </si>
  <si>
    <t>Allgemeine Umlagen</t>
  </si>
  <si>
    <t>Verwaltungsgebühren</t>
  </si>
  <si>
    <t>Benutzungsgebühren und ähnliche Entgelte</t>
  </si>
  <si>
    <t>Zweckgebundene Abgaben</t>
  </si>
  <si>
    <t>Mieten und Pachten</t>
  </si>
  <si>
    <t>Zuweisungen und Zuschüsse für laufende Zwecke</t>
  </si>
  <si>
    <t>Konzessionsabgaben</t>
  </si>
  <si>
    <t>Schuldendiensthilfen</t>
  </si>
  <si>
    <t>Ersatz von sozialen Leistungen in Einrichtungen</t>
  </si>
  <si>
    <t>Beiträge und ähnliche Entgelte</t>
  </si>
  <si>
    <t>Beiträge zu Versorgungskassen</t>
  </si>
  <si>
    <t>Beiträge zur gesetzlichen Sozialversicherung</t>
  </si>
  <si>
    <t>Unterhaltung der Grundstücke und baulichen Anlagen</t>
  </si>
  <si>
    <t>Steuern, Versicherungen, Schadensfälle</t>
  </si>
  <si>
    <t>Steuerbeteiligungen</t>
  </si>
  <si>
    <t>Allgemeine Zuweisungen</t>
  </si>
  <si>
    <t>Lfd.
Nr.</t>
  </si>
  <si>
    <t>EUR je
Einwohner</t>
  </si>
  <si>
    <t>Tabelle 1</t>
  </si>
  <si>
    <t xml:space="preserve"> </t>
  </si>
  <si>
    <t>Tabelle 3</t>
  </si>
  <si>
    <t>Kreisfreie
Städte</t>
  </si>
  <si>
    <t>Kreis-
angehörige
Gemeinden</t>
  </si>
  <si>
    <t>500
bis unter
1 000</t>
  </si>
  <si>
    <t>1 000
bis unter
3 000</t>
  </si>
  <si>
    <t>3 000
bis unter
5 000</t>
  </si>
  <si>
    <t>5 000
bis unter
10 000</t>
  </si>
  <si>
    <t>10 000
bis unter
20 000</t>
  </si>
  <si>
    <t>20 000
und mehr</t>
  </si>
  <si>
    <t>Amts-
verwal-
tungen</t>
  </si>
  <si>
    <t>Kreis-
verwal-
tungen</t>
  </si>
  <si>
    <t>Tabelle 4.1</t>
  </si>
  <si>
    <t>Tabelle 2</t>
  </si>
  <si>
    <t>Tabelle 4.2</t>
  </si>
  <si>
    <t>Tabelle 4.3</t>
  </si>
  <si>
    <t>Tabelle 4.4</t>
  </si>
  <si>
    <t>Tabelle 4.5</t>
  </si>
  <si>
    <t>Tabelle 4.6</t>
  </si>
  <si>
    <t>Tabelle 4.7</t>
  </si>
  <si>
    <t>Tabelle 4.8</t>
  </si>
  <si>
    <t>Tabelle 4.9</t>
  </si>
  <si>
    <t>Tabelle 6.1</t>
  </si>
  <si>
    <t>Tabelle 6.2</t>
  </si>
  <si>
    <t>Tabelle 6.3</t>
  </si>
  <si>
    <t>Tabelle 6.4</t>
  </si>
  <si>
    <t>Tabelle 6.5</t>
  </si>
  <si>
    <t>Tabelle 6.6</t>
  </si>
  <si>
    <t>1 000 EUR</t>
  </si>
  <si>
    <t>EUR je Einwohner</t>
  </si>
  <si>
    <t>Tabelle 4</t>
  </si>
  <si>
    <t>Mecklenburg-Vorpommern insgesamt</t>
  </si>
  <si>
    <t>Rostock</t>
  </si>
  <si>
    <t>Tabelle 5</t>
  </si>
  <si>
    <t>Schwerin</t>
  </si>
  <si>
    <t>Neubrandenburg</t>
  </si>
  <si>
    <t>Stralsund</t>
  </si>
  <si>
    <t>Wismar</t>
  </si>
  <si>
    <t>Greifswald</t>
  </si>
  <si>
    <t>Mecklenburgische Seenplatte</t>
  </si>
  <si>
    <t>Landkreis Rostock</t>
  </si>
  <si>
    <t>Vorpommern-Rügen</t>
  </si>
  <si>
    <t>Nordwestmecklenburg</t>
  </si>
  <si>
    <t>Vorpommern-Greifswald</t>
  </si>
  <si>
    <t>Ludwigslust-Parchim</t>
  </si>
  <si>
    <t>Tabelle 6</t>
  </si>
  <si>
    <t xml:space="preserve">  Mecklenburg-Vorpommern insgesamt</t>
  </si>
  <si>
    <t xml:space="preserve">  Rostock</t>
  </si>
  <si>
    <t xml:space="preserve">  Schwerin</t>
  </si>
  <si>
    <t xml:space="preserve">  Neubrandenburg</t>
  </si>
  <si>
    <t xml:space="preserve">  Stralsund</t>
  </si>
  <si>
    <t xml:space="preserve">  Wismar</t>
  </si>
  <si>
    <t xml:space="preserve">  Greifswald</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</si>
  <si>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</si>
  <si>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</si>
  <si>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</si>
  <si>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</si>
  <si>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</si>
  <si>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</si>
  <si>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Personal- und Versorgungsauszahlungen</t>
  </si>
  <si>
    <t>Auszahlungen für Sach- und Dienstleistungen</t>
  </si>
  <si>
    <t>Sozialtransferleistungen und Leistungsbeteiligungen
   nach SGB II</t>
  </si>
  <si>
    <t>Zinsauszahlungen</t>
  </si>
  <si>
    <t>Sonstige laufende Auszahlungen</t>
  </si>
  <si>
    <t>Abzüglich Zahlungen von gleicher Ebene</t>
  </si>
  <si>
    <t>Auszahlungen aus laufender Verwaltungstätigkeit</t>
  </si>
  <si>
    <t>Auszahlungen für den Erwerb von Sachanlage-
   vermögen</t>
  </si>
  <si>
    <t xml:space="preserve">   darunter: Auszahlungen für Baumaßnahmen</t>
  </si>
  <si>
    <t>Tilgung von Krediten bei Verwaltungen</t>
  </si>
  <si>
    <t>Sonstige Auszahlungen aus Investitionstätigkeit</t>
  </si>
  <si>
    <t>Auszahlungen aus Investitionstätigkeit</t>
  </si>
  <si>
    <t>Bereinigte Auszahlungen</t>
  </si>
  <si>
    <t>Steuern (netto)</t>
  </si>
  <si>
    <t xml:space="preserve">   darunter: Gemeindeanteil an der Einkommensteuer</t>
  </si>
  <si>
    <t>Bedarfs- und sonstige allgemeine Zuweisungen
   vom Land</t>
  </si>
  <si>
    <t>Zuweisungen und Zuschüsse für laufende Zwecke
   vom Land</t>
  </si>
  <si>
    <t>Zuweisungen und Zuschüsse für laufende Zwecke
   vom Bund</t>
  </si>
  <si>
    <t>Öffentlich-rechtliche Leistungsentgelte</t>
  </si>
  <si>
    <t>Sonstige laufende Einzahlungen</t>
  </si>
  <si>
    <t>Einzahlungen aus laufender Verwaltungstätigkeit</t>
  </si>
  <si>
    <t>Investitionszuweisungen vom Land</t>
  </si>
  <si>
    <t>Kreditaufnahme für Investitionen bei Verwaltungen</t>
  </si>
  <si>
    <t>Sonstige Einzahlungen aus Investitionstätigkeit</t>
  </si>
  <si>
    <t>Einzahlungen aus Investitionstätigkeit</t>
  </si>
  <si>
    <t>Bereinigte Einzahlungen</t>
  </si>
  <si>
    <t>Finanzierungssaldo</t>
  </si>
  <si>
    <t>Mehrauszahlungen/Mehreinzahlungen 
   aus Verwaltungstätigkeit</t>
  </si>
  <si>
    <t>Kreditaufnahmen für Investitionen am Kreditmarkt</t>
  </si>
  <si>
    <t>Tilgung von Krediten für Investitionen am Kreditmarkt</t>
  </si>
  <si>
    <t xml:space="preserve">                   Gewerbesteuer (netto)</t>
  </si>
  <si>
    <t xml:space="preserve">                   Grundsteuer</t>
  </si>
  <si>
    <t>21-24</t>
  </si>
  <si>
    <t>25-29</t>
  </si>
  <si>
    <t>Soziale
Hilfen</t>
  </si>
  <si>
    <t>davon</t>
  </si>
  <si>
    <t>31-35</t>
  </si>
  <si>
    <t>51, 52, 54</t>
  </si>
  <si>
    <t>Innere 
Verwaltung</t>
  </si>
  <si>
    <t>Sicherheit und 
Ordnung</t>
  </si>
  <si>
    <t>Schulträger-
aufgaben</t>
  </si>
  <si>
    <t>Kultur und 
Wissenschaft</t>
  </si>
  <si>
    <t>Soziales 
und 
Jugend</t>
  </si>
  <si>
    <t>Kinder-, 
Jugend- 
und 
Familien-
hilfe</t>
  </si>
  <si>
    <t>Gesund-
heit und 
Sport</t>
  </si>
  <si>
    <t>Zentrale 
Finanz-
leistungen</t>
  </si>
  <si>
    <t>53, 55-57</t>
  </si>
  <si>
    <t>Art der Auszahlungen und Einzahlungen</t>
  </si>
  <si>
    <t>Auszahlungen und Einzahlungen der Gemeinden und</t>
  </si>
  <si>
    <t>Räum-
liche 
Planung 
und Ent-
wicklung; 
Bauen 
und 
Wohnen; 
Verkehrs-
flächen 
und -anla-
gen, ÖPNV</t>
  </si>
  <si>
    <t>Ver- und 
Entsor-
gung; 
Natur- 
und Land-
schafts-
pflege; 
Umwelt-
schutz; 
Wirtschaft 
und 
Tourismus</t>
  </si>
  <si>
    <t>Davon Produktbereiche</t>
  </si>
  <si>
    <t>in Mecklenburg-Vorpommern</t>
  </si>
  <si>
    <t xml:space="preserve">  Innere Verwaltung</t>
  </si>
  <si>
    <t xml:space="preserve">  Sicherheit und Ordnung</t>
  </si>
  <si>
    <t xml:space="preserve">  Schulträgeraufgaben</t>
  </si>
  <si>
    <t xml:space="preserve">  Kultur und Wissenschaft</t>
  </si>
  <si>
    <t xml:space="preserve">  Soziales und Jugend</t>
  </si>
  <si>
    <t>Innere Verwaltung</t>
  </si>
  <si>
    <t>Sicherheit und Ordnung</t>
  </si>
  <si>
    <t>Schulträgeraufgaben</t>
  </si>
  <si>
    <t>Kultur und Wissenschaft</t>
  </si>
  <si>
    <t>Soziales und Jugend</t>
  </si>
  <si>
    <t>Gesundheit und Sport</t>
  </si>
  <si>
    <t>Räumliche Planung und Entwicklung; Bauen und Wohnen; 
Verkehrsflächen und -anlagen, ÖPNV</t>
  </si>
  <si>
    <t>Ver- und Entsorgung; Natur- und Landschaftspflege; Umweltschutz; Wirtschaft und Tourismus</t>
  </si>
  <si>
    <t>Zentrale Finanzleistungen</t>
  </si>
  <si>
    <t>Tabelle 4.5.1</t>
  </si>
  <si>
    <t>Tabelle 4.5.2</t>
  </si>
  <si>
    <t xml:space="preserve">  Gesundheit und Sport</t>
  </si>
  <si>
    <t xml:space="preserve">  Räumliche Planung und Entwicklung; Bauen und Wohnen; 
    Verkehrsflächen und -anlagen, ÖPNV</t>
  </si>
  <si>
    <t xml:space="preserve">  Zentrale Finanzleistungen</t>
  </si>
  <si>
    <t xml:space="preserve">  Ver- und Entsorgung; Natur- und Landschaftspflege; Umweltschutz; 
    Wirtschaft und Tourismus</t>
  </si>
  <si>
    <t xml:space="preserve">    Soziale Hilfen</t>
  </si>
  <si>
    <t>Davon: Soziale Hilfen</t>
  </si>
  <si>
    <t xml:space="preserve">Produktrahmenplan </t>
  </si>
  <si>
    <t>Schlüssel</t>
  </si>
  <si>
    <t>1</t>
  </si>
  <si>
    <t>Zentrale Verwaltung</t>
  </si>
  <si>
    <t>11</t>
  </si>
  <si>
    <t>111</t>
  </si>
  <si>
    <t>Verwaltungssteuerung und -service</t>
  </si>
  <si>
    <t>12</t>
  </si>
  <si>
    <t>121</t>
  </si>
  <si>
    <t>Statistik und Wahlen</t>
  </si>
  <si>
    <t>122</t>
  </si>
  <si>
    <t xml:space="preserve">Ordnungsangelegenheiten
</t>
  </si>
  <si>
    <t>126</t>
  </si>
  <si>
    <t>127</t>
  </si>
  <si>
    <t>128</t>
  </si>
  <si>
    <t>2</t>
  </si>
  <si>
    <t>Schule und Kultur</t>
  </si>
  <si>
    <t>211</t>
  </si>
  <si>
    <t>Grundschulen</t>
  </si>
  <si>
    <t>212</t>
  </si>
  <si>
    <t>Hauptschulen</t>
  </si>
  <si>
    <t>Kombinierte Grund- und Hauptschulen</t>
  </si>
  <si>
    <t>214</t>
  </si>
  <si>
    <t>Schulformunabhängige Orientierungsstufe</t>
  </si>
  <si>
    <t>215</t>
  </si>
  <si>
    <t>216</t>
  </si>
  <si>
    <t>Kombinierte Haupt- und Realschulen</t>
  </si>
  <si>
    <t>217</t>
  </si>
  <si>
    <t xml:space="preserve">Gymnasien, Kollegs </t>
  </si>
  <si>
    <t>218</t>
  </si>
  <si>
    <t xml:space="preserve">Gesamtschulen </t>
  </si>
  <si>
    <t>221</t>
  </si>
  <si>
    <t xml:space="preserve">Sonderschulen </t>
  </si>
  <si>
    <t>231</t>
  </si>
  <si>
    <t>Berufliche Schulen</t>
  </si>
  <si>
    <t>241</t>
  </si>
  <si>
    <t>242</t>
  </si>
  <si>
    <t>Fördermaßnahmen für Schüler</t>
  </si>
  <si>
    <t>243</t>
  </si>
  <si>
    <t>Sonstige schulische Aufgaben</t>
  </si>
  <si>
    <t>251</t>
  </si>
  <si>
    <t>252</t>
  </si>
  <si>
    <t>Nichtwissenschaftliche Museen, Sammlungen</t>
  </si>
  <si>
    <t>253</t>
  </si>
  <si>
    <t>Zoologische und Botanische Gärten</t>
  </si>
  <si>
    <t>261</t>
  </si>
  <si>
    <t xml:space="preserve">Theater </t>
  </si>
  <si>
    <t>262</t>
  </si>
  <si>
    <t>Musikpflege</t>
  </si>
  <si>
    <t>263</t>
  </si>
  <si>
    <t>Musikschule</t>
  </si>
  <si>
    <t>271</t>
  </si>
  <si>
    <t>272</t>
  </si>
  <si>
    <t>Büchereien</t>
  </si>
  <si>
    <t>273</t>
  </si>
  <si>
    <t>281</t>
  </si>
  <si>
    <t>Heimat- und sonstige Kulturpflege</t>
  </si>
  <si>
    <t>291</t>
  </si>
  <si>
    <t>Förderung von Kirchengemeinden und sonstigen Religionsgemeinschaften</t>
  </si>
  <si>
    <t>3</t>
  </si>
  <si>
    <t>Soziale Hilfen</t>
  </si>
  <si>
    <t>311</t>
  </si>
  <si>
    <t>Grundversorgung und Hilfen nach dem Zwölften Buch Sozialgesetzbuch (SGB XII)</t>
  </si>
  <si>
    <t>Grundsicherung für Arbeitsuchende nach dem Zweiten Buch Sozialgesetzbuch (SGB II)</t>
  </si>
  <si>
    <t>Leistungen für Unterkunft und Heizung</t>
  </si>
  <si>
    <t>Eingliederungsleistungen</t>
  </si>
  <si>
    <t>Einmalige Leistungen</t>
  </si>
  <si>
    <t xml:space="preserve">Arbeitslosengeld II (ohne KdU) </t>
  </si>
  <si>
    <t>Eingliederungsleistungen/Optionsgemeinden</t>
  </si>
  <si>
    <t>3126</t>
  </si>
  <si>
    <t>Leistungen für Bildung und Teilhabe nach § 28 SGB II</t>
  </si>
  <si>
    <t>Hilfen für Asylbewerber</t>
  </si>
  <si>
    <t>Leistungen nach dem Bundesversorgungsgesetz</t>
  </si>
  <si>
    <t>Förderung von Trägern der Wohlfahrtspflege</t>
  </si>
  <si>
    <t>Unterhaltsvorschussleistungen</t>
  </si>
  <si>
    <t>Betreuungsleistungen</t>
  </si>
  <si>
    <t>Hilfen für Heimkehrer und politische Häftlinge</t>
  </si>
  <si>
    <t>345</t>
  </si>
  <si>
    <t>Leistungen für Bildung und Teilhabe nach § 6b BKKG</t>
  </si>
  <si>
    <t>Sonstige soziale Hilfen und Leistungen</t>
  </si>
  <si>
    <t>Kinder-, Jugend- und Familienhilfe</t>
  </si>
  <si>
    <t>Förderung von Kindern in Tageseinrichtungen und in Tagespflege</t>
  </si>
  <si>
    <t>Sonstige Leistungen der Kinder-, Jugend- und Familienhilfe</t>
  </si>
  <si>
    <t>4</t>
  </si>
  <si>
    <t>41</t>
  </si>
  <si>
    <t>Gesundheitsdienste</t>
  </si>
  <si>
    <t>411</t>
  </si>
  <si>
    <t xml:space="preserve">Krankenhäuser </t>
  </si>
  <si>
    <t>412</t>
  </si>
  <si>
    <t>Gesundheitseinrichtungen</t>
  </si>
  <si>
    <t>414</t>
  </si>
  <si>
    <t>Maßnahmen der Gesundheitspflege</t>
  </si>
  <si>
    <t>418</t>
  </si>
  <si>
    <t>Kur- und Badeeinrichtungen</t>
  </si>
  <si>
    <t>42</t>
  </si>
  <si>
    <t>Sportförderung</t>
  </si>
  <si>
    <t>421</t>
  </si>
  <si>
    <t>424</t>
  </si>
  <si>
    <t>Sportstätten und Bäder</t>
  </si>
  <si>
    <t>5</t>
  </si>
  <si>
    <t>Gestaltung der Umwelt</t>
  </si>
  <si>
    <t>51</t>
  </si>
  <si>
    <t>Räumliche Planung und Entwicklung</t>
  </si>
  <si>
    <t>Räumliche Planungs- und Entwicklungsmaßnahmen</t>
  </si>
  <si>
    <t>52</t>
  </si>
  <si>
    <t>Bauen und Wohnen</t>
  </si>
  <si>
    <t>Bau- und Grundstücksordnung</t>
  </si>
  <si>
    <t>Wohnbauförderung</t>
  </si>
  <si>
    <t>Denkmalschutz und -pflege</t>
  </si>
  <si>
    <t>Ver- und Entsorgung</t>
  </si>
  <si>
    <t>Kombinierte Versorgung</t>
  </si>
  <si>
    <t>Abfallwirtschaft</t>
  </si>
  <si>
    <t>Verkehrsflächen und -anlagen, ÖPNV</t>
  </si>
  <si>
    <t>548</t>
  </si>
  <si>
    <t xml:space="preserve">Sonstiger Personen- und Güterverkehr </t>
  </si>
  <si>
    <t>55</t>
  </si>
  <si>
    <t>Natur- und Landschaftspflege</t>
  </si>
  <si>
    <t>551</t>
  </si>
  <si>
    <t>Öffentliches Grün/Landschaftsbau</t>
  </si>
  <si>
    <t>552</t>
  </si>
  <si>
    <t>Öffentliche Gewässer/Wasserbauliche Anlagen</t>
  </si>
  <si>
    <t>553</t>
  </si>
  <si>
    <t>Friedhofs- und Bestattungswesen</t>
  </si>
  <si>
    <t>554</t>
  </si>
  <si>
    <t>555</t>
  </si>
  <si>
    <t>Land- und Forstwirtschaft</t>
  </si>
  <si>
    <t>56</t>
  </si>
  <si>
    <t>561</t>
  </si>
  <si>
    <t>Umweltschutzmaßnahmen</t>
  </si>
  <si>
    <t>57</t>
  </si>
  <si>
    <t>Wirtschaft und Tourismus</t>
  </si>
  <si>
    <t>571</t>
  </si>
  <si>
    <t>Wirtschaftsförderung</t>
  </si>
  <si>
    <t>573</t>
  </si>
  <si>
    <t xml:space="preserve">Allgemeine Einrichtungen und Unternehmen </t>
  </si>
  <si>
    <t>575</t>
  </si>
  <si>
    <t>Tourismus</t>
  </si>
  <si>
    <t>Steuern, allgemeine Zuweisungen, allgemeine Umlagen</t>
  </si>
  <si>
    <t>Kontenrahmenplan</t>
  </si>
  <si>
    <t>6</t>
  </si>
  <si>
    <t>Einzahlungen</t>
  </si>
  <si>
    <t>60</t>
  </si>
  <si>
    <t>Steuern und ähnliche Abgaben</t>
  </si>
  <si>
    <t>601</t>
  </si>
  <si>
    <t>6011</t>
  </si>
  <si>
    <t xml:space="preserve"> Grundsteuer A</t>
  </si>
  <si>
    <t>6012</t>
  </si>
  <si>
    <t xml:space="preserve"> Grundsteuer B</t>
  </si>
  <si>
    <t>6013</t>
  </si>
  <si>
    <t xml:space="preserve"> Gewerbesteuer</t>
  </si>
  <si>
    <t>602</t>
  </si>
  <si>
    <t>Gemeindeanteile an den Gemeinschaftssteuern</t>
  </si>
  <si>
    <t>6021</t>
  </si>
  <si>
    <t xml:space="preserve"> Gemeindeanteil an der Einkommensteuer</t>
  </si>
  <si>
    <t>6022</t>
  </si>
  <si>
    <t xml:space="preserve"> Gemeindeanteil an der Umsatzsteuer</t>
  </si>
  <si>
    <t>603</t>
  </si>
  <si>
    <t>Sonstige Gemeindesteuern</t>
  </si>
  <si>
    <t>6031</t>
  </si>
  <si>
    <t xml:space="preserve"> Vergnügungssteuer</t>
  </si>
  <si>
    <t>6032</t>
  </si>
  <si>
    <t xml:space="preserve"> Hundesteuer</t>
  </si>
  <si>
    <t>6033</t>
  </si>
  <si>
    <t xml:space="preserve"> Jagdsteuer</t>
  </si>
  <si>
    <t>6034</t>
  </si>
  <si>
    <t xml:space="preserve"> Zweitwohnungssteuer</t>
  </si>
  <si>
    <t>6035</t>
  </si>
  <si>
    <t xml:space="preserve"> Grunderwerbsteuer</t>
  </si>
  <si>
    <t>6039</t>
  </si>
  <si>
    <t xml:space="preserve"> Sonstige örtliche Steuern</t>
  </si>
  <si>
    <t>604</t>
  </si>
  <si>
    <t>Steuerähnliche Einzahlungen</t>
  </si>
  <si>
    <t>6041</t>
  </si>
  <si>
    <t xml:space="preserve"> Fremdenverkehrsabgabe</t>
  </si>
  <si>
    <t>6042</t>
  </si>
  <si>
    <t xml:space="preserve"> Abgaben von Spielbanken</t>
  </si>
  <si>
    <t>6049</t>
  </si>
  <si>
    <t xml:space="preserve"> Sonstige steuerähnliche Einzahlungen</t>
  </si>
  <si>
    <t>605</t>
  </si>
  <si>
    <t>Ausgleichsleistungen</t>
  </si>
  <si>
    <t>6051</t>
  </si>
  <si>
    <t xml:space="preserve"> Leistungen nach dem Familienleistungsausgleich</t>
  </si>
  <si>
    <t>6052</t>
  </si>
  <si>
    <t xml:space="preserve"> Leistg. d. Landes a. d. Umsetzung d. 4. Ges. für moderne
  Dienstlstg. am Arbeitsmarkt</t>
  </si>
  <si>
    <t>6053</t>
  </si>
  <si>
    <t xml:space="preserve"> Leistg. d. Landes a. d. Ausgl. v. Sonderlasten b. d. Zusammenf. v. Arbeitslosen- und Sozialhilfe nach § 11 Abs. 3a FAG</t>
  </si>
  <si>
    <t>61</t>
  </si>
  <si>
    <t>Zuwendungen und allgemeine Umlagen</t>
  </si>
  <si>
    <t>6111</t>
  </si>
  <si>
    <t>612</t>
  </si>
  <si>
    <t>6121</t>
  </si>
  <si>
    <t xml:space="preserve"> Bedarfszuweisungen vom Land</t>
  </si>
  <si>
    <t>6122</t>
  </si>
  <si>
    <t xml:space="preserve"> Bedarfszuweisungen von Gemeinde/GV</t>
  </si>
  <si>
    <t>613</t>
  </si>
  <si>
    <t>6130</t>
  </si>
  <si>
    <t xml:space="preserve"> vom Bund</t>
  </si>
  <si>
    <t>6131</t>
  </si>
  <si>
    <t xml:space="preserve"> vom Land</t>
  </si>
  <si>
    <t>6132</t>
  </si>
  <si>
    <t xml:space="preserve"> von Gemeinden/Gv.</t>
  </si>
  <si>
    <t>614</t>
  </si>
  <si>
    <t>6140</t>
  </si>
  <si>
    <t>6141</t>
  </si>
  <si>
    <t>6142</t>
  </si>
  <si>
    <t>6143</t>
  </si>
  <si>
    <t xml:space="preserve"> von Zweckverbänden und dergl.</t>
  </si>
  <si>
    <t>6144</t>
  </si>
  <si>
    <t xml:space="preserve"> von der gesetzlichen Sozialversicherung</t>
  </si>
  <si>
    <t>6145</t>
  </si>
  <si>
    <t xml:space="preserve"> von verbundenen Unternehmen, Beteiligungen</t>
  </si>
  <si>
    <t>6146</t>
  </si>
  <si>
    <t xml:space="preserve"> von sonstigen öffentlichen Sonderrechnungen</t>
  </si>
  <si>
    <t>6147</t>
  </si>
  <si>
    <t xml:space="preserve"> von privaten Unternehmen</t>
  </si>
  <si>
    <t>6148</t>
  </si>
  <si>
    <t xml:space="preserve"> von übrigen Bereichen</t>
  </si>
  <si>
    <t>6182</t>
  </si>
  <si>
    <t>Allgemeine Umlagen von Gemeinden/Gv.</t>
  </si>
  <si>
    <t>619</t>
  </si>
  <si>
    <t>Aufgabenbezogene Leistungsbeteiligungen</t>
  </si>
  <si>
    <t>6191</t>
  </si>
  <si>
    <t xml:space="preserve"> Aufgabenbezogene Leistungsbeteiligungen des Bundes</t>
  </si>
  <si>
    <t>62</t>
  </si>
  <si>
    <t>Sonstige Transfereinzahlungen</t>
  </si>
  <si>
    <t>621</t>
  </si>
  <si>
    <t>Ersatz von sozialen Leistungen außerhalb von
 Einrichtungen</t>
  </si>
  <si>
    <t>6211</t>
  </si>
  <si>
    <t xml:space="preserve"> Kostenbeiträge und Aufwendungsersatz; Kostenersatz</t>
  </si>
  <si>
    <t>6212</t>
  </si>
  <si>
    <t xml:space="preserve"> Übergeleitete Unterhaltsansprüche gegen bürgerlich-rechtliche Unterhaltsverpflichtete</t>
  </si>
  <si>
    <t>6213</t>
  </si>
  <si>
    <t xml:space="preserve"> Leistungen von Sozialleistungsträgern</t>
  </si>
  <si>
    <t>6214</t>
  </si>
  <si>
    <t xml:space="preserve"> Sonstige Ersatzleistungen</t>
  </si>
  <si>
    <t>6215</t>
  </si>
  <si>
    <t xml:space="preserve"> Rückzahlung gewährter Hilfen (Tilgung und Zinsen von Darlehen)</t>
  </si>
  <si>
    <t>622</t>
  </si>
  <si>
    <t>6221</t>
  </si>
  <si>
    <t xml:space="preserve"> Kostenbeiträge und Aufwendungsersatz, Kostenersatz</t>
  </si>
  <si>
    <t>6222</t>
  </si>
  <si>
    <t>6223</t>
  </si>
  <si>
    <t>6224</t>
  </si>
  <si>
    <t>6225</t>
  </si>
  <si>
    <t>623</t>
  </si>
  <si>
    <t>6230</t>
  </si>
  <si>
    <t>6231</t>
  </si>
  <si>
    <t>6232</t>
  </si>
  <si>
    <t>6233</t>
  </si>
  <si>
    <t>6234</t>
  </si>
  <si>
    <t>6235</t>
  </si>
  <si>
    <t>6236</t>
  </si>
  <si>
    <t>6237</t>
  </si>
  <si>
    <t>6238</t>
  </si>
  <si>
    <t>6291</t>
  </si>
  <si>
    <t>Andere sonstige Transfereinzahlungen</t>
  </si>
  <si>
    <t>63</t>
  </si>
  <si>
    <t>6311</t>
  </si>
  <si>
    <t>6321</t>
  </si>
  <si>
    <t>6361</t>
  </si>
  <si>
    <t>64</t>
  </si>
  <si>
    <t>6411</t>
  </si>
  <si>
    <t>6421</t>
  </si>
  <si>
    <t>Einzahlungen aus dem Verkauf von Vorräten</t>
  </si>
  <si>
    <t>6461</t>
  </si>
  <si>
    <t>Sonstige privatrechtliche Leistungsentgelte</t>
  </si>
  <si>
    <t>648</t>
  </si>
  <si>
    <t>Einzahlungen aus Kostenerstattungen, Kostenumlagen</t>
  </si>
  <si>
    <t>6480</t>
  </si>
  <si>
    <t>6481</t>
  </si>
  <si>
    <t>6482</t>
  </si>
  <si>
    <t>6483</t>
  </si>
  <si>
    <t>6484</t>
  </si>
  <si>
    <t>6485</t>
  </si>
  <si>
    <t>6486</t>
  </si>
  <si>
    <t>6487</t>
  </si>
  <si>
    <t>6488</t>
  </si>
  <si>
    <t>65</t>
  </si>
  <si>
    <t>Sonstige Einzahlungen aus laufender 
 Verwaltungstätigkeit</t>
  </si>
  <si>
    <t>6511</t>
  </si>
  <si>
    <t>6521</t>
  </si>
  <si>
    <t>Erstattung von Steuern</t>
  </si>
  <si>
    <t>656</t>
  </si>
  <si>
    <t>Besondere Einzahlungen</t>
  </si>
  <si>
    <t>6561</t>
  </si>
  <si>
    <t xml:space="preserve"> Bußgelder</t>
  </si>
  <si>
    <t>6562</t>
  </si>
  <si>
    <t xml:space="preserve"> Säumniszuschläge</t>
  </si>
  <si>
    <t>6563</t>
  </si>
  <si>
    <t xml:space="preserve"> Einzahlungen aus der Inanspruchnahme von Gewährverträgen und Bürgschaften</t>
  </si>
  <si>
    <t>6564</t>
  </si>
  <si>
    <t xml:space="preserve"> Fehlbelegungsabgabe</t>
  </si>
  <si>
    <t>6591</t>
  </si>
  <si>
    <t>Andere sonstige Einzahlungen aus laufender Verwaltungstätigkeit</t>
  </si>
  <si>
    <t>66</t>
  </si>
  <si>
    <t>Zinsen und sonstige Finanzeinzahlungen</t>
  </si>
  <si>
    <t>661</t>
  </si>
  <si>
    <t>Zinseinzahlungen</t>
  </si>
  <si>
    <t>6610</t>
  </si>
  <si>
    <t>6611</t>
  </si>
  <si>
    <t>6612</t>
  </si>
  <si>
    <t>6613</t>
  </si>
  <si>
    <t>6614</t>
  </si>
  <si>
    <t>6615</t>
  </si>
  <si>
    <t>6616</t>
  </si>
  <si>
    <t>6617</t>
  </si>
  <si>
    <t xml:space="preserve"> von Kreditinstituten</t>
  </si>
  <si>
    <t>6618</t>
  </si>
  <si>
    <t xml:space="preserve"> vom sonstigen inländischen Bereich</t>
  </si>
  <si>
    <t>6619</t>
  </si>
  <si>
    <t xml:space="preserve"> vom sonstigen ausländischen Bereich</t>
  </si>
  <si>
    <t>6651</t>
  </si>
  <si>
    <t>Gewinnanteile aus verbundenen Unternehmen und Beteiligungen</t>
  </si>
  <si>
    <t>6691</t>
  </si>
  <si>
    <t>Sonstige Finanzeinzahlungen</t>
  </si>
  <si>
    <t>67</t>
  </si>
  <si>
    <t>6711</t>
  </si>
  <si>
    <t>68</t>
  </si>
  <si>
    <t>681</t>
  </si>
  <si>
    <t>Investitionszuwendungen</t>
  </si>
  <si>
    <t>6810</t>
  </si>
  <si>
    <t>6811</t>
  </si>
  <si>
    <t>6812</t>
  </si>
  <si>
    <t>6813</t>
  </si>
  <si>
    <t>6814</t>
  </si>
  <si>
    <t>6815</t>
  </si>
  <si>
    <t>6816</t>
  </si>
  <si>
    <t>6817</t>
  </si>
  <si>
    <t>6818</t>
  </si>
  <si>
    <t>6821</t>
  </si>
  <si>
    <t>Einzahlungen aus der Veräußerung von Grundstücken und Gebäuden</t>
  </si>
  <si>
    <t>683</t>
  </si>
  <si>
    <t>Einzahlungen aus der Veräußerung von beweglichen Vermögensgegenständen</t>
  </si>
  <si>
    <t>6831</t>
  </si>
  <si>
    <t xml:space="preserve"> Einzahlungen aus der Veräußerung von beweglichen Vermögens-
   gegenständen bis zu einem Wert von 1 000 EUR ohne Umsatzsteuer</t>
  </si>
  <si>
    <t>6832</t>
  </si>
  <si>
    <t xml:space="preserve"> Einzahlungen aus der Veräußerung beweglicher Vermögens-
   gegenstände über einem Wert von 1 000 EUR ohne Umsatzsteuer</t>
  </si>
  <si>
    <t>684</t>
  </si>
  <si>
    <t>Einzahlungen aus der Veräußerung von Finanzanlagen</t>
  </si>
  <si>
    <t>6842</t>
  </si>
  <si>
    <t xml:space="preserve"> Börsennotierte Aktien</t>
  </si>
  <si>
    <t>6843</t>
  </si>
  <si>
    <t xml:space="preserve"> Nichtbörsennotierte Aktien</t>
  </si>
  <si>
    <t>6844</t>
  </si>
  <si>
    <t xml:space="preserve"> Sonstige Anteilsrechte</t>
  </si>
  <si>
    <t>6845</t>
  </si>
  <si>
    <t xml:space="preserve"> Investmentzertifikate</t>
  </si>
  <si>
    <t>6846</t>
  </si>
  <si>
    <t xml:space="preserve"> Kapitalmarktpapiere</t>
  </si>
  <si>
    <t>6847</t>
  </si>
  <si>
    <t xml:space="preserve"> Geldmarktpapiere</t>
  </si>
  <si>
    <t>6848</t>
  </si>
  <si>
    <t xml:space="preserve"> Finanzderivate</t>
  </si>
  <si>
    <t>6851</t>
  </si>
  <si>
    <t>Einzahlungen aus der Abwicklung von Baumaßnahmen</t>
  </si>
  <si>
    <t>686</t>
  </si>
  <si>
    <t>Rückflüsse von Ausleihungen</t>
  </si>
  <si>
    <t>6860</t>
  </si>
  <si>
    <t>6861</t>
  </si>
  <si>
    <t>6862</t>
  </si>
  <si>
    <t>6863</t>
  </si>
  <si>
    <t>6864</t>
  </si>
  <si>
    <t>6865</t>
  </si>
  <si>
    <t>6866</t>
  </si>
  <si>
    <t>6867</t>
  </si>
  <si>
    <t>6868</t>
  </si>
  <si>
    <t>6869</t>
  </si>
  <si>
    <t>6881</t>
  </si>
  <si>
    <t>69</t>
  </si>
  <si>
    <t>Einzahlungen aus Finanzierungstätigkeit</t>
  </si>
  <si>
    <t>6917</t>
  </si>
  <si>
    <t>692</t>
  </si>
  <si>
    <t>Kreditaufnahmen für Investitionen</t>
  </si>
  <si>
    <t>6920</t>
  </si>
  <si>
    <t>6921</t>
  </si>
  <si>
    <t>6922</t>
  </si>
  <si>
    <t>6923</t>
  </si>
  <si>
    <t>6924</t>
  </si>
  <si>
    <t>6925</t>
  </si>
  <si>
    <t>6926</t>
  </si>
  <si>
    <t>6927</t>
  </si>
  <si>
    <t>6928</t>
  </si>
  <si>
    <t>6929</t>
  </si>
  <si>
    <t>6947</t>
  </si>
  <si>
    <t>Sonstige Wertpapierverschuldung</t>
  </si>
  <si>
    <t>695</t>
  </si>
  <si>
    <t>Rückflüsse von Darlehen (ohne Ausleihungen)</t>
  </si>
  <si>
    <t>6950</t>
  </si>
  <si>
    <t>6951</t>
  </si>
  <si>
    <t>6952</t>
  </si>
  <si>
    <t>6953</t>
  </si>
  <si>
    <t>6954</t>
  </si>
  <si>
    <t>6955</t>
  </si>
  <si>
    <t>6956</t>
  </si>
  <si>
    <t>6957</t>
  </si>
  <si>
    <t>6958</t>
  </si>
  <si>
    <t>6959</t>
  </si>
  <si>
    <t>7</t>
  </si>
  <si>
    <t>Auszahlungen</t>
  </si>
  <si>
    <t>70</t>
  </si>
  <si>
    <t>Personalauszahlungen</t>
  </si>
  <si>
    <t>701</t>
  </si>
  <si>
    <t>Dienstbezüge</t>
  </si>
  <si>
    <t>7011</t>
  </si>
  <si>
    <t xml:space="preserve"> Beamte</t>
  </si>
  <si>
    <t>7012</t>
  </si>
  <si>
    <t xml:space="preserve"> Arbeitnehmer</t>
  </si>
  <si>
    <t>7019</t>
  </si>
  <si>
    <t xml:space="preserve"> Sonstige Beschäftigte</t>
  </si>
  <si>
    <t>702</t>
  </si>
  <si>
    <t>7021</t>
  </si>
  <si>
    <t>7022</t>
  </si>
  <si>
    <t>7029</t>
  </si>
  <si>
    <t>703</t>
  </si>
  <si>
    <t>7031</t>
  </si>
  <si>
    <t>7032</t>
  </si>
  <si>
    <t>7039</t>
  </si>
  <si>
    <t>7041</t>
  </si>
  <si>
    <t>Beihilfen, Unterstützungsleistungen für Beschäftigte</t>
  </si>
  <si>
    <t>71</t>
  </si>
  <si>
    <t>Versorgungsauszahlungen</t>
  </si>
  <si>
    <t>711</t>
  </si>
  <si>
    <t>Versorgungsbezüge</t>
  </si>
  <si>
    <t>7111</t>
  </si>
  <si>
    <t>7112</t>
  </si>
  <si>
    <t>7119</t>
  </si>
  <si>
    <t>713</t>
  </si>
  <si>
    <t>7131</t>
  </si>
  <si>
    <t>7132</t>
  </si>
  <si>
    <t>7139</t>
  </si>
  <si>
    <t>7141</t>
  </si>
  <si>
    <t>Beihilfen, Unterstützungsleistungen für Versorgungsempfänger</t>
  </si>
  <si>
    <t>72</t>
  </si>
  <si>
    <t>7211</t>
  </si>
  <si>
    <t>722</t>
  </si>
  <si>
    <t>Unterhaltung des sonstigen unbeweglichen und beweglichen Vermögens</t>
  </si>
  <si>
    <t>7221</t>
  </si>
  <si>
    <t xml:space="preserve"> Unterhaltung des sonstigen unbeweglichen Vermögens unterhalb der Wertgrenze i.H.v. 410 EUR</t>
  </si>
  <si>
    <t>723</t>
  </si>
  <si>
    <t>7231</t>
  </si>
  <si>
    <t xml:space="preserve"> Mieten und Pachten</t>
  </si>
  <si>
    <t>7232</t>
  </si>
  <si>
    <t xml:space="preserve"> Leasing</t>
  </si>
  <si>
    <t>7241</t>
  </si>
  <si>
    <t>Bewirtschaftung der Grundstücke und baulichen Anlagen</t>
  </si>
  <si>
    <t>725</t>
  </si>
  <si>
    <t>Unterhaltung des beweglichen Vermögens</t>
  </si>
  <si>
    <t>7251</t>
  </si>
  <si>
    <t xml:space="preserve"> Haltung von Fahrzeugen</t>
  </si>
  <si>
    <t>7255</t>
  </si>
  <si>
    <t xml:space="preserve"> Unterhaltung des sonstigen beweglichen Vermögens</t>
  </si>
  <si>
    <t>7261</t>
  </si>
  <si>
    <t>Besondere zahlungswirksame Aufwendungen für Beschäftigte</t>
  </si>
  <si>
    <t>7271</t>
  </si>
  <si>
    <t>Besondere Verwaltungs- und Betriebsauszahlungen</t>
  </si>
  <si>
    <t>7281</t>
  </si>
  <si>
    <t>Erwerb von Vorräten</t>
  </si>
  <si>
    <t>7291</t>
  </si>
  <si>
    <t>Auszahlungen für sonstige Dienstleistungen</t>
  </si>
  <si>
    <t>73</t>
  </si>
  <si>
    <t>Transferauszahlungen</t>
  </si>
  <si>
    <t>731</t>
  </si>
  <si>
    <t>7310</t>
  </si>
  <si>
    <t xml:space="preserve"> an Bund</t>
  </si>
  <si>
    <t>7311</t>
  </si>
  <si>
    <t xml:space="preserve"> an Land</t>
  </si>
  <si>
    <t>7312</t>
  </si>
  <si>
    <t xml:space="preserve"> an Gemeinden/Gv.</t>
  </si>
  <si>
    <t>7313</t>
  </si>
  <si>
    <t xml:space="preserve"> an Zweckverbände und dergl.</t>
  </si>
  <si>
    <t>7314</t>
  </si>
  <si>
    <t xml:space="preserve"> an die gesetzliche Sozialversicherung</t>
  </si>
  <si>
    <t>7315</t>
  </si>
  <si>
    <t xml:space="preserve"> an verbundene Unternehmen, Beteiligungen</t>
  </si>
  <si>
    <t>7316</t>
  </si>
  <si>
    <t xml:space="preserve"> an sonstige öffentliche Sonderrechnungen</t>
  </si>
  <si>
    <t>7317</t>
  </si>
  <si>
    <t xml:space="preserve"> an private Unternehmen</t>
  </si>
  <si>
    <t>7318</t>
  </si>
  <si>
    <t xml:space="preserve"> an übrige Bereiche</t>
  </si>
  <si>
    <t>732</t>
  </si>
  <si>
    <t>7320</t>
  </si>
  <si>
    <t>7321</t>
  </si>
  <si>
    <t>7322</t>
  </si>
  <si>
    <t>7323</t>
  </si>
  <si>
    <t>7324</t>
  </si>
  <si>
    <t>7325</t>
  </si>
  <si>
    <t>7326</t>
  </si>
  <si>
    <t>7327</t>
  </si>
  <si>
    <t>7328</t>
  </si>
  <si>
    <t>733</t>
  </si>
  <si>
    <t>Soziale Leistungen</t>
  </si>
  <si>
    <t>7331</t>
  </si>
  <si>
    <t xml:space="preserve"> Soziale Leistungen außerhalb von Einrichtungen</t>
  </si>
  <si>
    <t>7332</t>
  </si>
  <si>
    <t xml:space="preserve"> Soziale Leistungen an natürliche Personen in Einrichtungen</t>
  </si>
  <si>
    <t>7339</t>
  </si>
  <si>
    <t xml:space="preserve"> Sonstige soziale Leistungen</t>
  </si>
  <si>
    <t>734</t>
  </si>
  <si>
    <t>7341</t>
  </si>
  <si>
    <t xml:space="preserve"> Gewerbesteuerumlage</t>
  </si>
  <si>
    <t>7342</t>
  </si>
  <si>
    <t xml:space="preserve"> Finanzierungsbeteiligung Fonds Deutsche Einheit</t>
  </si>
  <si>
    <t>735</t>
  </si>
  <si>
    <t>7350</t>
  </si>
  <si>
    <t>7351</t>
  </si>
  <si>
    <t>7352</t>
  </si>
  <si>
    <t>7353</t>
  </si>
  <si>
    <t>7354</t>
  </si>
  <si>
    <t>737</t>
  </si>
  <si>
    <t>7370</t>
  </si>
  <si>
    <t>7371</t>
  </si>
  <si>
    <t>7372</t>
  </si>
  <si>
    <t>7373</t>
  </si>
  <si>
    <t>7391</t>
  </si>
  <si>
    <t>Sonstige Transferauszahlungen</t>
  </si>
  <si>
    <t>74</t>
  </si>
  <si>
    <t>Sonstige Auszahlungen aus laufender Verwaltungstätigkeit</t>
  </si>
  <si>
    <t>7411</t>
  </si>
  <si>
    <t>Sonstige Personal- und Versorgungsauszahlungen</t>
  </si>
  <si>
    <t>742</t>
  </si>
  <si>
    <t>Auszahlungen für die Inanspruchnahme von Rechten und Diensten</t>
  </si>
  <si>
    <t>7421</t>
  </si>
  <si>
    <t xml:space="preserve"> Auszahlungen für ehrenamtliche und sonstige Tätigkeit</t>
  </si>
  <si>
    <t>7429</t>
  </si>
  <si>
    <t xml:space="preserve"> Sonstige Auszahlungen für die Inanspruchnahme von Rechten und Diensten</t>
  </si>
  <si>
    <t>7431</t>
  </si>
  <si>
    <t>Geschäftsauszahlungen</t>
  </si>
  <si>
    <t>7441</t>
  </si>
  <si>
    <t>745</t>
  </si>
  <si>
    <t>Erstattungen für Auszahlungen von Dritten aus laufender Verwaltungstätigkeit</t>
  </si>
  <si>
    <t>7450</t>
  </si>
  <si>
    <t>7451</t>
  </si>
  <si>
    <t>7452</t>
  </si>
  <si>
    <t>7453</t>
  </si>
  <si>
    <t>7454</t>
  </si>
  <si>
    <t>7455</t>
  </si>
  <si>
    <t>7456</t>
  </si>
  <si>
    <t>7457</t>
  </si>
  <si>
    <t>7458</t>
  </si>
  <si>
    <t>746</t>
  </si>
  <si>
    <t>7461</t>
  </si>
  <si>
    <t>Aufgabenbezogene Leistungsbeteiligungen an Arbeitsgemeinschaften</t>
  </si>
  <si>
    <t>748</t>
  </si>
  <si>
    <t>Besondere Auszahlungen</t>
  </si>
  <si>
    <t>7481</t>
  </si>
  <si>
    <t>7482</t>
  </si>
  <si>
    <t>7483</t>
  </si>
  <si>
    <t xml:space="preserve"> Auszahlungen aus der Inanspruchnahme von Gewährverträgen und Bürgschaften</t>
  </si>
  <si>
    <t>7484</t>
  </si>
  <si>
    <t>7491</t>
  </si>
  <si>
    <t>Weitere sonst. Auszahlungen aus laufender Verwaltungstätigkeit</t>
  </si>
  <si>
    <t>75</t>
  </si>
  <si>
    <t>Zinsen und sonstige Finanzauszahlungen</t>
  </si>
  <si>
    <t>751</t>
  </si>
  <si>
    <t>7510</t>
  </si>
  <si>
    <t>7511</t>
  </si>
  <si>
    <t>7512</t>
  </si>
  <si>
    <t>7513</t>
  </si>
  <si>
    <t>7514</t>
  </si>
  <si>
    <t>7515</t>
  </si>
  <si>
    <t>7516</t>
  </si>
  <si>
    <t>7517</t>
  </si>
  <si>
    <t xml:space="preserve"> an Kreditinstitute</t>
  </si>
  <si>
    <t>7518</t>
  </si>
  <si>
    <t xml:space="preserve"> an sonstigen inländischen Bereich</t>
  </si>
  <si>
    <t>7519</t>
  </si>
  <si>
    <t xml:space="preserve"> an sonstigen ausländischen Bereich</t>
  </si>
  <si>
    <t>759</t>
  </si>
  <si>
    <t>Sonstige Finanzauszahlungen</t>
  </si>
  <si>
    <t>7591</t>
  </si>
  <si>
    <t xml:space="preserve"> Kreditbeschaffungskosten</t>
  </si>
  <si>
    <t>7592</t>
  </si>
  <si>
    <t xml:space="preserve"> Verzinsung von Steuernachzahlungen</t>
  </si>
  <si>
    <t>7593</t>
  </si>
  <si>
    <t xml:space="preserve"> Auszahlungen für die Ablösung von Dauerlasten</t>
  </si>
  <si>
    <t>7599</t>
  </si>
  <si>
    <t xml:space="preserve"> Sonstige Finanzauszahlungen</t>
  </si>
  <si>
    <t>77</t>
  </si>
  <si>
    <t>7711</t>
  </si>
  <si>
    <t>78</t>
  </si>
  <si>
    <t>781</t>
  </si>
  <si>
    <t>Zuweisungen und Zuschüsse für lnvestitionen</t>
  </si>
  <si>
    <t>7810</t>
  </si>
  <si>
    <t>7811</t>
  </si>
  <si>
    <t>7812</t>
  </si>
  <si>
    <t>7813</t>
  </si>
  <si>
    <t>7814</t>
  </si>
  <si>
    <t>7815</t>
  </si>
  <si>
    <t>7816</t>
  </si>
  <si>
    <t>7817</t>
  </si>
  <si>
    <t>7818</t>
  </si>
  <si>
    <t>7821</t>
  </si>
  <si>
    <t>Erwerb von Grundstücken und Gebäuden</t>
  </si>
  <si>
    <t>783</t>
  </si>
  <si>
    <t>Auszahlungen aus dem Erwerb von beweglichen Sachen des Anlagevermögens</t>
  </si>
  <si>
    <t>7831</t>
  </si>
  <si>
    <t xml:space="preserve"> Auszahlungen für den Erwerb beweglicher Vermögensgegenstände
   bis zu einem Wert von 1 000 EUR ohne Umsatzsteuer</t>
  </si>
  <si>
    <t>7832</t>
  </si>
  <si>
    <t xml:space="preserve"> Auszahlungen für den Erwerb beweglicher Vermögensgegenstände
   über einem Wert von 1 000 EUR ohne Umsatzsteuer</t>
  </si>
  <si>
    <t>784</t>
  </si>
  <si>
    <t>Auszahlungen für den Erwerb von Finanzanlagen</t>
  </si>
  <si>
    <t>7842</t>
  </si>
  <si>
    <t>7843</t>
  </si>
  <si>
    <t>7844</t>
  </si>
  <si>
    <t>7845</t>
  </si>
  <si>
    <t>7846</t>
  </si>
  <si>
    <t>7847</t>
  </si>
  <si>
    <t>7848</t>
  </si>
  <si>
    <t>785</t>
  </si>
  <si>
    <t>Baumaßnahmen</t>
  </si>
  <si>
    <t>7851</t>
  </si>
  <si>
    <t xml:space="preserve"> Auszahlungen für Baumaßnahmen</t>
  </si>
  <si>
    <t>786</t>
  </si>
  <si>
    <t>Gewährung von Ausleihungen</t>
  </si>
  <si>
    <t>7860</t>
  </si>
  <si>
    <t>7861</t>
  </si>
  <si>
    <t>7862</t>
  </si>
  <si>
    <t>7863</t>
  </si>
  <si>
    <t>7864</t>
  </si>
  <si>
    <t>7865</t>
  </si>
  <si>
    <t>7866</t>
  </si>
  <si>
    <t>7867</t>
  </si>
  <si>
    <t>7868</t>
  </si>
  <si>
    <t>7869</t>
  </si>
  <si>
    <t>79</t>
  </si>
  <si>
    <t>Auszahlungen aus Finanzierungstätigkeit</t>
  </si>
  <si>
    <t>7917</t>
  </si>
  <si>
    <t>Auszahlungen aus Anleihen</t>
  </si>
  <si>
    <t>792</t>
  </si>
  <si>
    <t>Tilgung von Krediten für Investitionen</t>
  </si>
  <si>
    <t>7920</t>
  </si>
  <si>
    <t>7921</t>
  </si>
  <si>
    <t>7922</t>
  </si>
  <si>
    <t>7923</t>
  </si>
  <si>
    <t>7924</t>
  </si>
  <si>
    <t>7925</t>
  </si>
  <si>
    <t>7926</t>
  </si>
  <si>
    <t>7927</t>
  </si>
  <si>
    <t>7928</t>
  </si>
  <si>
    <t>7929</t>
  </si>
  <si>
    <t>7947</t>
  </si>
  <si>
    <t>Tilgung von sonstigen Wertpapierschulden</t>
  </si>
  <si>
    <t>795</t>
  </si>
  <si>
    <t>Gewährung von Darlehen (ohne Ausleihungen)</t>
  </si>
  <si>
    <t>7950</t>
  </si>
  <si>
    <t>7951</t>
  </si>
  <si>
    <t>7952</t>
  </si>
  <si>
    <t>7953</t>
  </si>
  <si>
    <t>7954</t>
  </si>
  <si>
    <t>7955</t>
  </si>
  <si>
    <t>7956</t>
  </si>
  <si>
    <t>7957</t>
  </si>
  <si>
    <t>7958</t>
  </si>
  <si>
    <t>7959</t>
  </si>
  <si>
    <t xml:space="preserve">Lfd.
Nr. </t>
  </si>
  <si>
    <t>Kontonummer</t>
  </si>
  <si>
    <t>7011, 7012, 7019, 7021, 7022, 7029, 7031, 7032, 7039, 7041, 7111, 7112, 7119, 7131, 7132, 7139, 7141, 7411, 7421</t>
  </si>
  <si>
    <t>7211, 7221, 7231, 7232, 7241, 7251, 7255, 7261, 7271, 7281, 7291, 7831</t>
  </si>
  <si>
    <t>Sozialtransferleistungen und Leistungsbeteiligungen nach SGB II</t>
  </si>
  <si>
    <t>733, 7461</t>
  </si>
  <si>
    <t>7510-7519</t>
  </si>
  <si>
    <t>7310-7318, 7320-7328, 7351-7354, 7371-7373, 7391, 7429, 7431, 7441, 7450-7458, 7481-7484, 7491, 7591-7593, 7599</t>
  </si>
  <si>
    <t>6122, 6132, 6142, 6182, 6232, 6482, 6612</t>
  </si>
  <si>
    <t/>
  </si>
  <si>
    <t>1+2+3+4+5./.6</t>
  </si>
  <si>
    <t>Auszahlungen für den Erwerb von Sachanlagevermögen</t>
  </si>
  <si>
    <t>7821, 7832, 7851</t>
  </si>
  <si>
    <t xml:space="preserve">   darunter: Auszahlungen für Baumaßnahmen </t>
  </si>
  <si>
    <t>7920-7923</t>
  </si>
  <si>
    <t>7810-7818, 784, 786, 795</t>
  </si>
  <si>
    <t>6812, 6862, 6922, 6952</t>
  </si>
  <si>
    <t>8+10+11./.12</t>
  </si>
  <si>
    <t>7+13</t>
  </si>
  <si>
    <t>6011, 6012, 6013, 6021, 6022, 6031-6034, 6039, 6041, 6042, 6049,./.7341,./.7342</t>
  </si>
  <si>
    <t>6013,./.7341,./.7342</t>
  </si>
  <si>
    <t>6011, 6012</t>
  </si>
  <si>
    <t>Bedarfs- und sonstige allgemeine Zuweisungen vom Land</t>
  </si>
  <si>
    <t>6051-6053, 6121, 6131</t>
  </si>
  <si>
    <t>Zuweisungen und Zuschüsse für laufende Zwecke vom Land</t>
  </si>
  <si>
    <t>Zuweisungen und Zuschüsse für laufende Zwecke vom Bund</t>
  </si>
  <si>
    <t>6140, 6191</t>
  </si>
  <si>
    <t>6311, 6321, 6361</t>
  </si>
  <si>
    <t>6122, 6130, 6132, 6142-6148, 6182, 6211-6215, 6221-6225, 
6230-6238, 6291, 6411, 6421, 6461, 6480-6488, 6511, 6521, 
6561-6564, 6591, 6610-6619, 6651, 6691, 6831</t>
  </si>
  <si>
    <t>15+19+20+21+22+23+24./.25</t>
  </si>
  <si>
    <t>6920-6923</t>
  </si>
  <si>
    <t>6810, 6812-6818, 6821, 6832, 6842-6848, 6851, 6860-6869, 6881, 6950-6959</t>
  </si>
  <si>
    <t>27+28+29./.30</t>
  </si>
  <si>
    <t>26+31</t>
  </si>
  <si>
    <t>32./.14</t>
  </si>
  <si>
    <t>Mehrauszahlungen/Mehreinzahlungen aus Verwaltungstätigkeit</t>
  </si>
  <si>
    <t>26./.7</t>
  </si>
  <si>
    <t>6917, 6924-6929, 6947</t>
  </si>
  <si>
    <t>7917, 7924-7929, 7947</t>
  </si>
  <si>
    <t>Produktrahmenplan</t>
  </si>
  <si>
    <t>Davon: Kinder-, Jugend- und Familienhilfe</t>
  </si>
  <si>
    <t xml:space="preserve">    Kinder-, Jugend- und Familienhilfe</t>
  </si>
  <si>
    <t>Sonstige Einrichtungen der Kinder-, Jugend- und Familienhilfe</t>
  </si>
  <si>
    <t>Privatrechtliche Leistungsentgelte, Kostenerstattungen und Kostenumlagen</t>
  </si>
  <si>
    <t>Einzahlungen aus Anleihen</t>
  </si>
  <si>
    <t>Landkreise
insgesamt</t>
  </si>
  <si>
    <t>Landkreis
Mecklen-
burgische
Seenplatte</t>
  </si>
  <si>
    <t>darunter</t>
  </si>
  <si>
    <t>Landkreis
Rostock</t>
  </si>
  <si>
    <t>Landkreis
Vorpom-
mern-
Rügen</t>
  </si>
  <si>
    <t xml:space="preserve">darunter </t>
  </si>
  <si>
    <t>Landkreis
Nordwest-
mecklenburg</t>
  </si>
  <si>
    <t>Landkreis
Vorpommern-
Greifswald</t>
  </si>
  <si>
    <t>Landkreis
Ludwigslust-
Parchim</t>
  </si>
  <si>
    <t>Neu-
branden-
burg</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</si>
  <si>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</si>
  <si>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</si>
  <si>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Bedarfs- und sonstige allgemeine Zuweisungen 
   vom Land</t>
  </si>
  <si>
    <t>Zuweisungen und Zuschüsse für laufende Zwecke 
   vom Land</t>
  </si>
  <si>
    <t>Zuweisungen und Zuschüsse für laufende Zwecke 
   vom Bund</t>
  </si>
  <si>
    <t>Mehrauszahlungen/Mehreinzahlungen aus 
   Verwaltungstätigkeit</t>
  </si>
  <si>
    <t>Tabelle 7</t>
  </si>
  <si>
    <t>Tabelle 7.1</t>
  </si>
  <si>
    <t>Tabelle 7.2</t>
  </si>
  <si>
    <t>Tabelle 7.3</t>
  </si>
  <si>
    <t>Tabelle 7.4</t>
  </si>
  <si>
    <t>Tabelle 7.5</t>
  </si>
  <si>
    <t>Tabelle 7.6</t>
  </si>
  <si>
    <t>Tabelle 8</t>
  </si>
  <si>
    <t>Tabelle 8.1</t>
  </si>
  <si>
    <t>Tabelle 8.2</t>
  </si>
  <si>
    <t>Tabelle 8.3</t>
  </si>
  <si>
    <t>Tabelle 8.4</t>
  </si>
  <si>
    <t>Tabelle 8.5</t>
  </si>
  <si>
    <t>Tabelle 8.6</t>
  </si>
  <si>
    <t>Öffentlicher Personennahverkehr (ÖPNV)</t>
  </si>
  <si>
    <t>Zuständige Dezernentin: Heidi Knothe, Telefon: 0385 588-56432</t>
  </si>
  <si>
    <t>Hilfe zum Lebensunterhalt</t>
  </si>
  <si>
    <t>Hilfe zur Pflege</t>
  </si>
  <si>
    <t>Eingliederungshilfe für behinderte Menschen</t>
  </si>
  <si>
    <t>Hilfe zur Gesundheit</t>
  </si>
  <si>
    <t>Hilfe zur Überwindung sozialer Schwierigkeiten</t>
  </si>
  <si>
    <t>Grundsicherung im Alter und bei Erwerbsminderung</t>
  </si>
  <si>
    <t>Nicht aufteilbar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</si>
  <si>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</si>
  <si>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</si>
  <si>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</si>
  <si>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</si>
  <si>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</si>
  <si>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</si>
  <si>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Tilgung von Krediten für Investitionen am Kreditmarkt 
   und beim sonstigen öffentlichen Bereich</t>
  </si>
  <si>
    <t>Kreditaufnahmen für Investitionen am Kreditmarkt 
   und beim sonstigen öffentlichen Bereich</t>
  </si>
  <si>
    <t>L233 2018 00</t>
  </si>
  <si>
    <t>©  Statistisches Amt Mecklenburg-Vorpommern, Schwerin, 2020</t>
  </si>
  <si>
    <t>21.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</si>
</sst>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0;\-#\ ##0;\-"/>
    <numFmt numFmtId="165" formatCode="#\ ###\ ##0;\-#\ ###\ ##0;\-"/>
    <numFmt numFmtId="166" formatCode="#,##0&quot;  &quot;;\-\ #,##0&quot;  &quot;;0&quot;  &quot;;@&quot;  &quot;"/>
    <numFmt numFmtId="167" formatCode="#,##0,"/>
    <numFmt numFmtId="168" formatCode="General_)"/>
    <numFmt numFmtId="169" formatCode="#,##0&quot; &quot;;\-\ #,##0&quot; &quot;;\-&quot; &quot;;@&quot; &quot;"/>
    <numFmt numFmtId="170" formatCode="0&quot;   &quot;"/>
    <numFmt numFmtId="171" formatCode="#,##0.00&quot;  &quot;;\-\ #,##0.00&quot;  &quot;;0.00&quot;  &quot;;@&quot;  &quot;"/>
    <numFmt numFmtId="172" formatCode="#,##0&quot; &quot;;\-\ #,##0&quot; &quot;;0&quot; &quot;;@&quot; &quot;"/>
    <numFmt numFmtId="173" formatCode="#,##0&quot;&quot;;\-\ #,##0&quot;&quot;;0&quot;&quot;;@&quot;&quot;"/>
    <numFmt numFmtId="174" formatCode="#,##0.00&quot; &quot;;\-\ #,##0.00&quot; &quot;;0.00&quot; &quot;;@&quot; &quot;"/>
    <numFmt numFmtId="175" formatCode="#,##0.00&quot;&quot;;\-\ #,##0.00&quot;&quot;;0.00&quot;&quot;;@&quot;&quot;"/>
  </numFmts>
  <fonts count="37">
    <font>
      <sz val="10"/>
      <name val="Arial"/>
    </font>
    <font>
      <sz val="8"/>
      <name val="Arial"/>
      <family val="2"/>
    </font>
    <font>
      <b/>
      <sz val="8"/>
      <name val="Arial"/>
      <family val="2"/>
    </font>
    <font>
      <b/>
      <sz val="10"/>
      <name val="Arial"/>
      <family val="2"/>
    </font>
    <font>
      <sz val="10"/>
      <name val="Arial"/>
      <family val="2"/>
    </font>
    <font>
      <sz val="9"/>
      <name val="Arial"/>
      <family val="2"/>
    </font>
    <font>
      <sz val="10"/>
      <color indexed="8"/>
      <name val="Arial"/>
      <family val="2"/>
    </font>
    <font>
      <b/>
      <sz val="10"/>
      <color indexed="8"/>
      <name val="Arial"/>
      <family val="2"/>
    </font>
    <font>
      <sz val="10"/>
      <color indexed="8"/>
      <name val="MS Sans Serif"/>
      <family val="2"/>
    </font>
    <font>
      <sz val="1"/>
      <color indexed="8"/>
      <name val="Arial"/>
      <family val="2"/>
    </font>
    <font>
      <sz val="5"/>
      <color indexed="8"/>
      <name val="Arial"/>
      <family val="2"/>
    </font>
    <font>
      <b/>
      <sz val="11"/>
      <name val="Arial"/>
      <family val="2"/>
    </font>
    <font>
      <b/>
      <sz val="9"/>
      <name val="Arial"/>
      <family val="2"/>
    </font>
    <font>
      <sz val="6"/>
      <name val="Arial"/>
      <family val="2"/>
    </font>
    <font>
      <sz val="8"/>
      <name val="Helvetica"/>
      <family val="2"/>
    </font>
    <font>
      <sz val="8"/>
      <color indexed="8"/>
      <name val="Arial"/>
      <family val="2"/>
    </font>
    <font>
      <b/>
      <sz val="8"/>
      <color indexed="8"/>
      <name val="Arial"/>
      <family val="2"/>
    </font>
    <font>
      <sz val="9"/>
      <color indexed="8"/>
      <name val="Arial"/>
      <family val="2"/>
    </font>
    <font>
      <sz val="6"/>
      <color indexed="8"/>
      <name val="Arial"/>
      <family val="2"/>
    </font>
    <font>
      <sz val="12"/>
      <name val="Arial MT"/>
    </font>
    <font>
      <sz val="10"/>
      <color theme="1"/>
      <name val="Arial"/>
      <family val="2"/>
    </font>
    <font>
      <sz val="9"/>
      <color theme="1"/>
      <name val="Myriad Pro"/>
      <family val="2"/>
    </font>
    <font>
      <sz val="8"/>
      <color rgb="FF000000"/>
      <name val="Arial"/>
      <family val="2"/>
    </font>
    <font>
      <b/>
      <sz val="8"/>
      <color rgb="FF000000"/>
      <name val="Arial"/>
      <family val="2"/>
    </font>
    <font>
      <sz val="9"/>
      <color theme="1"/>
      <name val="Arial"/>
      <family val="2"/>
    </font>
    <font>
      <b/>
      <sz val="9"/>
      <color theme="1"/>
      <name val="Arial"/>
      <family val="2"/>
    </font>
    <font>
      <sz val="6"/>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8"/>
      <color theme="1"/>
      <name val="Arial"/>
      <family val="2"/>
    </font>
    <font>
      <b/>
      <sz val="19"/>
      <color theme="1"/>
      <name val="Arial"/>
      <family val="2"/>
    </font>
    <font>
      <sz val="19"/>
      <color theme="1"/>
      <name val="Arial"/>
      <family val="2"/>
    </font>
    <font>
      <b/>
      <sz val="30"/>
      <name val="Arial"/>
      <family val="2"/>
    </font>
  </fonts>
  <fills count="2">
    <fill>
      <patternFill patternType="none"/>
    </fill>
    <fill>
      <patternFill patternType="gray125"/>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3">
    <xf numFmtId="0" fontId="0" fillId="0" borderId="0"/>
    <xf numFmtId="0" fontId="4" fillId="0" borderId="0"/>
    <xf numFmtId="0" fontId="4" fillId="0" borderId="0"/>
    <xf numFmtId="0" fontId="4" fillId="0" borderId="0"/>
    <xf numFmtId="0" fontId="4" fillId="0" borderId="0"/>
    <xf numFmtId="0" fontId="6" fillId="0" borderId="0"/>
    <xf numFmtId="0" fontId="20" fillId="0" borderId="0"/>
    <xf numFmtId="0" fontId="8" fillId="0" borderId="0"/>
    <xf numFmtId="0" fontId="4" fillId="0" borderId="0"/>
    <xf numFmtId="0" fontId="4" fillId="0" borderId="0"/>
    <xf numFmtId="0" fontId="8" fillId="0" borderId="0"/>
    <xf numFmtId="0" fontId="8" fillId="0" borderId="0"/>
    <xf numFmtId="168" fontId="19" fillId="0" borderId="0"/>
  </cellStyleXfs>
  <cellXfs count="293">
    <xf numFmtId="0" fontId="0" fillId="0" borderId="0" xfId="0"/>
    <xf numFmtId="0" fontId="20" fillId="0" borderId="0" xfId="6"/>
    <xf numFmtId="49" fontId="21" fillId="0" borderId="0" xfId="6" applyNumberFormat="1" applyFont="1" applyAlignment="1">
      <alignment horizontal="left" vertical="center"/>
    </xf>
    <xf numFmtId="0" fontId="21" fillId="0" borderId="0" xfId="6" applyFont="1" applyAlignment="1">
      <alignment horizontal="left" vertical="center"/>
    </xf>
    <xf numFmtId="0" fontId="5" fillId="0" borderId="0" xfId="1" applyFont="1" applyAlignment="1">
      <alignment vertical="center" wrapText="1"/>
    </xf>
    <xf numFmtId="0" fontId="6" fillId="0" borderId="0" xfId="7" applyFont="1"/>
    <xf numFmtId="0" fontId="9" fillId="0" borderId="0" xfId="7" applyFont="1"/>
    <xf numFmtId="0" fontId="6" fillId="0" borderId="0" xfId="7" applyFont="1" applyAlignment="1">
      <alignment horizontal="left" wrapText="1"/>
    </xf>
    <xf numFmtId="0" fontId="10" fillId="0" borderId="0" xfId="7" applyFont="1"/>
    <xf numFmtId="0" fontId="4" fillId="0" borderId="0" xfId="1"/>
    <xf numFmtId="0" fontId="5" fillId="0" borderId="0" xfId="1" applyFont="1"/>
    <xf numFmtId="0" fontId="5" fillId="0" borderId="0" xfId="1" applyFont="1" applyAlignment="1">
      <alignment vertical="center"/>
    </xf>
    <xf numFmtId="0" fontId="4" fillId="0" borderId="0" xfId="1" applyFont="1"/>
    <xf numFmtId="0" fontId="14" fillId="0" borderId="0" xfId="1" applyFont="1" applyBorder="1" applyAlignment="1">
      <alignment horizontal="center" vertical="center" wrapText="1"/>
    </xf>
    <xf numFmtId="0" fontId="5" fillId="0" borderId="0" xfId="1" applyFont="1" applyAlignment="1">
      <alignment horizontal="left" vertical="center"/>
    </xf>
    <xf numFmtId="0" fontId="5" fillId="0" borderId="0" xfId="1" applyFont="1" applyAlignment="1">
      <alignment horizontal="justify" vertical="justify" wrapText="1"/>
    </xf>
    <xf numFmtId="0" fontId="1" fillId="0" borderId="0" xfId="0" applyFont="1" applyBorder="1" applyAlignment="1">
      <alignment horizontal="center" wrapText="1"/>
    </xf>
    <xf numFmtId="0" fontId="1" fillId="0" borderId="0" xfId="0" applyFont="1" applyBorder="1"/>
    <xf numFmtId="0" fontId="1"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 fillId="0" borderId="4" xfId="0" applyFont="1" applyBorder="1" applyAlignment="1">
      <alignment wrapText="1"/>
    </xf>
    <xf numFmtId="0" fontId="13" fillId="0" borderId="1" xfId="0" applyFont="1" applyBorder="1" applyAlignment="1">
      <alignment horizontal="center" vertical="center" wrapText="1"/>
    </xf>
    <xf numFmtId="0" fontId="2" fillId="0" borderId="4" xfId="0" applyFont="1" applyBorder="1" applyAlignment="1">
      <alignment vertical="center" wrapText="1"/>
    </xf>
    <xf numFmtId="0" fontId="6" fillId="0" borderId="0" xfId="7" applyFont="1" applyAlignment="1">
      <alignment vertical="center"/>
    </xf>
    <xf numFmtId="0" fontId="5" fillId="0" borderId="0" xfId="1" applyFont="1" applyAlignment="1">
      <alignment horizontal="right"/>
    </xf>
    <xf numFmtId="0" fontId="5" fillId="0" borderId="0" xfId="1" applyNumberFormat="1" applyFont="1" applyAlignment="1">
      <alignment horizontal="left" vertical="top"/>
    </xf>
    <xf numFmtId="0" fontId="5" fillId="0" borderId="0" xfId="1" applyFont="1" applyAlignment="1">
      <alignment horizontal="left" vertical="top"/>
    </xf>
    <xf numFmtId="0" fontId="1" fillId="0" borderId="3" xfId="0" applyFont="1" applyBorder="1" applyAlignment="1">
      <alignment horizontal="center" vertical="center" wrapText="1"/>
    </xf>
    <xf numFmtId="0" fontId="22" fillId="0" borderId="5" xfId="7" applyFont="1" applyFill="1" applyBorder="1" applyAlignment="1">
      <alignment horizontal="left"/>
    </xf>
    <xf numFmtId="0" fontId="22" fillId="0" borderId="5" xfId="7" applyFont="1" applyFill="1" applyBorder="1" applyAlignment="1">
      <alignment horizontal="left" wrapText="1"/>
    </xf>
    <xf numFmtId="0" fontId="23" fillId="0" borderId="5" xfId="7" applyFont="1" applyFill="1" applyBorder="1" applyAlignment="1">
      <alignment horizontal="left" wrapText="1"/>
    </xf>
    <xf numFmtId="0" fontId="23" fillId="0" borderId="5" xfId="7" applyFont="1" applyFill="1" applyBorder="1" applyAlignment="1">
      <alignment horizontal="left" vertical="center"/>
    </xf>
    <xf numFmtId="0" fontId="2" fillId="0" borderId="0" xfId="0" applyFont="1" applyBorder="1" applyAlignment="1"/>
    <xf numFmtId="49" fontId="2" fillId="0" borderId="0" xfId="0" applyNumberFormat="1" applyFont="1" applyBorder="1" applyAlignment="1">
      <alignment horizontal="center" vertical="center"/>
    </xf>
    <xf numFmtId="0" fontId="7" fillId="0" borderId="0" xfId="1" applyFont="1" applyAlignment="1">
      <alignment horizontal="left" vertical="center"/>
    </xf>
    <xf numFmtId="0" fontId="2" fillId="0" borderId="0" xfId="1" applyFont="1"/>
    <xf numFmtId="0" fontId="1" fillId="0" borderId="0" xfId="1" applyFont="1" applyBorder="1" applyAlignment="1">
      <alignment horizontal="left" vertical="center" wrapText="1"/>
    </xf>
    <xf numFmtId="0" fontId="1" fillId="0" borderId="0" xfId="1" applyFont="1"/>
    <xf numFmtId="0" fontId="2" fillId="0" borderId="0" xfId="1" applyFont="1" applyBorder="1" applyAlignment="1">
      <alignment horizontal="left" indent="1"/>
    </xf>
    <xf numFmtId="0" fontId="2" fillId="0" borderId="9" xfId="1" applyFont="1" applyBorder="1" applyAlignment="1">
      <alignment horizontal="left" indent="1"/>
    </xf>
    <xf numFmtId="0" fontId="1" fillId="0" borderId="0" xfId="1" applyFont="1" applyBorder="1" applyAlignment="1">
      <alignment horizontal="left" indent="1"/>
    </xf>
    <xf numFmtId="0" fontId="1" fillId="0" borderId="9" xfId="1" applyFont="1" applyBorder="1" applyAlignment="1">
      <alignment horizontal="left" indent="1"/>
    </xf>
    <xf numFmtId="0" fontId="1" fillId="0" borderId="0" xfId="1" applyFont="1" applyAlignment="1">
      <alignment horizontal="center" vertical="center" wrapText="1"/>
    </xf>
    <xf numFmtId="0" fontId="2" fillId="0" borderId="0" xfId="1" applyFont="1" applyAlignment="1">
      <alignment horizontal="center" vertical="center" wrapText="1"/>
    </xf>
    <xf numFmtId="0" fontId="4" fillId="0" borderId="0" xfId="1" applyFont="1" applyAlignment="1">
      <alignment horizontal="left"/>
    </xf>
    <xf numFmtId="0" fontId="3" fillId="0" borderId="0" xfId="1" applyFont="1" applyAlignment="1">
      <alignment vertical="center"/>
    </xf>
    <xf numFmtId="0" fontId="4" fillId="0" borderId="0" xfId="1" applyFont="1" applyAlignment="1">
      <alignment vertical="center"/>
    </xf>
    <xf numFmtId="0" fontId="2" fillId="0" borderId="0" xfId="0" applyFont="1" applyBorder="1"/>
    <xf numFmtId="0" fontId="2" fillId="0" borderId="8" xfId="0" applyFont="1" applyBorder="1" applyAlignment="1">
      <alignment horizontal="left" indent="1"/>
    </xf>
    <xf numFmtId="0" fontId="2" fillId="0" borderId="0" xfId="0" applyFont="1" applyAlignment="1">
      <alignment horizontal="left" indent="1"/>
    </xf>
    <xf numFmtId="0" fontId="2" fillId="0" borderId="9" xfId="0" applyFont="1" applyBorder="1" applyAlignment="1">
      <alignment horizontal="left" indent="1"/>
    </xf>
    <xf numFmtId="0" fontId="1" fillId="0" borderId="0" xfId="0" applyFont="1" applyAlignment="1">
      <alignment horizontal="left" indent="1"/>
    </xf>
    <xf numFmtId="0" fontId="1" fillId="0" borderId="9" xfId="0" applyFont="1" applyBorder="1" applyAlignment="1">
      <alignment horizontal="left" indent="1"/>
    </xf>
    <xf numFmtId="0" fontId="1" fillId="0" borderId="0" xfId="0" applyFont="1" applyAlignment="1">
      <alignment horizontal="left" vertical="top" indent="1"/>
    </xf>
    <xf numFmtId="0" fontId="1" fillId="0" borderId="9" xfId="0" applyFont="1" applyBorder="1" applyAlignment="1">
      <alignment horizontal="left" wrapText="1" indent="1"/>
    </xf>
    <xf numFmtId="0" fontId="14" fillId="0" borderId="4" xfId="1" applyFont="1" applyBorder="1" applyAlignment="1">
      <alignment vertical="top" wrapText="1"/>
    </xf>
    <xf numFmtId="0" fontId="14" fillId="0" borderId="0" xfId="1" applyFont="1" applyBorder="1" applyAlignment="1">
      <alignment horizontal="left" vertical="top" wrapText="1"/>
    </xf>
    <xf numFmtId="0" fontId="1" fillId="0" borderId="0" xfId="1" applyFont="1" applyAlignment="1">
      <alignment horizontal="center" vertical="top" wrapText="1"/>
    </xf>
    <xf numFmtId="0" fontId="1" fillId="0" borderId="5" xfId="1" applyFont="1" applyBorder="1" applyAlignment="1">
      <alignment vertical="top" wrapText="1"/>
    </xf>
    <xf numFmtId="0" fontId="1" fillId="0" borderId="0" xfId="1" applyFont="1" applyBorder="1" applyAlignment="1">
      <alignment horizontal="left" vertical="top" wrapText="1"/>
    </xf>
    <xf numFmtId="0" fontId="2" fillId="0" borderId="0" xfId="1" applyFont="1" applyAlignment="1">
      <alignment horizontal="center" vertical="top" wrapText="1"/>
    </xf>
    <xf numFmtId="0" fontId="2" fillId="0" borderId="5" xfId="1" applyFont="1" applyBorder="1" applyAlignment="1">
      <alignment vertical="top" wrapText="1"/>
    </xf>
    <xf numFmtId="0" fontId="2" fillId="0" borderId="0" xfId="1" applyFont="1" applyBorder="1" applyAlignment="1">
      <alignment horizontal="left" vertical="top" wrapText="1"/>
    </xf>
    <xf numFmtId="0" fontId="1" fillId="0" borderId="0" xfId="1" applyFont="1" applyAlignment="1">
      <alignment horizontal="center"/>
    </xf>
    <xf numFmtId="0" fontId="1" fillId="0" borderId="0" xfId="1" applyFont="1" applyAlignment="1">
      <alignment vertical="top"/>
    </xf>
    <xf numFmtId="0" fontId="1" fillId="0" borderId="0" xfId="1" applyFont="1" applyAlignment="1">
      <alignment horizontal="left" vertical="top"/>
    </xf>
    <xf numFmtId="0" fontId="15" fillId="0" borderId="0" xfId="7" applyFont="1" applyAlignment="1">
      <alignment vertical="top"/>
    </xf>
    <xf numFmtId="0" fontId="15" fillId="0" borderId="0" xfId="7" applyFont="1"/>
    <xf numFmtId="0" fontId="15" fillId="0" borderId="0" xfId="7" applyFont="1" applyBorder="1"/>
    <xf numFmtId="0" fontId="15" fillId="0" borderId="5" xfId="7" applyFont="1" applyBorder="1" applyAlignment="1">
      <alignment horizontal="left"/>
    </xf>
    <xf numFmtId="0" fontId="15" fillId="0" borderId="5" xfId="7" applyFont="1" applyBorder="1" applyAlignment="1">
      <alignment horizontal="left" wrapText="1"/>
    </xf>
    <xf numFmtId="0" fontId="16" fillId="0" borderId="5" xfId="7" applyFont="1" applyBorder="1" applyAlignment="1">
      <alignment horizontal="left" vertical="center"/>
    </xf>
    <xf numFmtId="0" fontId="16" fillId="0" borderId="0" xfId="7" applyFont="1" applyAlignment="1">
      <alignment vertical="center"/>
    </xf>
    <xf numFmtId="0" fontId="16" fillId="0" borderId="5" xfId="7" applyFont="1" applyBorder="1" applyAlignment="1">
      <alignment horizontal="left" wrapText="1"/>
    </xf>
    <xf numFmtId="0" fontId="16" fillId="0" borderId="0" xfId="7" applyFont="1"/>
    <xf numFmtId="0" fontId="15" fillId="0" borderId="5" xfId="5" applyFont="1" applyFill="1" applyBorder="1" applyAlignment="1">
      <alignment wrapText="1"/>
    </xf>
    <xf numFmtId="0" fontId="17" fillId="0" borderId="0" xfId="7" applyFont="1" applyAlignment="1"/>
    <xf numFmtId="0" fontId="17" fillId="0" borderId="0" xfId="7" applyFont="1" applyAlignment="1">
      <alignment horizontal="left"/>
    </xf>
    <xf numFmtId="164" fontId="17" fillId="0" borderId="0" xfId="7" applyNumberFormat="1" applyFont="1" applyAlignment="1">
      <alignment horizontal="right"/>
    </xf>
    <xf numFmtId="0" fontId="7" fillId="0" borderId="0" xfId="7" applyFont="1" applyAlignment="1">
      <alignment horizontal="center"/>
    </xf>
    <xf numFmtId="167" fontId="15" fillId="0" borderId="0" xfId="7" applyNumberFormat="1" applyFont="1" applyAlignment="1">
      <alignment horizontal="center"/>
    </xf>
    <xf numFmtId="0" fontId="17" fillId="0" borderId="0" xfId="7" applyFont="1"/>
    <xf numFmtId="0" fontId="24" fillId="0" borderId="0" xfId="6" applyFont="1" applyAlignment="1">
      <alignment horizontal="left" vertical="center" indent="33"/>
    </xf>
    <xf numFmtId="49" fontId="24" fillId="0" borderId="0" xfId="6" applyNumberFormat="1" applyFont="1" applyAlignment="1">
      <alignment horizontal="right" vertical="center"/>
    </xf>
    <xf numFmtId="49" fontId="20" fillId="0" borderId="0" xfId="6" applyNumberFormat="1" applyFont="1" applyAlignment="1">
      <alignment horizontal="right"/>
    </xf>
    <xf numFmtId="0" fontId="25" fillId="0" borderId="0" xfId="6" applyFont="1" applyAlignment="1">
      <alignment vertical="center"/>
    </xf>
    <xf numFmtId="0" fontId="20" fillId="0" borderId="0" xfId="6" applyFont="1" applyAlignment="1"/>
    <xf numFmtId="49" fontId="24" fillId="0" borderId="0" xfId="6" applyNumberFormat="1" applyFont="1" applyAlignment="1">
      <alignment horizontal="left" vertical="center"/>
    </xf>
    <xf numFmtId="0" fontId="24" fillId="0" borderId="0" xfId="6" applyNumberFormat="1" applyFont="1" applyAlignment="1">
      <alignment horizontal="left" vertical="center"/>
    </xf>
    <xf numFmtId="0" fontId="1" fillId="0" borderId="3" xfId="7" applyFont="1" applyBorder="1" applyAlignment="1">
      <alignment horizontal="center" wrapText="1"/>
    </xf>
    <xf numFmtId="0" fontId="1" fillId="0" borderId="2" xfId="7" applyFont="1" applyBorder="1" applyAlignment="1">
      <alignment horizontal="center" wrapText="1"/>
    </xf>
    <xf numFmtId="0" fontId="13" fillId="0" borderId="2" xfId="1" applyNumberFormat="1" applyFont="1" applyBorder="1" applyAlignment="1">
      <alignment horizontal="center" vertical="center"/>
    </xf>
    <xf numFmtId="0" fontId="13" fillId="0" borderId="2" xfId="1" applyNumberFormat="1" applyFont="1" applyBorder="1" applyAlignment="1">
      <alignment horizontal="center" vertical="center" wrapText="1"/>
    </xf>
    <xf numFmtId="0" fontId="13" fillId="0" borderId="3" xfId="1" applyNumberFormat="1" applyFont="1" applyBorder="1" applyAlignment="1">
      <alignment horizontal="center" vertical="center" wrapText="1"/>
    </xf>
    <xf numFmtId="0" fontId="13" fillId="0" borderId="1" xfId="1" applyNumberFormat="1" applyFont="1" applyBorder="1" applyAlignment="1">
      <alignment horizontal="center" vertical="center"/>
    </xf>
    <xf numFmtId="0" fontId="13" fillId="0" borderId="3" xfId="1" applyNumberFormat="1" applyFont="1" applyBorder="1" applyAlignment="1">
      <alignment horizontal="center" vertical="center"/>
    </xf>
    <xf numFmtId="0" fontId="26" fillId="0" borderId="1" xfId="1" applyNumberFormat="1" applyFont="1" applyFill="1" applyBorder="1" applyAlignment="1">
      <alignment horizontal="center" vertical="center"/>
    </xf>
    <xf numFmtId="0" fontId="26" fillId="0" borderId="2" xfId="1" applyNumberFormat="1" applyFont="1" applyFill="1" applyBorder="1" applyAlignment="1">
      <alignment horizontal="center" vertical="center" wrapText="1"/>
    </xf>
    <xf numFmtId="0" fontId="13" fillId="0" borderId="2" xfId="1" applyNumberFormat="1" applyFont="1" applyFill="1" applyBorder="1" applyAlignment="1">
      <alignment horizontal="center" vertical="center"/>
    </xf>
    <xf numFmtId="0" fontId="13" fillId="0" borderId="2" xfId="1" applyNumberFormat="1" applyFont="1" applyFill="1" applyBorder="1" applyAlignment="1">
      <alignment horizontal="center" vertical="center" wrapText="1"/>
    </xf>
    <xf numFmtId="0" fontId="15" fillId="0" borderId="0" xfId="7" applyFont="1" applyFill="1" applyAlignment="1"/>
    <xf numFmtId="0" fontId="15" fillId="0" borderId="5" xfId="7" applyFont="1" applyFill="1" applyBorder="1" applyAlignment="1">
      <alignment horizontal="left"/>
    </xf>
    <xf numFmtId="0" fontId="1" fillId="0" borderId="0" xfId="0" applyFont="1" applyBorder="1" applyAlignment="1">
      <alignment vertical="center"/>
    </xf>
    <xf numFmtId="0" fontId="1" fillId="0" borderId="0" xfId="0" applyFont="1" applyBorder="1" applyAlignment="1"/>
    <xf numFmtId="0" fontId="1" fillId="0" borderId="0" xfId="0" applyNumberFormat="1" applyFont="1" applyBorder="1" applyAlignment="1">
      <alignment horizontal="center" vertical="center"/>
    </xf>
    <xf numFmtId="0" fontId="13" fillId="0" borderId="0" xfId="0" applyNumberFormat="1" applyFont="1" applyBorder="1" applyAlignment="1">
      <alignment horizontal="center" vertical="center"/>
    </xf>
    <xf numFmtId="0" fontId="1" fillId="0" borderId="0" xfId="0" applyNumberFormat="1" applyFont="1" applyBorder="1"/>
    <xf numFmtId="0" fontId="13" fillId="0" borderId="0" xfId="0" applyNumberFormat="1" applyFont="1" applyBorder="1"/>
    <xf numFmtId="0" fontId="2" fillId="0" borderId="0" xfId="0" applyNumberFormat="1" applyFont="1" applyBorder="1" applyAlignment="1">
      <alignment vertical="center"/>
    </xf>
    <xf numFmtId="0" fontId="2" fillId="0" borderId="0" xfId="0" applyNumberFormat="1" applyFont="1" applyBorder="1" applyAlignment="1"/>
    <xf numFmtId="0" fontId="1" fillId="0" borderId="0" xfId="0" applyNumberFormat="1" applyFont="1" applyBorder="1" applyAlignment="1">
      <alignment vertical="center"/>
    </xf>
    <xf numFmtId="0" fontId="1" fillId="0" borderId="0" xfId="0" applyNumberFormat="1" applyFont="1" applyBorder="1" applyAlignment="1"/>
    <xf numFmtId="165" fontId="1" fillId="0" borderId="2"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5" fontId="13" fillId="0" borderId="3" xfId="0" applyNumberFormat="1" applyFont="1" applyBorder="1" applyAlignment="1">
      <alignment horizontal="center" vertical="center" wrapText="1"/>
    </xf>
    <xf numFmtId="165" fontId="13" fillId="0" borderId="6" xfId="0" applyNumberFormat="1" applyFont="1" applyBorder="1" applyAlignment="1">
      <alignment horizontal="center" vertical="center" wrapText="1"/>
    </xf>
    <xf numFmtId="0" fontId="3" fillId="0" borderId="0" xfId="1" applyFont="1" applyAlignment="1">
      <alignment horizontal="left" vertical="center"/>
    </xf>
    <xf numFmtId="0" fontId="5" fillId="0" borderId="0" xfId="1" applyFont="1" applyAlignment="1">
      <alignment horizontal="center" vertical="center"/>
    </xf>
    <xf numFmtId="0" fontId="5" fillId="0" borderId="0" xfId="1" applyFont="1" applyAlignment="1">
      <alignment horizontal="justify" vertical="justify" wrapText="1"/>
    </xf>
    <xf numFmtId="0" fontId="12" fillId="0" borderId="0" xfId="1" applyFont="1" applyAlignment="1">
      <alignment horizontal="left" vertical="center"/>
    </xf>
    <xf numFmtId="0" fontId="11" fillId="0" borderId="0" xfId="1" applyFont="1" applyAlignment="1">
      <alignment horizontal="left" vertical="center"/>
    </xf>
    <xf numFmtId="0" fontId="5" fillId="0" borderId="0" xfId="1" applyFont="1" applyAlignment="1">
      <alignment horizontal="left" vertical="center"/>
    </xf>
    <xf numFmtId="0" fontId="9" fillId="0" borderId="0" xfId="7" applyFont="1" applyAlignment="1">
      <alignment horizontal="center"/>
    </xf>
    <xf numFmtId="0" fontId="1" fillId="0" borderId="8" xfId="1" applyFont="1" applyBorder="1" applyAlignment="1">
      <alignment horizontal="center" vertical="center" wrapText="1"/>
    </xf>
    <xf numFmtId="0" fontId="7" fillId="0" borderId="0" xfId="7" applyFont="1" applyAlignment="1">
      <alignment vertical="center"/>
    </xf>
    <xf numFmtId="170" fontId="13" fillId="0" borderId="0" xfId="0" applyNumberFormat="1" applyFont="1" applyAlignment="1" applyProtection="1">
      <alignment horizontal="right"/>
    </xf>
    <xf numFmtId="170" fontId="13" fillId="0" borderId="0" xfId="0" applyNumberFormat="1" applyFont="1" applyAlignment="1" applyProtection="1">
      <alignment horizontal="right" vertical="center"/>
    </xf>
    <xf numFmtId="0" fontId="1" fillId="0" borderId="3" xfId="0"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2" xfId="7" applyFont="1" applyFill="1" applyBorder="1" applyAlignment="1">
      <alignment horizontal="center" vertical="center" wrapText="1"/>
    </xf>
    <xf numFmtId="165" fontId="1" fillId="0" borderId="2"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5" fillId="0" borderId="0" xfId="1" applyNumberFormat="1" applyFont="1" applyAlignment="1">
      <alignment vertical="center"/>
    </xf>
    <xf numFmtId="171" fontId="22" fillId="0" borderId="0" xfId="0" applyNumberFormat="1" applyFont="1" applyBorder="1" applyAlignment="1">
      <alignment horizontal="right"/>
    </xf>
    <xf numFmtId="166" fontId="22" fillId="0" borderId="0" xfId="0" applyNumberFormat="1" applyFont="1" applyBorder="1" applyAlignment="1">
      <alignment horizontal="right"/>
    </xf>
    <xf numFmtId="166" fontId="23" fillId="0" borderId="0" xfId="0" applyNumberFormat="1" applyFont="1" applyBorder="1" applyAlignment="1">
      <alignment horizontal="right" vertical="center"/>
    </xf>
    <xf numFmtId="171" fontId="23" fillId="0" borderId="0" xfId="0" applyNumberFormat="1" applyFont="1" applyBorder="1" applyAlignment="1">
      <alignment horizontal="right" vertical="center"/>
    </xf>
    <xf numFmtId="171" fontId="23" fillId="0" borderId="0" xfId="0" applyNumberFormat="1" applyFont="1" applyBorder="1" applyAlignment="1">
      <alignment horizontal="right"/>
    </xf>
    <xf numFmtId="166" fontId="23" fillId="0" borderId="0" xfId="0" applyNumberFormat="1" applyFont="1" applyBorder="1" applyAlignment="1">
      <alignment horizontal="right"/>
    </xf>
    <xf numFmtId="172" fontId="22" fillId="0" borderId="0" xfId="0" applyNumberFormat="1" applyFont="1" applyBorder="1" applyAlignment="1">
      <alignment horizontal="right"/>
    </xf>
    <xf numFmtId="173" fontId="22" fillId="0" borderId="0" xfId="0" applyNumberFormat="1" applyFont="1" applyBorder="1" applyAlignment="1">
      <alignment horizontal="right"/>
    </xf>
    <xf numFmtId="174" fontId="22" fillId="0" borderId="0" xfId="0" applyNumberFormat="1" applyFont="1" applyBorder="1" applyAlignment="1">
      <alignment horizontal="right"/>
    </xf>
    <xf numFmtId="175" fontId="22" fillId="0" borderId="0" xfId="0" applyNumberFormat="1" applyFont="1" applyBorder="1" applyAlignment="1">
      <alignment horizontal="right"/>
    </xf>
    <xf numFmtId="174" fontId="23" fillId="0" borderId="0" xfId="0" applyNumberFormat="1" applyFont="1" applyBorder="1" applyAlignment="1">
      <alignment horizontal="right"/>
    </xf>
    <xf numFmtId="175" fontId="23" fillId="0" borderId="0" xfId="0" applyNumberFormat="1" applyFont="1" applyBorder="1" applyAlignment="1">
      <alignment horizontal="right"/>
    </xf>
    <xf numFmtId="174" fontId="23" fillId="0" borderId="0" xfId="0" applyNumberFormat="1" applyFont="1" applyBorder="1" applyAlignment="1">
      <alignment horizontal="right" vertical="center"/>
    </xf>
    <xf numFmtId="175" fontId="23" fillId="0" borderId="0" xfId="0" applyNumberFormat="1" applyFont="1" applyBorder="1" applyAlignment="1">
      <alignment horizontal="right" vertical="center"/>
    </xf>
    <xf numFmtId="172" fontId="23" fillId="0" borderId="0" xfId="0" applyNumberFormat="1" applyFont="1" applyBorder="1" applyAlignment="1">
      <alignment horizontal="right"/>
    </xf>
    <xf numFmtId="173" fontId="23" fillId="0" borderId="0" xfId="0" applyNumberFormat="1" applyFont="1" applyBorder="1" applyAlignment="1">
      <alignment horizontal="right"/>
    </xf>
    <xf numFmtId="172" fontId="23" fillId="0" borderId="0" xfId="0" applyNumberFormat="1" applyFont="1" applyBorder="1" applyAlignment="1">
      <alignment horizontal="right" vertical="center"/>
    </xf>
    <xf numFmtId="173" fontId="23" fillId="0" borderId="0" xfId="0" applyNumberFormat="1" applyFont="1" applyBorder="1" applyAlignment="1">
      <alignment horizontal="right" vertical="center"/>
    </xf>
    <xf numFmtId="0" fontId="13" fillId="0" borderId="1" xfId="0" applyNumberFormat="1" applyFont="1" applyBorder="1" applyAlignment="1">
      <alignment horizontal="center" vertical="center" wrapText="1"/>
    </xf>
    <xf numFmtId="0" fontId="13" fillId="0" borderId="2" xfId="0" applyNumberFormat="1" applyFont="1" applyBorder="1" applyAlignment="1">
      <alignment horizontal="center" vertical="center" wrapText="1"/>
    </xf>
    <xf numFmtId="0" fontId="13" fillId="0" borderId="3" xfId="0" applyNumberFormat="1" applyFont="1" applyBorder="1" applyAlignment="1">
      <alignment horizontal="center" vertical="center" wrapText="1"/>
    </xf>
    <xf numFmtId="0" fontId="13" fillId="0" borderId="1" xfId="0" applyNumberFormat="1" applyFont="1" applyBorder="1" applyAlignment="1">
      <alignment horizontal="center" vertical="center"/>
    </xf>
    <xf numFmtId="0" fontId="13" fillId="0" borderId="2" xfId="0" applyNumberFormat="1" applyFont="1" applyBorder="1" applyAlignment="1">
      <alignment horizontal="center" vertical="center"/>
    </xf>
    <xf numFmtId="165" fontId="13" fillId="0" borderId="1" xfId="0" applyNumberFormat="1" applyFont="1" applyBorder="1" applyAlignment="1">
      <alignment horizontal="center" vertical="center" wrapText="1"/>
    </xf>
    <xf numFmtId="0" fontId="30" fillId="0" borderId="0" xfId="6" applyFont="1" applyAlignment="1">
      <alignment horizontal="left" vertical="center"/>
    </xf>
    <xf numFmtId="0" fontId="36" fillId="0" borderId="16" xfId="6" applyFont="1" applyBorder="1" applyAlignment="1">
      <alignment horizontal="left" wrapText="1"/>
    </xf>
    <xf numFmtId="0" fontId="27" fillId="0" borderId="16" xfId="6" applyFont="1" applyBorder="1" applyAlignment="1">
      <alignment horizontal="center" vertical="center" wrapText="1"/>
    </xf>
    <xf numFmtId="0" fontId="28" fillId="0" borderId="17" xfId="8" applyFont="1" applyBorder="1" applyAlignment="1">
      <alignment horizontal="left" vertical="center" wrapText="1"/>
    </xf>
    <xf numFmtId="0" fontId="29" fillId="0" borderId="17" xfId="8" applyFont="1" applyBorder="1" applyAlignment="1">
      <alignment horizontal="right" vertical="center" wrapText="1"/>
    </xf>
    <xf numFmtId="0" fontId="28" fillId="0" borderId="0" xfId="1" applyFont="1" applyBorder="1" applyAlignment="1">
      <alignment horizontal="center" vertical="center" wrapText="1"/>
    </xf>
    <xf numFmtId="0" fontId="34" fillId="0" borderId="0" xfId="6" applyFont="1" applyAlignment="1">
      <alignment vertical="center"/>
    </xf>
    <xf numFmtId="0" fontId="34" fillId="0" borderId="0" xfId="6" applyFont="1" applyAlignment="1">
      <alignment horizontal="left" vertical="center"/>
    </xf>
    <xf numFmtId="0" fontId="34" fillId="0" borderId="0" xfId="6" applyFont="1" applyAlignment="1">
      <alignment vertical="center" wrapText="1"/>
    </xf>
    <xf numFmtId="0" fontId="35" fillId="0" borderId="0" xfId="6" quotePrefix="1" applyNumberFormat="1" applyFont="1" applyAlignment="1">
      <alignment horizontal="left"/>
    </xf>
    <xf numFmtId="0" fontId="35" fillId="0" borderId="0" xfId="6" applyNumberFormat="1" applyFont="1" applyAlignment="1">
      <alignment horizontal="left"/>
    </xf>
    <xf numFmtId="49" fontId="31" fillId="0" borderId="0" xfId="6" quotePrefix="1" applyNumberFormat="1" applyFont="1" applyAlignment="1">
      <alignment horizontal="left"/>
    </xf>
    <xf numFmtId="0" fontId="24" fillId="0" borderId="0" xfId="6" applyFont="1" applyBorder="1" applyAlignment="1">
      <alignment horizontal="center" vertical="center"/>
    </xf>
    <xf numFmtId="0" fontId="24" fillId="0" borderId="0" xfId="6" applyFont="1" applyAlignment="1">
      <alignment horizontal="right"/>
    </xf>
    <xf numFmtId="0" fontId="25" fillId="0" borderId="18" xfId="6" applyFont="1" applyBorder="1" applyAlignment="1">
      <alignment horizontal="right"/>
    </xf>
    <xf numFmtId="0" fontId="32" fillId="0" borderId="19" xfId="6" applyFont="1" applyBorder="1" applyAlignment="1">
      <alignment horizontal="center" vertical="center"/>
    </xf>
    <xf numFmtId="0" fontId="32" fillId="0" borderId="0" xfId="6" applyFont="1" applyBorder="1" applyAlignment="1">
      <alignment horizontal="center" vertical="center"/>
    </xf>
    <xf numFmtId="49" fontId="24" fillId="0" borderId="0" xfId="6" applyNumberFormat="1" applyFont="1" applyAlignment="1">
      <alignment horizontal="left" vertical="center"/>
    </xf>
    <xf numFmtId="0" fontId="33" fillId="0" borderId="0" xfId="6" applyFont="1" applyBorder="1" applyAlignment="1">
      <alignment horizontal="left" vertical="center"/>
    </xf>
    <xf numFmtId="0" fontId="32" fillId="0" borderId="18" xfId="6" applyFont="1" applyBorder="1" applyAlignment="1">
      <alignment horizontal="center" vertical="center"/>
    </xf>
    <xf numFmtId="0" fontId="24" fillId="0" borderId="19" xfId="6" applyFont="1" applyBorder="1" applyAlignment="1">
      <alignment horizontal="center" vertical="center"/>
    </xf>
    <xf numFmtId="0" fontId="25" fillId="0" borderId="0" xfId="6" applyFont="1" applyAlignment="1">
      <alignment horizontal="center" vertical="center"/>
    </xf>
    <xf numFmtId="0" fontId="24" fillId="0" borderId="0" xfId="6" applyFont="1" applyAlignment="1">
      <alignment horizontal="center" vertical="center"/>
    </xf>
    <xf numFmtId="0" fontId="21" fillId="0" borderId="0" xfId="6" applyFont="1" applyAlignment="1">
      <alignment horizontal="left" vertical="center"/>
    </xf>
    <xf numFmtId="0" fontId="20" fillId="0" borderId="0" xfId="6" applyAlignment="1">
      <alignment horizontal="center"/>
    </xf>
    <xf numFmtId="49" fontId="21" fillId="0" borderId="0" xfId="6" applyNumberFormat="1" applyFont="1" applyAlignment="1">
      <alignment horizontal="left" vertical="center"/>
    </xf>
    <xf numFmtId="49" fontId="21" fillId="0" borderId="0" xfId="6" applyNumberFormat="1" applyFont="1" applyAlignment="1">
      <alignment horizontal="center" vertical="center"/>
    </xf>
    <xf numFmtId="0" fontId="5" fillId="0" borderId="0" xfId="1" applyNumberFormat="1" applyFont="1" applyAlignment="1">
      <alignment horizontal="center" vertical="center"/>
    </xf>
    <xf numFmtId="0" fontId="3" fillId="0" borderId="0" xfId="1" applyFont="1" applyAlignment="1">
      <alignment horizontal="left" vertical="center"/>
    </xf>
    <xf numFmtId="0" fontId="24" fillId="0" borderId="0" xfId="1" applyNumberFormat="1" applyFont="1" applyAlignment="1">
      <alignment vertical="center"/>
    </xf>
    <xf numFmtId="0" fontId="5" fillId="0" borderId="0" xfId="1" applyFont="1" applyAlignment="1">
      <alignment vertical="center" wrapText="1"/>
    </xf>
    <xf numFmtId="0" fontId="1" fillId="0" borderId="10" xfId="1" applyFont="1" applyBorder="1" applyAlignment="1">
      <alignment horizontal="center" vertical="center"/>
    </xf>
    <xf numFmtId="0" fontId="1" fillId="0" borderId="11" xfId="1" applyFont="1" applyBorder="1" applyAlignment="1">
      <alignment horizontal="center" vertical="center"/>
    </xf>
    <xf numFmtId="0" fontId="1" fillId="0" borderId="8" xfId="1" applyFont="1" applyBorder="1" applyAlignment="1">
      <alignment horizontal="center" vertical="center"/>
    </xf>
    <xf numFmtId="0" fontId="1" fillId="0" borderId="12" xfId="1"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7" fillId="0" borderId="0" xfId="1" applyFont="1" applyBorder="1" applyAlignment="1">
      <alignment horizontal="left" vertical="center"/>
    </xf>
    <xf numFmtId="0" fontId="1" fillId="0" borderId="10" xfId="1" applyFont="1" applyBorder="1" applyAlignment="1">
      <alignment horizontal="center" vertical="center" wrapText="1"/>
    </xf>
    <xf numFmtId="0" fontId="1" fillId="0" borderId="11" xfId="0" applyFont="1" applyBorder="1" applyAlignment="1">
      <alignment horizontal="center" vertical="center" wrapText="1"/>
    </xf>
    <xf numFmtId="0" fontId="1" fillId="0" borderId="4" xfId="1" applyFont="1" applyBorder="1" applyAlignment="1">
      <alignment horizontal="center" vertical="center" wrapText="1"/>
    </xf>
    <xf numFmtId="0" fontId="1" fillId="0" borderId="13" xfId="0" applyFont="1" applyBorder="1" applyAlignment="1">
      <alignment horizontal="center" vertical="center" wrapText="1"/>
    </xf>
    <xf numFmtId="0" fontId="1" fillId="0" borderId="8" xfId="1"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1" fontId="1" fillId="0" borderId="2"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169" fontId="2" fillId="0" borderId="9" xfId="0" applyNumberFormat="1" applyFont="1" applyBorder="1" applyAlignment="1">
      <alignment horizontal="center" vertical="center"/>
    </xf>
    <xf numFmtId="169" fontId="2" fillId="0" borderId="0" xfId="0" applyNumberFormat="1" applyFont="1" applyBorder="1" applyAlignment="1">
      <alignment horizontal="center" vertical="center"/>
    </xf>
    <xf numFmtId="0" fontId="1" fillId="0" borderId="3"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NumberFormat="1" applyFont="1" applyBorder="1" applyAlignment="1">
      <alignment horizontal="left" vertical="center"/>
    </xf>
    <xf numFmtId="0" fontId="2" fillId="0" borderId="2" xfId="0" applyNumberFormat="1" applyFont="1" applyBorder="1" applyAlignment="1">
      <alignment horizontal="left" vertical="center"/>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xf>
    <xf numFmtId="0" fontId="1" fillId="0" borderId="3" xfId="0" applyNumberFormat="1" applyFont="1" applyBorder="1" applyAlignment="1">
      <alignment horizontal="center" vertical="center"/>
    </xf>
    <xf numFmtId="165" fontId="2" fillId="0" borderId="9" xfId="0" applyNumberFormat="1" applyFont="1" applyBorder="1" applyAlignment="1">
      <alignment horizontal="center" vertical="center"/>
    </xf>
    <xf numFmtId="165" fontId="2" fillId="0" borderId="0" xfId="0" applyNumberFormat="1" applyFont="1" applyBorder="1" applyAlignment="1">
      <alignment horizontal="center" vertical="center"/>
    </xf>
    <xf numFmtId="0" fontId="2" fillId="0" borderId="7" xfId="0" applyNumberFormat="1" applyFont="1" applyBorder="1" applyAlignment="1">
      <alignment horizontal="left" vertical="center"/>
    </xf>
    <xf numFmtId="0" fontId="2" fillId="0" borderId="10" xfId="0" applyNumberFormat="1" applyFont="1" applyBorder="1" applyAlignment="1">
      <alignment horizontal="left" vertical="center"/>
    </xf>
    <xf numFmtId="0" fontId="2" fillId="0" borderId="14" xfId="0" applyNumberFormat="1" applyFont="1" applyBorder="1" applyAlignment="1">
      <alignment horizontal="left" vertical="center"/>
    </xf>
    <xf numFmtId="0" fontId="2" fillId="0" borderId="11" xfId="0" applyNumberFormat="1" applyFont="1" applyBorder="1" applyAlignment="1">
      <alignment horizontal="left" vertical="center"/>
    </xf>
    <xf numFmtId="0" fontId="2" fillId="0" borderId="8" xfId="0" applyNumberFormat="1" applyFont="1" applyBorder="1" applyAlignment="1">
      <alignment horizontal="center" vertical="center" wrapText="1"/>
    </xf>
    <xf numFmtId="0" fontId="2" fillId="0" borderId="7" xfId="0" applyNumberFormat="1" applyFont="1" applyBorder="1" applyAlignment="1">
      <alignment horizontal="center" vertical="center" wrapText="1"/>
    </xf>
    <xf numFmtId="0" fontId="2" fillId="0" borderId="12" xfId="0" applyNumberFormat="1" applyFont="1" applyBorder="1" applyAlignment="1">
      <alignment horizontal="center" vertical="center" wrapText="1"/>
    </xf>
    <xf numFmtId="0" fontId="2" fillId="0" borderId="14"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5" xfId="0" applyFont="1" applyBorder="1" applyAlignment="1">
      <alignment horizontal="center" vertical="center"/>
    </xf>
    <xf numFmtId="0" fontId="1" fillId="0" borderId="13" xfId="0" applyFont="1" applyBorder="1" applyAlignment="1">
      <alignment horizontal="center" vertical="center"/>
    </xf>
    <xf numFmtId="0" fontId="2" fillId="0" borderId="1" xfId="0" applyNumberFormat="1" applyFont="1" applyBorder="1" applyAlignment="1">
      <alignment horizontal="center" vertical="center"/>
    </xf>
    <xf numFmtId="0" fontId="2" fillId="0" borderId="2" xfId="0" applyNumberFormat="1" applyFont="1" applyBorder="1" applyAlignment="1">
      <alignment horizontal="center" vertical="center"/>
    </xf>
    <xf numFmtId="0" fontId="2" fillId="0" borderId="3" xfId="0" applyNumberFormat="1" applyFont="1" applyBorder="1" applyAlignment="1">
      <alignment horizontal="center" vertical="center"/>
    </xf>
    <xf numFmtId="0" fontId="2" fillId="0" borderId="9" xfId="0" applyNumberFormat="1" applyFont="1" applyBorder="1" applyAlignment="1">
      <alignment horizontal="center" vertical="center"/>
    </xf>
    <xf numFmtId="0" fontId="2" fillId="0" borderId="0" xfId="0" applyNumberFormat="1" applyFont="1" applyBorder="1" applyAlignment="1">
      <alignment horizontal="center" vertical="center"/>
    </xf>
    <xf numFmtId="0" fontId="2" fillId="0" borderId="8" xfId="1" applyNumberFormat="1" applyFont="1" applyBorder="1" applyAlignment="1">
      <alignment horizontal="center" vertical="center"/>
    </xf>
    <xf numFmtId="0" fontId="2" fillId="0" borderId="7" xfId="1" applyNumberFormat="1" applyFont="1" applyBorder="1" applyAlignment="1">
      <alignment horizontal="center" vertical="center"/>
    </xf>
    <xf numFmtId="0" fontId="16" fillId="0" borderId="1" xfId="7" applyFont="1" applyBorder="1" applyAlignment="1">
      <alignment horizontal="left" vertical="center" wrapText="1"/>
    </xf>
    <xf numFmtId="0" fontId="16" fillId="0" borderId="2" xfId="7" applyFont="1" applyBorder="1" applyAlignment="1">
      <alignment horizontal="left" vertical="center" wrapText="1"/>
    </xf>
    <xf numFmtId="0" fontId="16" fillId="0" borderId="2" xfId="7" applyFont="1" applyBorder="1" applyAlignment="1">
      <alignment horizontal="center" vertical="center" wrapText="1"/>
    </xf>
    <xf numFmtId="0" fontId="16" fillId="0" borderId="3" xfId="7" applyFont="1" applyBorder="1" applyAlignment="1">
      <alignment horizontal="center" vertical="center" wrapText="1"/>
    </xf>
    <xf numFmtId="0" fontId="16" fillId="0" borderId="1" xfId="7" applyFont="1" applyBorder="1" applyAlignment="1">
      <alignment horizontal="center" vertical="center" wrapText="1"/>
    </xf>
    <xf numFmtId="0" fontId="1" fillId="0" borderId="2" xfId="7" applyFont="1" applyBorder="1" applyAlignment="1">
      <alignment horizontal="center" vertical="center" wrapText="1"/>
    </xf>
    <xf numFmtId="0" fontId="1" fillId="0" borderId="3" xfId="7" applyFont="1" applyBorder="1" applyAlignment="1">
      <alignment horizontal="center" vertical="center" wrapText="1"/>
    </xf>
    <xf numFmtId="0" fontId="1" fillId="0" borderId="1" xfId="7" applyFont="1" applyBorder="1" applyAlignment="1">
      <alignment horizontal="center" vertical="center" wrapText="1"/>
    </xf>
    <xf numFmtId="0" fontId="1" fillId="0" borderId="2" xfId="7" applyFont="1" applyFill="1" applyBorder="1" applyAlignment="1">
      <alignment horizontal="center" vertical="center" wrapText="1"/>
    </xf>
    <xf numFmtId="167" fontId="1" fillId="0" borderId="2" xfId="7" applyNumberFormat="1" applyFont="1" applyFill="1" applyBorder="1" applyAlignment="1">
      <alignment horizontal="center" vertical="center" wrapText="1"/>
    </xf>
    <xf numFmtId="0" fontId="15" fillId="0" borderId="2" xfId="7" applyFont="1" applyFill="1" applyBorder="1" applyAlignment="1">
      <alignment horizontal="center" vertical="center" wrapText="1"/>
    </xf>
    <xf numFmtId="0" fontId="15" fillId="0" borderId="1" xfId="7" applyFont="1" applyFill="1" applyBorder="1" applyAlignment="1">
      <alignment horizontal="center" vertical="center" wrapText="1"/>
    </xf>
    <xf numFmtId="165" fontId="1" fillId="0" borderId="2" xfId="0" applyNumberFormat="1" applyFont="1" applyBorder="1" applyAlignment="1">
      <alignment horizontal="center" vertical="center" wrapText="1"/>
    </xf>
    <xf numFmtId="165" fontId="1" fillId="0" borderId="2" xfId="0" applyNumberFormat="1"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vertical="center"/>
    </xf>
    <xf numFmtId="165" fontId="1" fillId="0" borderId="3"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165" fontId="1" fillId="0" borderId="5" xfId="0" applyNumberFormat="1" applyFont="1" applyBorder="1" applyAlignment="1">
      <alignment horizontal="center" vertical="center" wrapText="1"/>
    </xf>
    <xf numFmtId="165" fontId="1" fillId="0" borderId="13"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xf>
    <xf numFmtId="165" fontId="1" fillId="0" borderId="5" xfId="0" applyNumberFormat="1" applyFont="1" applyBorder="1" applyAlignment="1">
      <alignment horizontal="center" vertical="center"/>
    </xf>
    <xf numFmtId="165" fontId="1" fillId="0" borderId="13" xfId="0" applyNumberFormat="1" applyFont="1" applyBorder="1" applyAlignment="1">
      <alignment horizontal="center" vertical="center"/>
    </xf>
    <xf numFmtId="0" fontId="1" fillId="0" borderId="6" xfId="0" applyFont="1" applyBorder="1" applyAlignment="1">
      <alignment horizontal="center" vertical="center"/>
    </xf>
    <xf numFmtId="0" fontId="1" fillId="0" borderId="6" xfId="0" applyFont="1" applyBorder="1" applyAlignment="1">
      <alignment horizontal="center" vertical="center" wrapText="1"/>
    </xf>
    <xf numFmtId="0" fontId="2" fillId="0" borderId="6" xfId="0" applyNumberFormat="1" applyFont="1" applyBorder="1" applyAlignment="1">
      <alignment horizontal="left" vertical="center"/>
    </xf>
  </cellXfs>
  <cellStyles count="13">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4" xfId="8"/>
    <cellStyle name="Standard 4 2" xfId="9"/>
    <cellStyle name="Standard 5" xfId="10"/>
    <cellStyle name="Standard 5 2" xfId="11"/>
    <cellStyle name="Standard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6806</xdr:rowOff>
    </xdr:from>
    <xdr:to>
      <xdr:col>0</xdr:col>
      <xdr:colOff>6120000</xdr:colOff>
      <xdr:row>60</xdr:row>
      <xdr:rowOff>108856</xdr:rowOff>
    </xdr:to>
    <xdr:sp macro="" textlink="">
      <xdr:nvSpPr>
        <xdr:cNvPr id="2" name="Textfeld 1"/>
        <xdr:cNvSpPr txBox="1"/>
      </xdr:nvSpPr>
      <xdr:spPr>
        <a:xfrm>
          <a:off x="0" y="510270"/>
          <a:ext cx="6120000" cy="8817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vorliegende Bericht enthält die statistisch aufbereiteten Ergebnisse der Jahresrechnung </a:t>
          </a:r>
          <a:r>
            <a:rPr lang="de-DE" sz="900">
              <a:effectLst/>
              <a:latin typeface="Arial"/>
              <a:ea typeface="Calibri"/>
            </a:rPr>
            <a:t>der kommunalen Kernhaushalte </a:t>
          </a:r>
          <a:r>
            <a:rPr lang="de-DE" sz="900">
              <a:solidFill>
                <a:schemeClr val="dk1"/>
              </a:solidFill>
              <a:effectLst/>
              <a:latin typeface="Arial" pitchFamily="34" charset="0"/>
              <a:ea typeface="+mn-ea"/>
              <a:cs typeface="Arial" pitchFamily="34" charset="0"/>
            </a:rPr>
            <a:t>der Gemeinden und Gemeindeverbände für das Rechnungsjahr 2018.</a:t>
          </a:r>
        </a:p>
        <a:p>
          <a:r>
            <a:rPr lang="de-DE" sz="900">
              <a:solidFill>
                <a:schemeClr val="dk1"/>
              </a:solidFill>
              <a:effectLst/>
              <a:latin typeface="Arial" pitchFamily="34" charset="0"/>
              <a:ea typeface="+mn-ea"/>
              <a:cs typeface="Arial" pitchFamily="34" charset="0"/>
            </a:rPr>
            <a:t>Die Erhebung umfasst </a:t>
          </a:r>
          <a:r>
            <a:rPr lang="de-DE" sz="900">
              <a:solidFill>
                <a:srgbClr val="000000"/>
              </a:solidFill>
              <a:effectLst/>
              <a:latin typeface="Arial"/>
              <a:ea typeface="Calibri"/>
            </a:rPr>
            <a:t>nach der flächendeckenden kommunalen Doppikeinführung 2012 in Mecklenburg-Vorpommern </a:t>
          </a:r>
          <a:r>
            <a:rPr lang="de-DE" sz="900">
              <a:solidFill>
                <a:schemeClr val="dk1"/>
              </a:solidFill>
              <a:effectLst/>
              <a:latin typeface="Arial" pitchFamily="34" charset="0"/>
              <a:ea typeface="+mn-ea"/>
              <a:cs typeface="Arial" pitchFamily="34" charset="0"/>
            </a:rPr>
            <a:t>die rechnungsmäßigen jährlichen Ist-Auszahlungen und Ist-Einzahlungen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nach Auszahlungs- und Einzahlungsarten sowie nach Produktbereichen entsprechend der kommunalen Haushaltssystematik. Die tabellarische Darstellung der Daten aus der Jahresrechnungsstatistik erfolgt auf Basis bundeseinheitlich geltender Konten und Produkte.</a:t>
          </a:r>
        </a:p>
        <a:p>
          <a:r>
            <a:rPr lang="de-DE" sz="900">
              <a:solidFill>
                <a:schemeClr val="dk1"/>
              </a:solidFill>
              <a:effectLst/>
              <a:latin typeface="Arial" pitchFamily="34" charset="0"/>
              <a:ea typeface="+mn-ea"/>
              <a:cs typeface="Arial" pitchFamily="34" charset="0"/>
            </a:rPr>
            <a:t>Der Zuordnung zu den Gemeindegrößenklassen und den Relativberechnungen (EUR je Einwohner) liegt die fortgeschriebene Bevölkerung vom 30.06.2018 und der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Gebietsstand vom 31.12.2018 </a:t>
          </a:r>
          <a:r>
            <a:rPr lang="de-DE" sz="900">
              <a:solidFill>
                <a:schemeClr val="dk1"/>
              </a:solidFill>
              <a:effectLst/>
              <a:latin typeface="Arial" pitchFamily="34" charset="0"/>
              <a:ea typeface="+mn-ea"/>
              <a:cs typeface="Arial" pitchFamily="34" charset="0"/>
            </a:rPr>
            <a:t>zugrunde.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Kommunale Haushaltssystematik</a:t>
          </a:r>
          <a:endParaRPr lang="de-DE" sz="900">
            <a:solidFill>
              <a:schemeClr val="dk1"/>
            </a:solidFill>
            <a:effectLst/>
            <a:latin typeface="Arial" pitchFamily="34" charset="0"/>
            <a:ea typeface="+mn-ea"/>
            <a:cs typeface="Arial" pitchFamily="34" charset="0"/>
          </a:endParaRPr>
        </a:p>
        <a:p>
          <a:pPr>
            <a:lnSpc>
              <a:spcPts val="500"/>
            </a:lnSpc>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Aufteilung des Gesamthaushaltes in Produktbereiche sowie in </a:t>
          </a:r>
          <a:r>
            <a:rPr lang="de-DE" sz="900" i="0">
              <a:solidFill>
                <a:schemeClr val="dk1"/>
              </a:solidFill>
              <a:effectLst/>
              <a:latin typeface="Arial" pitchFamily="34" charset="0"/>
              <a:ea typeface="+mn-ea"/>
              <a:cs typeface="Arial" pitchFamily="34" charset="0"/>
            </a:rPr>
            <a:t>Konten</a:t>
          </a:r>
          <a:r>
            <a:rPr lang="de-DE" sz="900" i="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Einzahlungs- und Auszahlungsarten)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wird durch die Verwaltungsvorschriften über die Produkte und</a:t>
          </a:r>
          <a:r>
            <a:rPr lang="de-DE" sz="900" baseline="0">
              <a:solidFill>
                <a:schemeClr val="dk1"/>
              </a:solidFill>
              <a:effectLst/>
              <a:latin typeface="Arial" pitchFamily="34" charset="0"/>
              <a:ea typeface="+mn-ea"/>
              <a:cs typeface="Arial" pitchFamily="34" charset="0"/>
            </a:rPr>
            <a:t> Konten</a:t>
          </a:r>
          <a:r>
            <a:rPr lang="de-DE" sz="900">
              <a:solidFill>
                <a:schemeClr val="dk1"/>
              </a:solidFill>
              <a:effectLst/>
              <a:latin typeface="Arial" pitchFamily="34" charset="0"/>
              <a:ea typeface="+mn-ea"/>
              <a:cs typeface="Arial" pitchFamily="34" charset="0"/>
            </a:rPr>
            <a:t> verbindlich vorgeschrieben.</a:t>
          </a:r>
        </a:p>
        <a:p>
          <a:r>
            <a:rPr lang="de-DE" sz="900">
              <a:solidFill>
                <a:schemeClr val="dk1"/>
              </a:solidFill>
              <a:effectLst/>
              <a:latin typeface="Arial" pitchFamily="34" charset="0"/>
              <a:ea typeface="+mn-ea"/>
              <a:cs typeface="Arial" pitchFamily="34" charset="0"/>
            </a:rPr>
            <a:t>Der Jahresrechnung der Gemeinden/Gemeindeverbände liegen die Produkte und Konten entsprechend der nachstehenden Übersicht zugrunde.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Rechtsgrundlage</a:t>
          </a:r>
          <a:endParaRPr lang="de-DE" sz="900">
            <a:solidFill>
              <a:schemeClr val="dk1"/>
            </a:solidFill>
            <a:effectLst/>
            <a:latin typeface="Arial" pitchFamily="34" charset="0"/>
            <a:ea typeface="+mn-ea"/>
            <a:cs typeface="Arial" pitchFamily="34" charset="0"/>
          </a:endParaRPr>
        </a:p>
        <a:p>
          <a:pPr>
            <a:lnSpc>
              <a:spcPts val="500"/>
            </a:lnSpc>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ist das Finanz- und Personalstatistikgesetz (FPStatG) in der Fassung der Bekanntmachung vom</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22. Februar 2006 (BGBl. I S. 438),  in Verbindung mit dem Bundesstatistikgesetz (BStatG) vom 22. Januar 1987 (BGBl. I S. 462, 565) in der jeweils geltenden Fassung.</a:t>
          </a:r>
        </a:p>
        <a:p>
          <a:r>
            <a:rPr lang="de-DE" sz="900">
              <a:solidFill>
                <a:schemeClr val="dk1"/>
              </a:solidFill>
              <a:effectLst/>
              <a:latin typeface="Arial" pitchFamily="34" charset="0"/>
              <a:ea typeface="+mn-ea"/>
              <a:cs typeface="Arial" pitchFamily="34" charset="0"/>
            </a:rPr>
            <a:t> </a:t>
          </a:r>
          <a:endParaRPr lang="de-DE" sz="700">
            <a:solidFill>
              <a:schemeClr val="dk1"/>
            </a:solidFill>
            <a:effectLst/>
            <a:latin typeface="Arial" pitchFamily="34" charset="0"/>
            <a:ea typeface="+mn-ea"/>
            <a:cs typeface="Arial" pitchFamily="34" charset="0"/>
          </a:endParaRPr>
        </a:p>
        <a:p>
          <a:r>
            <a:rPr lang="de-DE" sz="700">
              <a:solidFill>
                <a:schemeClr val="dk1"/>
              </a:solidFill>
              <a:effectLst/>
              <a:latin typeface="Arial" pitchFamily="34" charset="0"/>
              <a:ea typeface="+mn-ea"/>
              <a:cs typeface="Arial" pitchFamily="34" charset="0"/>
            </a:rPr>
            <a:t> </a:t>
          </a:r>
        </a:p>
        <a:p>
          <a:pPr>
            <a:lnSpc>
              <a:spcPts val="1000"/>
            </a:lnSpc>
          </a:pPr>
          <a:r>
            <a:rPr lang="de-DE" sz="1000" b="1">
              <a:solidFill>
                <a:schemeClr val="dk1"/>
              </a:solidFill>
              <a:effectLst/>
              <a:latin typeface="Arial" pitchFamily="34" charset="0"/>
              <a:ea typeface="+mn-ea"/>
              <a:cs typeface="Arial" pitchFamily="34" charset="0"/>
            </a:rPr>
            <a:t>Erläuterung der Begriffe</a:t>
          </a:r>
        </a:p>
        <a:p>
          <a:pPr>
            <a:lnSpc>
              <a:spcPts val="1000"/>
            </a:lnSpc>
          </a:pP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Verwaltungsvollzugs sowie des Betriebs von Einrichtungen meistens regelmäßig anfallen und nicht vermögenswirksam sind (z. B. Personalauszahlungen, Auszahlungen für Sach- und Dienstleistungen, Zinsaus- und -einzahlungen, Zuweisungen und Zuschüsse für laufende Zwecke, Steuern), bereinigt um Zahlungen von gleicher Ebene.</a:t>
          </a:r>
        </a:p>
        <a:p>
          <a:endParaRPr kumimoji="0" lang="de-DE" sz="900" b="1" i="0" u="none" strike="noStrike" kern="0" cap="none" spc="0" normalizeH="0" baseline="0" noProof="0">
            <a:ln>
              <a:noFill/>
            </a:ln>
            <a:solidFill>
              <a:schemeClr val="dk1"/>
            </a:solidFill>
            <a:effectLst/>
            <a:uLnTx/>
            <a:uFillTx/>
            <a:latin typeface="Arial" pitchFamily="34" charset="0"/>
            <a:ea typeface="+mn-ea"/>
            <a:cs typeface="Arial" pitchFamily="34" charset="0"/>
          </a:endParaRPr>
        </a:p>
        <a:p>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Auszahlungen bzw. Einzahlungen aus Investitionstätigkeit</a:t>
          </a:r>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Auszahlungen bzw. Einzahlungen</a:t>
          </a:r>
          <a:r>
            <a:rPr lang="de-DE" sz="900">
              <a:solidFill>
                <a:schemeClr val="dk1"/>
              </a:solidFill>
              <a:effectLst/>
              <a:latin typeface="Arial" pitchFamily="34" charset="0"/>
              <a:ea typeface="+mn-ea"/>
              <a:cs typeface="Arial" pitchFamily="34" charset="0"/>
            </a:rPr>
            <a:t>, die eine Vermögensveränderung herbeiführen oder der Finanzierung von Investitionen dienen und keine besonderen Finanzierungsvorgänge darstellen (z. B. Auszahlungen für Baumaßnahmen, Investitionszuweisungen), bereinigt um Zahlungen von gleicher Ebene.</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Bereinigte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Auszahlungen bzw. Einzahlungen </a:t>
          </a:r>
          <a:endParaRPr lang="de-DE" sz="900">
            <a:solidFill>
              <a:schemeClr val="dk1"/>
            </a:solidFill>
            <a:effectLst/>
            <a:latin typeface="Arial" pitchFamily="34" charset="0"/>
            <a:ea typeface="+mn-ea"/>
            <a:cs typeface="Arial" pitchFamily="34" charset="0"/>
          </a:endParaRPr>
        </a:p>
        <a:p>
          <a:pPr>
            <a:spcAft>
              <a:spcPts val="0"/>
            </a:spcAft>
          </a:pPr>
          <a:r>
            <a:rPr lang="de-DE" sz="900">
              <a:effectLst/>
              <a:latin typeface="Arial" panose="020B0604020202020204" pitchFamily="34" charset="0"/>
              <a:ea typeface="Calibri"/>
              <a:cs typeface="Arial" panose="020B0604020202020204" pitchFamily="34" charset="0"/>
            </a:rPr>
            <a:t>Summe der Auszahlungen bzw. Einzahlungen der laufenden Verwaltungstätigkeit und der Investitionstätigkeit abzüglich der Zahlungen gleicher Ebene.</a:t>
          </a:r>
        </a:p>
        <a:p>
          <a:pPr>
            <a:spcAft>
              <a:spcPts val="0"/>
            </a:spcAft>
          </a:pPr>
          <a:endParaRPr lang="de-DE" sz="900" b="1">
            <a:effectLst/>
            <a:latin typeface="Arial" panose="020B0604020202020204" pitchFamily="34" charset="0"/>
            <a:ea typeface="Calibri"/>
            <a:cs typeface="Arial" panose="020B0604020202020204" pitchFamily="34" charset="0"/>
          </a:endParaRPr>
        </a:p>
        <a:p>
          <a:pPr>
            <a:spcAft>
              <a:spcPts val="0"/>
            </a:spcAft>
          </a:pPr>
          <a:r>
            <a:rPr lang="de-DE" sz="900" b="1">
              <a:effectLst/>
              <a:latin typeface="Arial" panose="020B0604020202020204" pitchFamily="34" charset="0"/>
              <a:ea typeface="Calibri"/>
              <a:cs typeface="Arial" panose="020B0604020202020204" pitchFamily="34" charset="0"/>
            </a:rPr>
            <a:t>Zahlung von gleicher Ebene</a:t>
          </a:r>
          <a:endParaRPr lang="de-DE" sz="900">
            <a:effectLst/>
            <a:latin typeface="Arial" panose="020B0604020202020204" pitchFamily="34" charset="0"/>
            <a:ea typeface="Calibri"/>
            <a:cs typeface="Arial" panose="020B0604020202020204" pitchFamily="34" charset="0"/>
          </a:endParaRPr>
        </a:p>
        <a:p>
          <a:pPr>
            <a:spcAft>
              <a:spcPts val="0"/>
            </a:spcAft>
          </a:pPr>
          <a:r>
            <a:rPr lang="de-DE" sz="900">
              <a:effectLst/>
              <a:latin typeface="Arial" panose="020B0604020202020204" pitchFamily="34" charset="0"/>
              <a:ea typeface="Calibri"/>
              <a:cs typeface="Arial" panose="020B0604020202020204" pitchFamily="34" charset="0"/>
            </a:rPr>
            <a:t>Zur Vermeidung von Doppelzählungen werden von den Bruttoauszahlungen und Bruttoeinzahlungen jeweils die Zahlungen von gleicher Ebene (zwischengemeindlicher Zahlungsverkehr zwischen Landkreisen und kreisangehörigen Gemeinden sowie zwischen Mitgliedsgemeinden und Ämtern) eliminiert.</a:t>
          </a:r>
        </a:p>
        <a:p>
          <a:pPr>
            <a:spcAft>
              <a:spcPts val="0"/>
            </a:spcAft>
          </a:pPr>
          <a:endParaRPr lang="de-DE" sz="900" b="1">
            <a:solidFill>
              <a:schemeClr val="dk1"/>
            </a:solidFill>
            <a:effectLst/>
            <a:latin typeface="Arial" pitchFamily="34" charset="0"/>
            <a:ea typeface="+mn-ea"/>
            <a:cs typeface="Arial" pitchFamily="34" charset="0"/>
          </a:endParaRPr>
        </a:p>
        <a:p>
          <a:pPr>
            <a:spcAft>
              <a:spcPts val="0"/>
            </a:spcAft>
          </a:pPr>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Mehrauszahlungen/Mehreinzahlungen aus Verwaltungstätigkeit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p>
        <a:p>
          <a:pPr>
            <a:lnSpc>
              <a:spcPts val="700"/>
            </a:lnSpc>
          </a:pPr>
          <a:endParaRPr lang="de-DE" sz="900">
            <a:solidFill>
              <a:schemeClr val="dk1"/>
            </a:solidFill>
            <a:effectLst/>
            <a:latin typeface="Arial" pitchFamily="34" charset="0"/>
            <a:ea typeface="+mn-ea"/>
            <a:cs typeface="Arial" pitchFamily="34" charset="0"/>
          </a:endParaRPr>
        </a:p>
        <a:p>
          <a:pPr>
            <a:lnSpc>
              <a:spcPts val="700"/>
            </a:lnSpc>
          </a:pPr>
          <a:endParaRPr lang="de-DE" sz="700">
            <a:solidFill>
              <a:schemeClr val="dk1"/>
            </a:solidFill>
            <a:effectLst/>
            <a:latin typeface="Arial" pitchFamily="34" charset="0"/>
            <a:ea typeface="+mn-ea"/>
            <a:cs typeface="Arial" pitchFamily="34" charset="0"/>
          </a:endParaRPr>
        </a:p>
        <a:p>
          <a:pPr>
            <a:lnSpc>
              <a:spcPts val="500"/>
            </a:lnSpc>
          </a:pPr>
          <a:r>
            <a:rPr lang="de-DE" sz="700">
              <a:solidFill>
                <a:schemeClr val="dk1"/>
              </a:solidFill>
              <a:effectLst/>
              <a:latin typeface="Arial" pitchFamily="34" charset="0"/>
              <a:ea typeface="+mn-ea"/>
              <a:cs typeface="Arial" pitchFamily="34" charset="0"/>
            </a:rPr>
            <a:t> </a:t>
          </a:r>
        </a:p>
        <a:p>
          <a:pPr>
            <a:lnSpc>
              <a:spcPts val="700"/>
            </a:lnSpc>
          </a:pP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7"/>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71" t="s">
        <v>6</v>
      </c>
      <c r="B1" s="171"/>
      <c r="C1" s="172"/>
      <c r="D1" s="172"/>
    </row>
    <row r="2" spans="1:4" ht="35.1" customHeight="1" thickTop="1">
      <c r="A2" s="173" t="s">
        <v>23</v>
      </c>
      <c r="B2" s="173"/>
      <c r="C2" s="174" t="s">
        <v>24</v>
      </c>
      <c r="D2" s="174"/>
    </row>
    <row r="3" spans="1:4" ht="25.15" customHeight="1">
      <c r="A3" s="175"/>
      <c r="B3" s="175"/>
      <c r="C3" s="175"/>
      <c r="D3" s="175"/>
    </row>
    <row r="4" spans="1:4" ht="25.15" customHeight="1">
      <c r="A4" s="176" t="s">
        <v>190</v>
      </c>
      <c r="B4" s="176"/>
      <c r="C4" s="176"/>
      <c r="D4" s="176"/>
    </row>
    <row r="5" spans="1:4" ht="25.15" customHeight="1">
      <c r="A5" s="177" t="s">
        <v>22</v>
      </c>
      <c r="B5" s="177"/>
      <c r="C5" s="177"/>
      <c r="D5" s="177"/>
    </row>
    <row r="6" spans="1:4" ht="25.15" customHeight="1">
      <c r="A6" s="178" t="s">
        <v>194</v>
      </c>
      <c r="B6" s="178"/>
      <c r="C6" s="178"/>
      <c r="D6" s="176"/>
    </row>
    <row r="7" spans="1:4" ht="40.15" customHeight="1">
      <c r="A7" s="179">
        <v>2018</v>
      </c>
      <c r="B7" s="180"/>
      <c r="C7" s="180"/>
      <c r="D7" s="180"/>
    </row>
    <row r="8" spans="1:4" ht="25.15" customHeight="1">
      <c r="A8" s="181"/>
      <c r="B8" s="181"/>
      <c r="C8" s="181"/>
      <c r="D8" s="181"/>
    </row>
    <row r="9" spans="1:4" ht="25.15" customHeight="1">
      <c r="A9" s="181"/>
      <c r="B9" s="181"/>
      <c r="C9" s="181"/>
      <c r="D9" s="181"/>
    </row>
    <row r="10" spans="1:4" ht="25.15" customHeight="1">
      <c r="A10" s="170"/>
      <c r="B10" s="170"/>
      <c r="C10" s="170"/>
      <c r="D10" s="170"/>
    </row>
    <row r="11" spans="1:4" ht="25.15" customHeight="1">
      <c r="A11" s="170"/>
      <c r="B11" s="170"/>
      <c r="C11" s="170"/>
      <c r="D11" s="170"/>
    </row>
    <row r="12" spans="1:4" ht="25.15" customHeight="1">
      <c r="A12" s="170"/>
      <c r="B12" s="170"/>
      <c r="C12" s="170"/>
      <c r="D12" s="170"/>
    </row>
    <row r="13" spans="1:4" ht="12" customHeight="1">
      <c r="A13" s="90"/>
      <c r="B13" s="183" t="s">
        <v>956</v>
      </c>
      <c r="C13" s="183"/>
      <c r="D13" s="91" t="s">
        <v>964</v>
      </c>
    </row>
    <row r="14" spans="1:4" ht="12" customHeight="1">
      <c r="A14" s="90"/>
      <c r="B14" s="183"/>
      <c r="C14" s="183"/>
      <c r="D14" s="92"/>
    </row>
    <row r="15" spans="1:4" ht="12" customHeight="1">
      <c r="A15" s="90"/>
      <c r="B15" s="183" t="s">
        <v>7</v>
      </c>
      <c r="C15" s="183"/>
      <c r="D15" s="91" t="s">
        <v>966</v>
      </c>
    </row>
    <row r="16" spans="1:4" ht="12" customHeight="1">
      <c r="A16" s="90"/>
      <c r="B16" s="183"/>
      <c r="C16" s="183"/>
      <c r="D16" s="91"/>
    </row>
    <row r="17" spans="1:4" ht="12" customHeight="1">
      <c r="A17" s="93"/>
      <c r="B17" s="184"/>
      <c r="C17" s="184"/>
      <c r="D17" s="94"/>
    </row>
    <row r="18" spans="1:4" ht="12" customHeight="1">
      <c r="A18" s="185"/>
      <c r="B18" s="185"/>
      <c r="C18" s="185"/>
      <c r="D18" s="185"/>
    </row>
    <row r="19" spans="1:4" ht="12" customHeight="1">
      <c r="A19" s="182" t="s">
        <v>8</v>
      </c>
      <c r="B19" s="182"/>
      <c r="C19" s="182"/>
      <c r="D19" s="182"/>
    </row>
    <row r="20" spans="1:4" ht="12" customHeight="1">
      <c r="A20" s="182" t="s">
        <v>957</v>
      </c>
      <c r="B20" s="182"/>
      <c r="C20" s="182"/>
      <c r="D20" s="182"/>
    </row>
    <row r="21" spans="1:4" ht="12" customHeight="1">
      <c r="A21" s="186"/>
      <c r="B21" s="186"/>
      <c r="C21" s="186"/>
      <c r="D21" s="186"/>
    </row>
    <row r="22" spans="1:4" ht="12" customHeight="1">
      <c r="A22" s="182" t="s">
        <v>948</v>
      </c>
      <c r="B22" s="182"/>
      <c r="C22" s="182"/>
      <c r="D22" s="182"/>
    </row>
    <row r="23" spans="1:4" ht="12" customHeight="1">
      <c r="A23" s="182"/>
      <c r="B23" s="182"/>
      <c r="C23" s="182"/>
      <c r="D23" s="182"/>
    </row>
    <row r="24" spans="1:4" ht="12" customHeight="1">
      <c r="A24" s="188" t="s">
        <v>965</v>
      </c>
      <c r="B24" s="188"/>
      <c r="C24" s="188"/>
      <c r="D24" s="188"/>
    </row>
    <row r="25" spans="1:4" ht="12" customHeight="1">
      <c r="A25" s="188" t="s">
        <v>25</v>
      </c>
      <c r="B25" s="188"/>
      <c r="C25" s="188"/>
      <c r="D25" s="188"/>
    </row>
    <row r="26" spans="1:4" ht="12" customHeight="1">
      <c r="A26" s="189"/>
      <c r="B26" s="189"/>
      <c r="C26" s="189"/>
      <c r="D26" s="189"/>
    </row>
    <row r="27" spans="1:4" ht="12" customHeight="1">
      <c r="A27" s="190"/>
      <c r="B27" s="190"/>
      <c r="C27" s="190"/>
      <c r="D27" s="190"/>
    </row>
    <row r="28" spans="1:4" ht="12" customHeight="1">
      <c r="A28" s="191" t="s">
        <v>9</v>
      </c>
      <c r="B28" s="191"/>
      <c r="C28" s="191"/>
      <c r="D28" s="191"/>
    </row>
    <row r="29" spans="1:4" ht="12" customHeight="1">
      <c r="A29" s="192"/>
      <c r="B29" s="192"/>
      <c r="C29" s="192"/>
      <c r="D29" s="192"/>
    </row>
    <row r="30" spans="1:4" ht="12" customHeight="1">
      <c r="A30" s="95" t="s">
        <v>10</v>
      </c>
      <c r="B30" s="187" t="s">
        <v>958</v>
      </c>
      <c r="C30" s="187"/>
      <c r="D30" s="187"/>
    </row>
    <row r="31" spans="1:4" ht="12" customHeight="1">
      <c r="A31" s="96">
        <v>0</v>
      </c>
      <c r="B31" s="187" t="s">
        <v>959</v>
      </c>
      <c r="C31" s="187"/>
      <c r="D31" s="187"/>
    </row>
    <row r="32" spans="1:4" ht="12" customHeight="1">
      <c r="A32" s="95" t="s">
        <v>11</v>
      </c>
      <c r="B32" s="187" t="s">
        <v>12</v>
      </c>
      <c r="C32" s="187"/>
      <c r="D32" s="187"/>
    </row>
    <row r="33" spans="1:4" ht="12" customHeight="1">
      <c r="A33" s="95" t="s">
        <v>13</v>
      </c>
      <c r="B33" s="187" t="s">
        <v>14</v>
      </c>
      <c r="C33" s="187"/>
      <c r="D33" s="187"/>
    </row>
    <row r="34" spans="1:4" ht="12" customHeight="1">
      <c r="A34" s="95" t="s">
        <v>15</v>
      </c>
      <c r="B34" s="187" t="s">
        <v>16</v>
      </c>
      <c r="C34" s="187"/>
      <c r="D34" s="187"/>
    </row>
    <row r="35" spans="1:4" ht="12" customHeight="1">
      <c r="A35" s="95" t="s">
        <v>17</v>
      </c>
      <c r="B35" s="187" t="s">
        <v>960</v>
      </c>
      <c r="C35" s="187"/>
      <c r="D35" s="187"/>
    </row>
    <row r="36" spans="1:4" ht="12" customHeight="1">
      <c r="A36" s="95" t="s">
        <v>18</v>
      </c>
      <c r="B36" s="187" t="s">
        <v>19</v>
      </c>
      <c r="C36" s="187"/>
      <c r="D36" s="187"/>
    </row>
    <row r="37" spans="1:4" ht="12" customHeight="1">
      <c r="A37" s="95" t="s">
        <v>20</v>
      </c>
      <c r="B37" s="187" t="s">
        <v>961</v>
      </c>
      <c r="C37" s="187"/>
      <c r="D37" s="187"/>
    </row>
    <row r="38" spans="1:4" ht="12" customHeight="1">
      <c r="A38" s="2"/>
      <c r="B38" s="195"/>
      <c r="C38" s="195"/>
      <c r="D38" s="195"/>
    </row>
    <row r="39" spans="1:4" ht="12" customHeight="1">
      <c r="A39" s="2"/>
      <c r="B39" s="195"/>
      <c r="C39" s="195"/>
      <c r="D39" s="195"/>
    </row>
    <row r="40" spans="1:4" ht="12" customHeight="1">
      <c r="A40" s="2"/>
      <c r="B40" s="2"/>
      <c r="C40" s="2"/>
      <c r="D40" s="2"/>
    </row>
    <row r="41" spans="1:4" ht="12" customHeight="1">
      <c r="A41" s="2"/>
      <c r="B41" s="2"/>
      <c r="C41" s="2"/>
      <c r="D41" s="2"/>
    </row>
    <row r="42" spans="1:4" ht="12" customHeight="1">
      <c r="A42" s="2"/>
      <c r="B42" s="2"/>
      <c r="C42" s="2"/>
      <c r="D42" s="2"/>
    </row>
    <row r="43" spans="1:4" ht="12" customHeight="1">
      <c r="A43" s="2"/>
      <c r="B43" s="196"/>
      <c r="C43" s="196"/>
      <c r="D43" s="196"/>
    </row>
    <row r="44" spans="1:4" ht="12" customHeight="1">
      <c r="A44" s="3"/>
      <c r="B44" s="193"/>
      <c r="C44" s="193"/>
      <c r="D44" s="193"/>
    </row>
    <row r="45" spans="1:4" ht="12" customHeight="1">
      <c r="A45" s="3"/>
      <c r="B45" s="193"/>
      <c r="C45" s="193"/>
      <c r="D45" s="193"/>
    </row>
    <row r="46" spans="1:4">
      <c r="A46" s="187" t="s">
        <v>21</v>
      </c>
      <c r="B46" s="187"/>
      <c r="C46" s="187"/>
      <c r="D46" s="187"/>
    </row>
    <row r="47" spans="1:4">
      <c r="A47" s="194"/>
      <c r="B47" s="194"/>
      <c r="C47" s="194"/>
      <c r="D47" s="194"/>
    </row>
  </sheetData>
  <mergeCells count="46">
    <mergeCell ref="B44:D44"/>
    <mergeCell ref="B45:D45"/>
    <mergeCell ref="A46:D46"/>
    <mergeCell ref="A47:D47"/>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95</v>
      </c>
      <c r="B2" s="233"/>
      <c r="C2" s="236" t="s">
        <v>200</v>
      </c>
      <c r="D2" s="236"/>
      <c r="E2" s="236"/>
      <c r="F2" s="236"/>
      <c r="G2" s="236"/>
      <c r="H2" s="237"/>
      <c r="I2" s="238" t="s">
        <v>200</v>
      </c>
      <c r="J2" s="236"/>
      <c r="K2" s="236"/>
      <c r="L2" s="236"/>
      <c r="M2" s="236"/>
      <c r="N2" s="237"/>
      <c r="O2" s="112"/>
      <c r="P2" s="112"/>
      <c r="Q2" s="112"/>
      <c r="R2" s="112"/>
      <c r="S2" s="112"/>
      <c r="T2" s="112"/>
      <c r="U2" s="112"/>
      <c r="V2" s="112"/>
      <c r="W2" s="112"/>
      <c r="X2" s="112"/>
      <c r="Y2" s="112"/>
      <c r="Z2" s="112"/>
      <c r="AA2" s="112"/>
    </row>
    <row r="3" spans="1:27" s="18" customFormat="1" ht="15" customHeight="1">
      <c r="A3" s="232"/>
      <c r="B3" s="233"/>
      <c r="C3" s="236"/>
      <c r="D3" s="236"/>
      <c r="E3" s="236"/>
      <c r="F3" s="236"/>
      <c r="G3" s="236"/>
      <c r="H3" s="237"/>
      <c r="I3" s="238"/>
      <c r="J3" s="236"/>
      <c r="K3" s="236"/>
      <c r="L3" s="236"/>
      <c r="M3" s="236"/>
      <c r="N3" s="23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403731</v>
      </c>
      <c r="D19" s="152">
        <v>62936</v>
      </c>
      <c r="E19" s="152">
        <v>188586</v>
      </c>
      <c r="F19" s="152">
        <v>4796</v>
      </c>
      <c r="G19" s="152">
        <v>8495</v>
      </c>
      <c r="H19" s="152">
        <v>12455</v>
      </c>
      <c r="I19" s="152">
        <v>20811</v>
      </c>
      <c r="J19" s="152">
        <v>49626</v>
      </c>
      <c r="K19" s="152">
        <v>32072</v>
      </c>
      <c r="L19" s="152">
        <v>60330</v>
      </c>
      <c r="M19" s="152">
        <v>53940</v>
      </c>
      <c r="N19" s="152">
        <v>98269</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133826</v>
      </c>
      <c r="D20" s="152">
        <v>12520</v>
      </c>
      <c r="E20" s="152">
        <v>81367</v>
      </c>
      <c r="F20" s="152">
        <v>5889</v>
      </c>
      <c r="G20" s="152">
        <v>13857</v>
      </c>
      <c r="H20" s="152">
        <v>17363</v>
      </c>
      <c r="I20" s="152">
        <v>7207</v>
      </c>
      <c r="J20" s="152">
        <v>13195</v>
      </c>
      <c r="K20" s="152">
        <v>10441</v>
      </c>
      <c r="L20" s="152">
        <v>13416</v>
      </c>
      <c r="M20" s="152">
        <v>10622</v>
      </c>
      <c r="N20" s="152">
        <v>29318</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1187</v>
      </c>
      <c r="D22" s="152" t="s">
        <v>10</v>
      </c>
      <c r="E22" s="152">
        <v>1134</v>
      </c>
      <c r="F22" s="152">
        <v>205</v>
      </c>
      <c r="G22" s="152">
        <v>404</v>
      </c>
      <c r="H22" s="152">
        <v>337</v>
      </c>
      <c r="I22" s="152">
        <v>166</v>
      </c>
      <c r="J22" s="152">
        <v>19</v>
      </c>
      <c r="K22" s="152">
        <v>3</v>
      </c>
      <c r="L22" s="152" t="s">
        <v>10</v>
      </c>
      <c r="M22" s="152">
        <v>42</v>
      </c>
      <c r="N22" s="152">
        <v>11</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133925</v>
      </c>
      <c r="D23" s="152">
        <v>15542</v>
      </c>
      <c r="E23" s="152">
        <v>29524</v>
      </c>
      <c r="F23" s="152">
        <v>1213</v>
      </c>
      <c r="G23" s="152">
        <v>3072</v>
      </c>
      <c r="H23" s="152">
        <v>4829</v>
      </c>
      <c r="I23" s="152">
        <v>4158</v>
      </c>
      <c r="J23" s="152">
        <v>7610</v>
      </c>
      <c r="K23" s="152">
        <v>3420</v>
      </c>
      <c r="L23" s="152">
        <v>5221</v>
      </c>
      <c r="M23" s="152">
        <v>72554</v>
      </c>
      <c r="N23" s="152">
        <v>16304</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71841</v>
      </c>
      <c r="D24" s="152">
        <v>17</v>
      </c>
      <c r="E24" s="152">
        <v>65995</v>
      </c>
      <c r="F24" s="152">
        <v>116</v>
      </c>
      <c r="G24" s="152">
        <v>234</v>
      </c>
      <c r="H24" s="152">
        <v>1692</v>
      </c>
      <c r="I24" s="152">
        <v>11951</v>
      </c>
      <c r="J24" s="152">
        <v>40778</v>
      </c>
      <c r="K24" s="152">
        <v>11110</v>
      </c>
      <c r="L24" s="152">
        <v>114</v>
      </c>
      <c r="M24" s="152">
        <v>5602</v>
      </c>
      <c r="N24" s="152">
        <v>227</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600829</v>
      </c>
      <c r="D25" s="162">
        <v>90981</v>
      </c>
      <c r="E25" s="162">
        <v>234617</v>
      </c>
      <c r="F25" s="162">
        <v>11986</v>
      </c>
      <c r="G25" s="162">
        <v>25594</v>
      </c>
      <c r="H25" s="162">
        <v>33292</v>
      </c>
      <c r="I25" s="162">
        <v>20390</v>
      </c>
      <c r="J25" s="162">
        <v>29673</v>
      </c>
      <c r="K25" s="162">
        <v>34827</v>
      </c>
      <c r="L25" s="162">
        <v>78854</v>
      </c>
      <c r="M25" s="162">
        <v>131555</v>
      </c>
      <c r="N25" s="162">
        <v>143676</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91614</v>
      </c>
      <c r="D26" s="152">
        <v>13293</v>
      </c>
      <c r="E26" s="152">
        <v>52970</v>
      </c>
      <c r="F26" s="152">
        <v>1638</v>
      </c>
      <c r="G26" s="152">
        <v>5338</v>
      </c>
      <c r="H26" s="152">
        <v>11261</v>
      </c>
      <c r="I26" s="152">
        <v>5571</v>
      </c>
      <c r="J26" s="152">
        <v>13928</v>
      </c>
      <c r="K26" s="152">
        <v>8884</v>
      </c>
      <c r="L26" s="152">
        <v>6349</v>
      </c>
      <c r="M26" s="152">
        <v>4251</v>
      </c>
      <c r="N26" s="152">
        <v>21100</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33163</v>
      </c>
      <c r="D27" s="152">
        <v>376</v>
      </c>
      <c r="E27" s="152">
        <v>25126</v>
      </c>
      <c r="F27" s="152">
        <v>790</v>
      </c>
      <c r="G27" s="152">
        <v>3327</v>
      </c>
      <c r="H27" s="152">
        <v>6822</v>
      </c>
      <c r="I27" s="152">
        <v>3073</v>
      </c>
      <c r="J27" s="152">
        <v>6477</v>
      </c>
      <c r="K27" s="152">
        <v>3814</v>
      </c>
      <c r="L27" s="152">
        <v>823</v>
      </c>
      <c r="M27" s="152">
        <v>2611</v>
      </c>
      <c r="N27" s="152">
        <v>5050</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v>17</v>
      </c>
      <c r="D28" s="152" t="s">
        <v>10</v>
      </c>
      <c r="E28" s="152">
        <v>17</v>
      </c>
      <c r="F28" s="152" t="s">
        <v>10</v>
      </c>
      <c r="G28" s="152">
        <v>17</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1580</v>
      </c>
      <c r="D29" s="152">
        <v>218</v>
      </c>
      <c r="E29" s="152">
        <v>1229</v>
      </c>
      <c r="F29" s="152">
        <v>23</v>
      </c>
      <c r="G29" s="152">
        <v>33</v>
      </c>
      <c r="H29" s="152">
        <v>35</v>
      </c>
      <c r="I29" s="152">
        <v>538</v>
      </c>
      <c r="J29" s="152">
        <v>53</v>
      </c>
      <c r="K29" s="152">
        <v>372</v>
      </c>
      <c r="L29" s="152">
        <v>175</v>
      </c>
      <c r="M29" s="152">
        <v>83</v>
      </c>
      <c r="N29" s="152">
        <v>51</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266</v>
      </c>
      <c r="D30" s="152" t="s">
        <v>10</v>
      </c>
      <c r="E30" s="152">
        <v>12</v>
      </c>
      <c r="F30" s="152" t="s">
        <v>10</v>
      </c>
      <c r="G30" s="152">
        <v>7</v>
      </c>
      <c r="H30" s="152" t="s">
        <v>10</v>
      </c>
      <c r="I30" s="152" t="s">
        <v>10</v>
      </c>
      <c r="J30" s="152">
        <v>5</v>
      </c>
      <c r="K30" s="152" t="s">
        <v>10</v>
      </c>
      <c r="L30" s="152" t="s">
        <v>10</v>
      </c>
      <c r="M30" s="152">
        <v>254</v>
      </c>
      <c r="N30" s="152" t="s">
        <v>10</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92945</v>
      </c>
      <c r="D31" s="162">
        <v>13511</v>
      </c>
      <c r="E31" s="162">
        <v>54203</v>
      </c>
      <c r="F31" s="162">
        <v>1661</v>
      </c>
      <c r="G31" s="162">
        <v>5380</v>
      </c>
      <c r="H31" s="162">
        <v>11296</v>
      </c>
      <c r="I31" s="162">
        <v>6108</v>
      </c>
      <c r="J31" s="162">
        <v>13976</v>
      </c>
      <c r="K31" s="162">
        <v>9257</v>
      </c>
      <c r="L31" s="162">
        <v>6524</v>
      </c>
      <c r="M31" s="162">
        <v>4080</v>
      </c>
      <c r="N31" s="162">
        <v>21151</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693774</v>
      </c>
      <c r="D32" s="162">
        <v>104491</v>
      </c>
      <c r="E32" s="162">
        <v>288820</v>
      </c>
      <c r="F32" s="162">
        <v>13648</v>
      </c>
      <c r="G32" s="162">
        <v>30974</v>
      </c>
      <c r="H32" s="162">
        <v>44589</v>
      </c>
      <c r="I32" s="162">
        <v>26499</v>
      </c>
      <c r="J32" s="162">
        <v>43649</v>
      </c>
      <c r="K32" s="162">
        <v>44084</v>
      </c>
      <c r="L32" s="162">
        <v>85378</v>
      </c>
      <c r="M32" s="162">
        <v>135636</v>
      </c>
      <c r="N32" s="162">
        <v>164826</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5558</v>
      </c>
      <c r="D39" s="152">
        <v>2816</v>
      </c>
      <c r="E39" s="152">
        <v>1977</v>
      </c>
      <c r="F39" s="152">
        <v>137</v>
      </c>
      <c r="G39" s="152">
        <v>668</v>
      </c>
      <c r="H39" s="152">
        <v>236</v>
      </c>
      <c r="I39" s="152">
        <v>57</v>
      </c>
      <c r="J39" s="152">
        <v>728</v>
      </c>
      <c r="K39" s="152">
        <v>5</v>
      </c>
      <c r="L39" s="152">
        <v>145</v>
      </c>
      <c r="M39" s="152">
        <v>108</v>
      </c>
      <c r="N39" s="152">
        <v>658</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6073</v>
      </c>
      <c r="D40" s="152">
        <v>5000</v>
      </c>
      <c r="E40" s="152">
        <v>697</v>
      </c>
      <c r="F40" s="152">
        <v>18</v>
      </c>
      <c r="G40" s="152">
        <v>124</v>
      </c>
      <c r="H40" s="152">
        <v>184</v>
      </c>
      <c r="I40" s="152">
        <v>79</v>
      </c>
      <c r="J40" s="152">
        <v>56</v>
      </c>
      <c r="K40" s="152">
        <v>122</v>
      </c>
      <c r="L40" s="152">
        <v>114</v>
      </c>
      <c r="M40" s="152">
        <v>165</v>
      </c>
      <c r="N40" s="152">
        <v>211</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3274</v>
      </c>
      <c r="D41" s="152">
        <v>449</v>
      </c>
      <c r="E41" s="152">
        <v>1720</v>
      </c>
      <c r="F41" s="152">
        <v>89</v>
      </c>
      <c r="G41" s="152">
        <v>115</v>
      </c>
      <c r="H41" s="152">
        <v>460</v>
      </c>
      <c r="I41" s="152">
        <v>304</v>
      </c>
      <c r="J41" s="152">
        <v>267</v>
      </c>
      <c r="K41" s="152">
        <v>262</v>
      </c>
      <c r="L41" s="152">
        <v>223</v>
      </c>
      <c r="M41" s="152">
        <v>696</v>
      </c>
      <c r="N41" s="152">
        <v>409</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223569</v>
      </c>
      <c r="D42" s="152">
        <v>18021</v>
      </c>
      <c r="E42" s="152">
        <v>172627</v>
      </c>
      <c r="F42" s="152">
        <v>10723</v>
      </c>
      <c r="G42" s="152">
        <v>23629</v>
      </c>
      <c r="H42" s="152">
        <v>28192</v>
      </c>
      <c r="I42" s="152">
        <v>21944</v>
      </c>
      <c r="J42" s="152">
        <v>50590</v>
      </c>
      <c r="K42" s="152">
        <v>17720</v>
      </c>
      <c r="L42" s="152">
        <v>19830</v>
      </c>
      <c r="M42" s="152">
        <v>7602</v>
      </c>
      <c r="N42" s="152">
        <v>25319</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71841</v>
      </c>
      <c r="D43" s="152">
        <v>17</v>
      </c>
      <c r="E43" s="152">
        <v>65995</v>
      </c>
      <c r="F43" s="152">
        <v>116</v>
      </c>
      <c r="G43" s="152">
        <v>234</v>
      </c>
      <c r="H43" s="152">
        <v>1692</v>
      </c>
      <c r="I43" s="152">
        <v>11951</v>
      </c>
      <c r="J43" s="152">
        <v>40778</v>
      </c>
      <c r="K43" s="152">
        <v>11110</v>
      </c>
      <c r="L43" s="152">
        <v>114</v>
      </c>
      <c r="M43" s="152">
        <v>5602</v>
      </c>
      <c r="N43" s="152">
        <v>227</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166634</v>
      </c>
      <c r="D44" s="162">
        <v>26268</v>
      </c>
      <c r="E44" s="162">
        <v>111027</v>
      </c>
      <c r="F44" s="162">
        <v>10851</v>
      </c>
      <c r="G44" s="162">
        <v>24302</v>
      </c>
      <c r="H44" s="162">
        <v>27381</v>
      </c>
      <c r="I44" s="162">
        <v>10433</v>
      </c>
      <c r="J44" s="162">
        <v>10863</v>
      </c>
      <c r="K44" s="162">
        <v>6999</v>
      </c>
      <c r="L44" s="162">
        <v>20198</v>
      </c>
      <c r="M44" s="162">
        <v>2969</v>
      </c>
      <c r="N44" s="162">
        <v>26370</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12079</v>
      </c>
      <c r="D45" s="152">
        <v>156</v>
      </c>
      <c r="E45" s="152">
        <v>11916</v>
      </c>
      <c r="F45" s="152">
        <v>588</v>
      </c>
      <c r="G45" s="152">
        <v>1090</v>
      </c>
      <c r="H45" s="152">
        <v>3349</v>
      </c>
      <c r="I45" s="152">
        <v>1384</v>
      </c>
      <c r="J45" s="152">
        <v>4987</v>
      </c>
      <c r="K45" s="152">
        <v>377</v>
      </c>
      <c r="L45" s="152">
        <v>141</v>
      </c>
      <c r="M45" s="152">
        <v>7</v>
      </c>
      <c r="N45" s="152" t="s">
        <v>10</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36107</v>
      </c>
      <c r="D47" s="152">
        <v>2860</v>
      </c>
      <c r="E47" s="152">
        <v>32045</v>
      </c>
      <c r="F47" s="152">
        <v>2727</v>
      </c>
      <c r="G47" s="152">
        <v>2710</v>
      </c>
      <c r="H47" s="152">
        <v>4957</v>
      </c>
      <c r="I47" s="152">
        <v>6271</v>
      </c>
      <c r="J47" s="152">
        <v>5336</v>
      </c>
      <c r="K47" s="152">
        <v>4721</v>
      </c>
      <c r="L47" s="152">
        <v>5323</v>
      </c>
      <c r="M47" s="152">
        <v>289</v>
      </c>
      <c r="N47" s="152">
        <v>913</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266</v>
      </c>
      <c r="D48" s="152" t="s">
        <v>10</v>
      </c>
      <c r="E48" s="152">
        <v>12</v>
      </c>
      <c r="F48" s="152" t="s">
        <v>10</v>
      </c>
      <c r="G48" s="152">
        <v>7</v>
      </c>
      <c r="H48" s="152" t="s">
        <v>10</v>
      </c>
      <c r="I48" s="152" t="s">
        <v>10</v>
      </c>
      <c r="J48" s="152">
        <v>5</v>
      </c>
      <c r="K48" s="152" t="s">
        <v>10</v>
      </c>
      <c r="L48" s="152" t="s">
        <v>10</v>
      </c>
      <c r="M48" s="152">
        <v>254</v>
      </c>
      <c r="N48" s="152" t="s">
        <v>10</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47920</v>
      </c>
      <c r="D49" s="162">
        <v>3017</v>
      </c>
      <c r="E49" s="162">
        <v>43948</v>
      </c>
      <c r="F49" s="162">
        <v>3315</v>
      </c>
      <c r="G49" s="162">
        <v>3793</v>
      </c>
      <c r="H49" s="162">
        <v>8306</v>
      </c>
      <c r="I49" s="162">
        <v>7656</v>
      </c>
      <c r="J49" s="162">
        <v>10317</v>
      </c>
      <c r="K49" s="162">
        <v>5098</v>
      </c>
      <c r="L49" s="162">
        <v>5464</v>
      </c>
      <c r="M49" s="162">
        <v>42</v>
      </c>
      <c r="N49" s="162">
        <v>913</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214554</v>
      </c>
      <c r="D50" s="162">
        <v>29285</v>
      </c>
      <c r="E50" s="162">
        <v>154975</v>
      </c>
      <c r="F50" s="162">
        <v>14166</v>
      </c>
      <c r="G50" s="162">
        <v>28095</v>
      </c>
      <c r="H50" s="162">
        <v>35686</v>
      </c>
      <c r="I50" s="162">
        <v>18089</v>
      </c>
      <c r="J50" s="162">
        <v>21180</v>
      </c>
      <c r="K50" s="162">
        <v>12097</v>
      </c>
      <c r="L50" s="162">
        <v>25662</v>
      </c>
      <c r="M50" s="162">
        <v>3011</v>
      </c>
      <c r="N50" s="162">
        <v>27283</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-479219</v>
      </c>
      <c r="D51" s="162">
        <v>-75206</v>
      </c>
      <c r="E51" s="162">
        <v>-133845</v>
      </c>
      <c r="F51" s="162">
        <v>518</v>
      </c>
      <c r="G51" s="162">
        <v>-2880</v>
      </c>
      <c r="H51" s="162">
        <v>-8902</v>
      </c>
      <c r="I51" s="162">
        <v>-8410</v>
      </c>
      <c r="J51" s="162">
        <v>-22469</v>
      </c>
      <c r="K51" s="162">
        <v>-31987</v>
      </c>
      <c r="L51" s="162">
        <v>-59716</v>
      </c>
      <c r="M51" s="162">
        <v>-132625</v>
      </c>
      <c r="N51" s="162">
        <v>-137543</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-434194</v>
      </c>
      <c r="D52" s="160">
        <v>-64712</v>
      </c>
      <c r="E52" s="160">
        <v>-123590</v>
      </c>
      <c r="F52" s="160">
        <v>-1136</v>
      </c>
      <c r="G52" s="160">
        <v>-1292</v>
      </c>
      <c r="H52" s="160">
        <v>-5912</v>
      </c>
      <c r="I52" s="160">
        <v>-9957</v>
      </c>
      <c r="J52" s="160">
        <v>-18810</v>
      </c>
      <c r="K52" s="160">
        <v>-27828</v>
      </c>
      <c r="L52" s="160">
        <v>-58656</v>
      </c>
      <c r="M52" s="160">
        <v>-128587</v>
      </c>
      <c r="N52" s="160">
        <v>-117305</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v>4352</v>
      </c>
      <c r="D53" s="152" t="s">
        <v>10</v>
      </c>
      <c r="E53" s="152">
        <v>4352</v>
      </c>
      <c r="F53" s="152">
        <v>709</v>
      </c>
      <c r="G53" s="152">
        <v>1116</v>
      </c>
      <c r="H53" s="152">
        <v>575</v>
      </c>
      <c r="I53" s="152">
        <v>800</v>
      </c>
      <c r="J53" s="152">
        <v>1152</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7904</v>
      </c>
      <c r="D54" s="152" t="s">
        <v>10</v>
      </c>
      <c r="E54" s="152">
        <v>7617</v>
      </c>
      <c r="F54" s="152">
        <v>1378</v>
      </c>
      <c r="G54" s="152">
        <v>2294</v>
      </c>
      <c r="H54" s="152">
        <v>2355</v>
      </c>
      <c r="I54" s="152">
        <v>1422</v>
      </c>
      <c r="J54" s="152">
        <v>166</v>
      </c>
      <c r="K54" s="152">
        <v>2</v>
      </c>
      <c r="L54" s="152" t="s">
        <v>10</v>
      </c>
      <c r="M54" s="152">
        <v>287</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250.83</v>
      </c>
      <c r="D56" s="154">
        <v>207.15</v>
      </c>
      <c r="E56" s="154">
        <v>144.43</v>
      </c>
      <c r="F56" s="154">
        <v>53.53</v>
      </c>
      <c r="G56" s="154">
        <v>49.77</v>
      </c>
      <c r="H56" s="154">
        <v>54.13</v>
      </c>
      <c r="I56" s="154">
        <v>128.44999999999999</v>
      </c>
      <c r="J56" s="154">
        <v>238.92</v>
      </c>
      <c r="K56" s="154">
        <v>213.74</v>
      </c>
      <c r="L56" s="154">
        <v>204.11</v>
      </c>
      <c r="M56" s="154">
        <v>69.7</v>
      </c>
      <c r="N56" s="154">
        <v>75.260000000000005</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83.14</v>
      </c>
      <c r="D57" s="154">
        <v>41.21</v>
      </c>
      <c r="E57" s="154">
        <v>62.31</v>
      </c>
      <c r="F57" s="154">
        <v>65.72</v>
      </c>
      <c r="G57" s="154">
        <v>81.19</v>
      </c>
      <c r="H57" s="154">
        <v>75.459999999999994</v>
      </c>
      <c r="I57" s="154">
        <v>44.48</v>
      </c>
      <c r="J57" s="154">
        <v>63.52</v>
      </c>
      <c r="K57" s="154">
        <v>69.58</v>
      </c>
      <c r="L57" s="154">
        <v>45.39</v>
      </c>
      <c r="M57" s="154">
        <v>13.72</v>
      </c>
      <c r="N57" s="154">
        <v>22.45</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v>0.74</v>
      </c>
      <c r="D59" s="154" t="s">
        <v>10</v>
      </c>
      <c r="E59" s="154">
        <v>0.87</v>
      </c>
      <c r="F59" s="154">
        <v>2.29</v>
      </c>
      <c r="G59" s="154">
        <v>2.37</v>
      </c>
      <c r="H59" s="154">
        <v>1.46</v>
      </c>
      <c r="I59" s="154">
        <v>1.02</v>
      </c>
      <c r="J59" s="154">
        <v>0.09</v>
      </c>
      <c r="K59" s="154">
        <v>0.02</v>
      </c>
      <c r="L59" s="154" t="s">
        <v>10</v>
      </c>
      <c r="M59" s="154">
        <v>0.05</v>
      </c>
      <c r="N59" s="154">
        <v>0.01</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83.21</v>
      </c>
      <c r="D60" s="154">
        <v>51.16</v>
      </c>
      <c r="E60" s="154">
        <v>22.61</v>
      </c>
      <c r="F60" s="154">
        <v>13.54</v>
      </c>
      <c r="G60" s="154">
        <v>18</v>
      </c>
      <c r="H60" s="154">
        <v>20.99</v>
      </c>
      <c r="I60" s="154">
        <v>25.66</v>
      </c>
      <c r="J60" s="154">
        <v>36.64</v>
      </c>
      <c r="K60" s="154">
        <v>22.8</v>
      </c>
      <c r="L60" s="154">
        <v>17.670000000000002</v>
      </c>
      <c r="M60" s="154">
        <v>93.75</v>
      </c>
      <c r="N60" s="154">
        <v>12.49</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44.63</v>
      </c>
      <c r="D61" s="154">
        <v>0.06</v>
      </c>
      <c r="E61" s="154">
        <v>50.54</v>
      </c>
      <c r="F61" s="154">
        <v>1.3</v>
      </c>
      <c r="G61" s="154">
        <v>1.37</v>
      </c>
      <c r="H61" s="154">
        <v>7.35</v>
      </c>
      <c r="I61" s="154">
        <v>73.77</v>
      </c>
      <c r="J61" s="154">
        <v>196.32</v>
      </c>
      <c r="K61" s="154">
        <v>74.040000000000006</v>
      </c>
      <c r="L61" s="154">
        <v>0.38</v>
      </c>
      <c r="M61" s="154">
        <v>7.24</v>
      </c>
      <c r="N61" s="154">
        <v>0.17</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373.29</v>
      </c>
      <c r="D62" s="158">
        <v>299.47000000000003</v>
      </c>
      <c r="E62" s="158">
        <v>179.68</v>
      </c>
      <c r="F62" s="158">
        <v>133.77000000000001</v>
      </c>
      <c r="G62" s="158">
        <v>149.94999999999999</v>
      </c>
      <c r="H62" s="158">
        <v>144.68</v>
      </c>
      <c r="I62" s="158">
        <v>125.85</v>
      </c>
      <c r="J62" s="158">
        <v>142.86000000000001</v>
      </c>
      <c r="K62" s="158">
        <v>232.1</v>
      </c>
      <c r="L62" s="158">
        <v>266.77999999999997</v>
      </c>
      <c r="M62" s="158">
        <v>169.99</v>
      </c>
      <c r="N62" s="158">
        <v>110.03</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56.92</v>
      </c>
      <c r="D63" s="154">
        <v>43.75</v>
      </c>
      <c r="E63" s="154">
        <v>40.57</v>
      </c>
      <c r="F63" s="154">
        <v>18.28</v>
      </c>
      <c r="G63" s="154">
        <v>31.28</v>
      </c>
      <c r="H63" s="154">
        <v>48.94</v>
      </c>
      <c r="I63" s="154">
        <v>34.380000000000003</v>
      </c>
      <c r="J63" s="154">
        <v>67.06</v>
      </c>
      <c r="K63" s="154">
        <v>59.21</v>
      </c>
      <c r="L63" s="154">
        <v>21.48</v>
      </c>
      <c r="M63" s="154">
        <v>5.49</v>
      </c>
      <c r="N63" s="154">
        <v>16.16</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v>20.6</v>
      </c>
      <c r="D64" s="154">
        <v>1.24</v>
      </c>
      <c r="E64" s="154">
        <v>19.239999999999998</v>
      </c>
      <c r="F64" s="154">
        <v>8.81</v>
      </c>
      <c r="G64" s="154">
        <v>19.5</v>
      </c>
      <c r="H64" s="154">
        <v>29.65</v>
      </c>
      <c r="I64" s="154">
        <v>18.97</v>
      </c>
      <c r="J64" s="154">
        <v>31.18</v>
      </c>
      <c r="K64" s="154">
        <v>25.42</v>
      </c>
      <c r="L64" s="154">
        <v>2.78</v>
      </c>
      <c r="M64" s="154">
        <v>3.37</v>
      </c>
      <c r="N64" s="154">
        <v>3.87</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v>0.01</v>
      </c>
      <c r="D65" s="154" t="s">
        <v>10</v>
      </c>
      <c r="E65" s="154">
        <v>0.01</v>
      </c>
      <c r="F65" s="154" t="s">
        <v>10</v>
      </c>
      <c r="G65" s="154">
        <v>0.1</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0.98</v>
      </c>
      <c r="D66" s="154">
        <v>0.72</v>
      </c>
      <c r="E66" s="154">
        <v>0.94</v>
      </c>
      <c r="F66" s="154">
        <v>0.26</v>
      </c>
      <c r="G66" s="154">
        <v>0.19</v>
      </c>
      <c r="H66" s="154">
        <v>0.15</v>
      </c>
      <c r="I66" s="154">
        <v>3.32</v>
      </c>
      <c r="J66" s="154">
        <v>0.26</v>
      </c>
      <c r="K66" s="154">
        <v>2.48</v>
      </c>
      <c r="L66" s="154">
        <v>0.59</v>
      </c>
      <c r="M66" s="154">
        <v>0.11</v>
      </c>
      <c r="N66" s="154">
        <v>0.04</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0.17</v>
      </c>
      <c r="D67" s="154" t="s">
        <v>10</v>
      </c>
      <c r="E67" s="154">
        <v>0.01</v>
      </c>
      <c r="F67" s="154" t="s">
        <v>10</v>
      </c>
      <c r="G67" s="154">
        <v>0.04</v>
      </c>
      <c r="H67" s="154" t="s">
        <v>10</v>
      </c>
      <c r="I67" s="154" t="s">
        <v>10</v>
      </c>
      <c r="J67" s="154">
        <v>0.03</v>
      </c>
      <c r="K67" s="154" t="s">
        <v>10</v>
      </c>
      <c r="L67" s="154" t="s">
        <v>10</v>
      </c>
      <c r="M67" s="154">
        <v>0.33</v>
      </c>
      <c r="N67" s="154" t="s">
        <v>10</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57.75</v>
      </c>
      <c r="D68" s="158">
        <v>44.47</v>
      </c>
      <c r="E68" s="158">
        <v>41.51</v>
      </c>
      <c r="F68" s="158">
        <v>18.54</v>
      </c>
      <c r="G68" s="158">
        <v>31.52</v>
      </c>
      <c r="H68" s="158">
        <v>49.09</v>
      </c>
      <c r="I68" s="158">
        <v>37.700000000000003</v>
      </c>
      <c r="J68" s="158">
        <v>67.290000000000006</v>
      </c>
      <c r="K68" s="158">
        <v>61.69</v>
      </c>
      <c r="L68" s="158">
        <v>22.07</v>
      </c>
      <c r="M68" s="158">
        <v>5.27</v>
      </c>
      <c r="N68" s="158">
        <v>16.2</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431.03</v>
      </c>
      <c r="D69" s="158">
        <v>343.94</v>
      </c>
      <c r="E69" s="158">
        <v>221.19</v>
      </c>
      <c r="F69" s="158">
        <v>152.31</v>
      </c>
      <c r="G69" s="158">
        <v>181.48</v>
      </c>
      <c r="H69" s="158">
        <v>193.78</v>
      </c>
      <c r="I69" s="158">
        <v>163.55000000000001</v>
      </c>
      <c r="J69" s="158">
        <v>210.14</v>
      </c>
      <c r="K69" s="158">
        <v>293.79000000000002</v>
      </c>
      <c r="L69" s="158">
        <v>288.85000000000002</v>
      </c>
      <c r="M69" s="158">
        <v>175.26</v>
      </c>
      <c r="N69" s="158">
        <v>126.23</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3.45</v>
      </c>
      <c r="D76" s="154">
        <v>9.27</v>
      </c>
      <c r="E76" s="154">
        <v>1.51</v>
      </c>
      <c r="F76" s="154">
        <v>1.53</v>
      </c>
      <c r="G76" s="154">
        <v>3.92</v>
      </c>
      <c r="H76" s="154">
        <v>1.02</v>
      </c>
      <c r="I76" s="154">
        <v>0.35</v>
      </c>
      <c r="J76" s="154">
        <v>3.5</v>
      </c>
      <c r="K76" s="154">
        <v>0.04</v>
      </c>
      <c r="L76" s="154">
        <v>0.49</v>
      </c>
      <c r="M76" s="154">
        <v>0.14000000000000001</v>
      </c>
      <c r="N76" s="154">
        <v>0.5</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3.77</v>
      </c>
      <c r="D77" s="154">
        <v>16.46</v>
      </c>
      <c r="E77" s="154">
        <v>0.53</v>
      </c>
      <c r="F77" s="154">
        <v>0.2</v>
      </c>
      <c r="G77" s="154">
        <v>0.73</v>
      </c>
      <c r="H77" s="154">
        <v>0.8</v>
      </c>
      <c r="I77" s="154">
        <v>0.49</v>
      </c>
      <c r="J77" s="154">
        <v>0.27</v>
      </c>
      <c r="K77" s="154">
        <v>0.81</v>
      </c>
      <c r="L77" s="154">
        <v>0.38</v>
      </c>
      <c r="M77" s="154">
        <v>0.21</v>
      </c>
      <c r="N77" s="154">
        <v>0.16</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2.0299999999999998</v>
      </c>
      <c r="D78" s="154">
        <v>1.48</v>
      </c>
      <c r="E78" s="154">
        <v>1.32</v>
      </c>
      <c r="F78" s="154">
        <v>0.99</v>
      </c>
      <c r="G78" s="154">
        <v>0.68</v>
      </c>
      <c r="H78" s="154">
        <v>2</v>
      </c>
      <c r="I78" s="154">
        <v>1.88</v>
      </c>
      <c r="J78" s="154">
        <v>1.28</v>
      </c>
      <c r="K78" s="154">
        <v>1.74</v>
      </c>
      <c r="L78" s="154">
        <v>0.76</v>
      </c>
      <c r="M78" s="154">
        <v>0.9</v>
      </c>
      <c r="N78" s="154">
        <v>0.31</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138.9</v>
      </c>
      <c r="D79" s="154">
        <v>59.32</v>
      </c>
      <c r="E79" s="154">
        <v>132.21</v>
      </c>
      <c r="F79" s="154">
        <v>119.67</v>
      </c>
      <c r="G79" s="154">
        <v>138.44</v>
      </c>
      <c r="H79" s="154">
        <v>122.52</v>
      </c>
      <c r="I79" s="154">
        <v>135.44</v>
      </c>
      <c r="J79" s="154">
        <v>243.56</v>
      </c>
      <c r="K79" s="154">
        <v>118.09</v>
      </c>
      <c r="L79" s="154">
        <v>67.09</v>
      </c>
      <c r="M79" s="154">
        <v>9.82</v>
      </c>
      <c r="N79" s="154">
        <v>19.39</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44.63</v>
      </c>
      <c r="D80" s="154">
        <v>0.06</v>
      </c>
      <c r="E80" s="154">
        <v>50.54</v>
      </c>
      <c r="F80" s="154">
        <v>1.3</v>
      </c>
      <c r="G80" s="154">
        <v>1.37</v>
      </c>
      <c r="H80" s="154">
        <v>7.35</v>
      </c>
      <c r="I80" s="154">
        <v>73.77</v>
      </c>
      <c r="J80" s="154">
        <v>196.32</v>
      </c>
      <c r="K80" s="154">
        <v>74.040000000000006</v>
      </c>
      <c r="L80" s="154">
        <v>0.38</v>
      </c>
      <c r="M80" s="154">
        <v>7.24</v>
      </c>
      <c r="N80" s="154">
        <v>0.17</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103.53</v>
      </c>
      <c r="D81" s="158">
        <v>86.46</v>
      </c>
      <c r="E81" s="158">
        <v>85.03</v>
      </c>
      <c r="F81" s="158">
        <v>121.1</v>
      </c>
      <c r="G81" s="158">
        <v>142.38</v>
      </c>
      <c r="H81" s="158">
        <v>118.99</v>
      </c>
      <c r="I81" s="158">
        <v>64.400000000000006</v>
      </c>
      <c r="J81" s="158">
        <v>52.3</v>
      </c>
      <c r="K81" s="158">
        <v>46.64</v>
      </c>
      <c r="L81" s="158">
        <v>68.33</v>
      </c>
      <c r="M81" s="158">
        <v>3.84</v>
      </c>
      <c r="N81" s="158">
        <v>20.2</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7.5</v>
      </c>
      <c r="D82" s="154">
        <v>0.51</v>
      </c>
      <c r="E82" s="154">
        <v>9.1300000000000008</v>
      </c>
      <c r="F82" s="154">
        <v>6.56</v>
      </c>
      <c r="G82" s="154">
        <v>6.39</v>
      </c>
      <c r="H82" s="154">
        <v>14.55</v>
      </c>
      <c r="I82" s="154">
        <v>8.5399999999999991</v>
      </c>
      <c r="J82" s="154">
        <v>24.01</v>
      </c>
      <c r="K82" s="154">
        <v>2.52</v>
      </c>
      <c r="L82" s="154">
        <v>0.48</v>
      </c>
      <c r="M82" s="154">
        <v>0.01</v>
      </c>
      <c r="N82" s="154" t="s">
        <v>10</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22.43</v>
      </c>
      <c r="D84" s="154">
        <v>9.42</v>
      </c>
      <c r="E84" s="154">
        <v>24.54</v>
      </c>
      <c r="F84" s="154">
        <v>30.44</v>
      </c>
      <c r="G84" s="154">
        <v>15.88</v>
      </c>
      <c r="H84" s="154">
        <v>21.54</v>
      </c>
      <c r="I84" s="154">
        <v>38.71</v>
      </c>
      <c r="J84" s="154">
        <v>25.69</v>
      </c>
      <c r="K84" s="154">
        <v>31.46</v>
      </c>
      <c r="L84" s="154">
        <v>18.010000000000002</v>
      </c>
      <c r="M84" s="154">
        <v>0.37</v>
      </c>
      <c r="N84" s="154">
        <v>0.7</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0.17</v>
      </c>
      <c r="D85" s="154" t="s">
        <v>10</v>
      </c>
      <c r="E85" s="154">
        <v>0.01</v>
      </c>
      <c r="F85" s="154" t="s">
        <v>10</v>
      </c>
      <c r="G85" s="154">
        <v>0.04</v>
      </c>
      <c r="H85" s="154" t="s">
        <v>10</v>
      </c>
      <c r="I85" s="154" t="s">
        <v>10</v>
      </c>
      <c r="J85" s="154">
        <v>0.03</v>
      </c>
      <c r="K85" s="154" t="s">
        <v>10</v>
      </c>
      <c r="L85" s="154" t="s">
        <v>10</v>
      </c>
      <c r="M85" s="154">
        <v>0.33</v>
      </c>
      <c r="N85" s="154" t="s">
        <v>10</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29.77</v>
      </c>
      <c r="D86" s="158">
        <v>9.93</v>
      </c>
      <c r="E86" s="158">
        <v>33.659999999999997</v>
      </c>
      <c r="F86" s="158">
        <v>37</v>
      </c>
      <c r="G86" s="158">
        <v>22.22</v>
      </c>
      <c r="H86" s="158">
        <v>36.1</v>
      </c>
      <c r="I86" s="158">
        <v>47.25</v>
      </c>
      <c r="J86" s="158">
        <v>49.67</v>
      </c>
      <c r="K86" s="158">
        <v>33.979999999999997</v>
      </c>
      <c r="L86" s="158">
        <v>18.489999999999998</v>
      </c>
      <c r="M86" s="158">
        <v>0.05</v>
      </c>
      <c r="N86" s="158">
        <v>0.7</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133.30000000000001</v>
      </c>
      <c r="D87" s="158">
        <v>96.39</v>
      </c>
      <c r="E87" s="158">
        <v>118.69</v>
      </c>
      <c r="F87" s="158">
        <v>158.1</v>
      </c>
      <c r="G87" s="158">
        <v>164.6</v>
      </c>
      <c r="H87" s="158">
        <v>155.09</v>
      </c>
      <c r="I87" s="158">
        <v>111.65</v>
      </c>
      <c r="J87" s="158">
        <v>101.97</v>
      </c>
      <c r="K87" s="158">
        <v>80.62</v>
      </c>
      <c r="L87" s="158">
        <v>86.82</v>
      </c>
      <c r="M87" s="158">
        <v>3.89</v>
      </c>
      <c r="N87" s="158">
        <v>20.89</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-297.73</v>
      </c>
      <c r="D88" s="158">
        <v>-247.54</v>
      </c>
      <c r="E88" s="158">
        <v>-102.5</v>
      </c>
      <c r="F88" s="158">
        <v>5.78</v>
      </c>
      <c r="G88" s="158">
        <v>-16.87</v>
      </c>
      <c r="H88" s="158">
        <v>-38.69</v>
      </c>
      <c r="I88" s="158">
        <v>-51.91</v>
      </c>
      <c r="J88" s="158">
        <v>-108.17</v>
      </c>
      <c r="K88" s="158">
        <v>-213.17</v>
      </c>
      <c r="L88" s="158">
        <v>-202.03</v>
      </c>
      <c r="M88" s="158">
        <v>-171.37</v>
      </c>
      <c r="N88" s="158">
        <v>-105.34</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-269.76</v>
      </c>
      <c r="D89" s="156">
        <v>-213</v>
      </c>
      <c r="E89" s="156">
        <v>-94.65</v>
      </c>
      <c r="F89" s="156">
        <v>-12.67</v>
      </c>
      <c r="G89" s="156">
        <v>-7.57</v>
      </c>
      <c r="H89" s="156">
        <v>-25.69</v>
      </c>
      <c r="I89" s="156">
        <v>-61.46</v>
      </c>
      <c r="J89" s="156">
        <v>-90.56</v>
      </c>
      <c r="K89" s="156">
        <v>-185.45</v>
      </c>
      <c r="L89" s="156">
        <v>-198.44</v>
      </c>
      <c r="M89" s="156">
        <v>-166.16</v>
      </c>
      <c r="N89" s="156">
        <v>-89.84</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v>2.7</v>
      </c>
      <c r="D90" s="154" t="s">
        <v>10</v>
      </c>
      <c r="E90" s="154">
        <v>3.33</v>
      </c>
      <c r="F90" s="154">
        <v>7.92</v>
      </c>
      <c r="G90" s="154">
        <v>6.54</v>
      </c>
      <c r="H90" s="154">
        <v>2.5</v>
      </c>
      <c r="I90" s="154">
        <v>4.9400000000000004</v>
      </c>
      <c r="J90" s="154">
        <v>5.54</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4.91</v>
      </c>
      <c r="D91" s="154" t="s">
        <v>10</v>
      </c>
      <c r="E91" s="154">
        <v>5.83</v>
      </c>
      <c r="F91" s="154">
        <v>15.38</v>
      </c>
      <c r="G91" s="154">
        <v>13.44</v>
      </c>
      <c r="H91" s="154">
        <v>10.23</v>
      </c>
      <c r="I91" s="154">
        <v>8.7799999999999994</v>
      </c>
      <c r="J91" s="154">
        <v>0.8</v>
      </c>
      <c r="K91" s="154">
        <v>0.02</v>
      </c>
      <c r="L91" s="154" t="s">
        <v>10</v>
      </c>
      <c r="M91" s="154">
        <v>0.37</v>
      </c>
      <c r="N91" s="154" t="s">
        <v>10</v>
      </c>
    </row>
  </sheetData>
  <mergeCells count="28">
    <mergeCell ref="I1:N1"/>
    <mergeCell ref="A2:B3"/>
    <mergeCell ref="A1:B1"/>
    <mergeCell ref="A4:A16"/>
    <mergeCell ref="B4:B16"/>
    <mergeCell ref="C4:C16"/>
    <mergeCell ref="D4:D16"/>
    <mergeCell ref="E4:E16"/>
    <mergeCell ref="C1:H1"/>
    <mergeCell ref="C2:H3"/>
    <mergeCell ref="I2:N3"/>
    <mergeCell ref="L6:L13"/>
    <mergeCell ref="J6:J13"/>
    <mergeCell ref="K6:K13"/>
    <mergeCell ref="C55:H55"/>
    <mergeCell ref="I55:N55"/>
    <mergeCell ref="M4:M16"/>
    <mergeCell ref="N4:N16"/>
    <mergeCell ref="F6:F13"/>
    <mergeCell ref="G6:G13"/>
    <mergeCell ref="F14:H16"/>
    <mergeCell ref="I14:L16"/>
    <mergeCell ref="F4:H5"/>
    <mergeCell ref="I4:L5"/>
    <mergeCell ref="H6:H13"/>
    <mergeCell ref="I6:I13"/>
    <mergeCell ref="I18:N18"/>
    <mergeCell ref="C18:H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97</v>
      </c>
      <c r="B2" s="233"/>
      <c r="C2" s="236" t="s">
        <v>201</v>
      </c>
      <c r="D2" s="236"/>
      <c r="E2" s="236"/>
      <c r="F2" s="236"/>
      <c r="G2" s="236"/>
      <c r="H2" s="237"/>
      <c r="I2" s="238" t="s">
        <v>201</v>
      </c>
      <c r="J2" s="236"/>
      <c r="K2" s="236"/>
      <c r="L2" s="236"/>
      <c r="M2" s="236"/>
      <c r="N2" s="237"/>
      <c r="O2" s="112"/>
      <c r="P2" s="112"/>
      <c r="Q2" s="112"/>
      <c r="R2" s="112"/>
      <c r="S2" s="112"/>
      <c r="T2" s="112"/>
      <c r="U2" s="112"/>
      <c r="V2" s="112"/>
      <c r="W2" s="112"/>
      <c r="X2" s="112"/>
      <c r="Y2" s="112"/>
      <c r="Z2" s="112"/>
      <c r="AA2" s="112"/>
    </row>
    <row r="3" spans="1:27" s="18" customFormat="1" ht="15" customHeight="1">
      <c r="A3" s="232"/>
      <c r="B3" s="233"/>
      <c r="C3" s="236"/>
      <c r="D3" s="236"/>
      <c r="E3" s="236"/>
      <c r="F3" s="236"/>
      <c r="G3" s="236"/>
      <c r="H3" s="237"/>
      <c r="I3" s="238"/>
      <c r="J3" s="236"/>
      <c r="K3" s="236"/>
      <c r="L3" s="236"/>
      <c r="M3" s="236"/>
      <c r="N3" s="23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171523</v>
      </c>
      <c r="D19" s="152">
        <v>47895</v>
      </c>
      <c r="E19" s="152">
        <v>59169</v>
      </c>
      <c r="F19" s="152">
        <v>831</v>
      </c>
      <c r="G19" s="152">
        <v>1319</v>
      </c>
      <c r="H19" s="152">
        <v>1698</v>
      </c>
      <c r="I19" s="152">
        <v>4448</v>
      </c>
      <c r="J19" s="152">
        <v>10767</v>
      </c>
      <c r="K19" s="152">
        <v>8254</v>
      </c>
      <c r="L19" s="152">
        <v>31852</v>
      </c>
      <c r="M19" s="152">
        <v>14117</v>
      </c>
      <c r="N19" s="152">
        <v>50342</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45251</v>
      </c>
      <c r="D20" s="152">
        <v>8659</v>
      </c>
      <c r="E20" s="152">
        <v>26270</v>
      </c>
      <c r="F20" s="152">
        <v>2414</v>
      </c>
      <c r="G20" s="152">
        <v>4010</v>
      </c>
      <c r="H20" s="152">
        <v>4851</v>
      </c>
      <c r="I20" s="152">
        <v>3198</v>
      </c>
      <c r="J20" s="152">
        <v>4074</v>
      </c>
      <c r="K20" s="152">
        <v>2243</v>
      </c>
      <c r="L20" s="152">
        <v>5481</v>
      </c>
      <c r="M20" s="152">
        <v>1940</v>
      </c>
      <c r="N20" s="152">
        <v>8382</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73</v>
      </c>
      <c r="D22" s="152" t="s">
        <v>10</v>
      </c>
      <c r="E22" s="152">
        <v>73</v>
      </c>
      <c r="F22" s="152">
        <v>7</v>
      </c>
      <c r="G22" s="152">
        <v>7</v>
      </c>
      <c r="H22" s="152">
        <v>53</v>
      </c>
      <c r="I22" s="152">
        <v>2</v>
      </c>
      <c r="J22" s="152">
        <v>2</v>
      </c>
      <c r="K22" s="152">
        <v>2</v>
      </c>
      <c r="L22" s="152">
        <v>1</v>
      </c>
      <c r="M22" s="152" t="s">
        <v>10</v>
      </c>
      <c r="N22" s="152" t="s">
        <v>10</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38912</v>
      </c>
      <c r="D23" s="152">
        <v>14380</v>
      </c>
      <c r="E23" s="152">
        <v>10830</v>
      </c>
      <c r="F23" s="152">
        <v>962</v>
      </c>
      <c r="G23" s="152">
        <v>1102</v>
      </c>
      <c r="H23" s="152">
        <v>1318</v>
      </c>
      <c r="I23" s="152">
        <v>1188</v>
      </c>
      <c r="J23" s="152">
        <v>1833</v>
      </c>
      <c r="K23" s="152">
        <v>1269</v>
      </c>
      <c r="L23" s="152">
        <v>3159</v>
      </c>
      <c r="M23" s="152">
        <v>2470</v>
      </c>
      <c r="N23" s="152">
        <v>11232</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7186</v>
      </c>
      <c r="D24" s="152">
        <v>2059</v>
      </c>
      <c r="E24" s="152">
        <v>3740</v>
      </c>
      <c r="F24" s="152">
        <v>129</v>
      </c>
      <c r="G24" s="152">
        <v>144</v>
      </c>
      <c r="H24" s="152">
        <v>146</v>
      </c>
      <c r="I24" s="152">
        <v>204</v>
      </c>
      <c r="J24" s="152">
        <v>304</v>
      </c>
      <c r="K24" s="152">
        <v>427</v>
      </c>
      <c r="L24" s="152">
        <v>2386</v>
      </c>
      <c r="M24" s="152">
        <v>382</v>
      </c>
      <c r="N24" s="152">
        <v>1005</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248573</v>
      </c>
      <c r="D25" s="162">
        <v>68875</v>
      </c>
      <c r="E25" s="162">
        <v>92602</v>
      </c>
      <c r="F25" s="162">
        <v>4086</v>
      </c>
      <c r="G25" s="162">
        <v>6294</v>
      </c>
      <c r="H25" s="162">
        <v>7773</v>
      </c>
      <c r="I25" s="162">
        <v>8631</v>
      </c>
      <c r="J25" s="162">
        <v>16371</v>
      </c>
      <c r="K25" s="162">
        <v>11340</v>
      </c>
      <c r="L25" s="162">
        <v>38107</v>
      </c>
      <c r="M25" s="162">
        <v>18145</v>
      </c>
      <c r="N25" s="162">
        <v>68951</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34587</v>
      </c>
      <c r="D26" s="152">
        <v>7212</v>
      </c>
      <c r="E26" s="152">
        <v>22630</v>
      </c>
      <c r="F26" s="152">
        <v>3385</v>
      </c>
      <c r="G26" s="152">
        <v>4038</v>
      </c>
      <c r="H26" s="152">
        <v>3853</v>
      </c>
      <c r="I26" s="152">
        <v>4257</v>
      </c>
      <c r="J26" s="152">
        <v>3102</v>
      </c>
      <c r="K26" s="152">
        <v>1435</v>
      </c>
      <c r="L26" s="152">
        <v>2561</v>
      </c>
      <c r="M26" s="152">
        <v>182</v>
      </c>
      <c r="N26" s="152">
        <v>4563</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8171</v>
      </c>
      <c r="D27" s="152" t="s">
        <v>10</v>
      </c>
      <c r="E27" s="152">
        <v>7291</v>
      </c>
      <c r="F27" s="152">
        <v>1645</v>
      </c>
      <c r="G27" s="152">
        <v>2185</v>
      </c>
      <c r="H27" s="152">
        <v>1321</v>
      </c>
      <c r="I27" s="152">
        <v>1414</v>
      </c>
      <c r="J27" s="152">
        <v>650</v>
      </c>
      <c r="K27" s="152">
        <v>69</v>
      </c>
      <c r="L27" s="152">
        <v>8</v>
      </c>
      <c r="M27" s="152" t="s">
        <v>10</v>
      </c>
      <c r="N27" s="152">
        <v>879</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2400</v>
      </c>
      <c r="D29" s="152">
        <v>17</v>
      </c>
      <c r="E29" s="152">
        <v>17</v>
      </c>
      <c r="F29" s="152" t="s">
        <v>10</v>
      </c>
      <c r="G29" s="152">
        <v>12</v>
      </c>
      <c r="H29" s="152" t="s">
        <v>10</v>
      </c>
      <c r="I29" s="152">
        <v>5</v>
      </c>
      <c r="J29" s="152" t="s">
        <v>10</v>
      </c>
      <c r="K29" s="152" t="s">
        <v>10</v>
      </c>
      <c r="L29" s="152" t="s">
        <v>10</v>
      </c>
      <c r="M29" s="152" t="s">
        <v>10</v>
      </c>
      <c r="N29" s="152">
        <v>2367</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2063</v>
      </c>
      <c r="D30" s="152" t="s">
        <v>10</v>
      </c>
      <c r="E30" s="152">
        <v>2051</v>
      </c>
      <c r="F30" s="152">
        <v>79</v>
      </c>
      <c r="G30" s="152">
        <v>231</v>
      </c>
      <c r="H30" s="152">
        <v>230</v>
      </c>
      <c r="I30" s="152">
        <v>762</v>
      </c>
      <c r="J30" s="152">
        <v>360</v>
      </c>
      <c r="K30" s="152">
        <v>389</v>
      </c>
      <c r="L30" s="152" t="s">
        <v>10</v>
      </c>
      <c r="M30" s="152">
        <v>5</v>
      </c>
      <c r="N30" s="152">
        <v>7</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34924</v>
      </c>
      <c r="D31" s="162">
        <v>7228</v>
      </c>
      <c r="E31" s="162">
        <v>20596</v>
      </c>
      <c r="F31" s="162">
        <v>3305</v>
      </c>
      <c r="G31" s="162">
        <v>3819</v>
      </c>
      <c r="H31" s="162">
        <v>3623</v>
      </c>
      <c r="I31" s="162">
        <v>3501</v>
      </c>
      <c r="J31" s="162">
        <v>2742</v>
      </c>
      <c r="K31" s="162">
        <v>1045</v>
      </c>
      <c r="L31" s="162">
        <v>2561</v>
      </c>
      <c r="M31" s="162">
        <v>177</v>
      </c>
      <c r="N31" s="162">
        <v>6922</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283497</v>
      </c>
      <c r="D32" s="162">
        <v>76104</v>
      </c>
      <c r="E32" s="162">
        <v>113198</v>
      </c>
      <c r="F32" s="162">
        <v>7391</v>
      </c>
      <c r="G32" s="162">
        <v>10114</v>
      </c>
      <c r="H32" s="162">
        <v>11396</v>
      </c>
      <c r="I32" s="162">
        <v>12131</v>
      </c>
      <c r="J32" s="162">
        <v>19113</v>
      </c>
      <c r="K32" s="162">
        <v>12386</v>
      </c>
      <c r="L32" s="162">
        <v>40668</v>
      </c>
      <c r="M32" s="162">
        <v>18322</v>
      </c>
      <c r="N32" s="162">
        <v>75873</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808</v>
      </c>
      <c r="D39" s="152">
        <v>310</v>
      </c>
      <c r="E39" s="152">
        <v>76</v>
      </c>
      <c r="F39" s="152">
        <v>38</v>
      </c>
      <c r="G39" s="152">
        <v>2</v>
      </c>
      <c r="H39" s="152">
        <v>5</v>
      </c>
      <c r="I39" s="152">
        <v>9</v>
      </c>
      <c r="J39" s="152">
        <v>18</v>
      </c>
      <c r="K39" s="152" t="s">
        <v>10</v>
      </c>
      <c r="L39" s="152">
        <v>4</v>
      </c>
      <c r="M39" s="152">
        <v>274</v>
      </c>
      <c r="N39" s="152">
        <v>148</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131</v>
      </c>
      <c r="D40" s="152">
        <v>108</v>
      </c>
      <c r="E40" s="152">
        <v>2</v>
      </c>
      <c r="F40" s="152" t="s">
        <v>10</v>
      </c>
      <c r="G40" s="152" t="s">
        <v>10</v>
      </c>
      <c r="H40" s="152" t="s">
        <v>10</v>
      </c>
      <c r="I40" s="152" t="s">
        <v>10</v>
      </c>
      <c r="J40" s="152">
        <v>2</v>
      </c>
      <c r="K40" s="152" t="s">
        <v>10</v>
      </c>
      <c r="L40" s="152" t="s">
        <v>10</v>
      </c>
      <c r="M40" s="152" t="s">
        <v>10</v>
      </c>
      <c r="N40" s="152">
        <v>21</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57371</v>
      </c>
      <c r="D41" s="152">
        <v>21266</v>
      </c>
      <c r="E41" s="152">
        <v>12115</v>
      </c>
      <c r="F41" s="152">
        <v>17</v>
      </c>
      <c r="G41" s="152">
        <v>85</v>
      </c>
      <c r="H41" s="152">
        <v>166</v>
      </c>
      <c r="I41" s="152">
        <v>954</v>
      </c>
      <c r="J41" s="152">
        <v>2675</v>
      </c>
      <c r="K41" s="152">
        <v>1986</v>
      </c>
      <c r="L41" s="152">
        <v>6231</v>
      </c>
      <c r="M41" s="152">
        <v>3210</v>
      </c>
      <c r="N41" s="152">
        <v>20781</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64705</v>
      </c>
      <c r="D42" s="152">
        <v>16296</v>
      </c>
      <c r="E42" s="152">
        <v>13640</v>
      </c>
      <c r="F42" s="152">
        <v>317</v>
      </c>
      <c r="G42" s="152">
        <v>513</v>
      </c>
      <c r="H42" s="152">
        <v>766</v>
      </c>
      <c r="I42" s="152">
        <v>731</v>
      </c>
      <c r="J42" s="152">
        <v>2121</v>
      </c>
      <c r="K42" s="152">
        <v>1633</v>
      </c>
      <c r="L42" s="152">
        <v>7558</v>
      </c>
      <c r="M42" s="152">
        <v>2263</v>
      </c>
      <c r="N42" s="152">
        <v>32506</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7186</v>
      </c>
      <c r="D43" s="152">
        <v>2059</v>
      </c>
      <c r="E43" s="152">
        <v>3740</v>
      </c>
      <c r="F43" s="152">
        <v>129</v>
      </c>
      <c r="G43" s="152">
        <v>144</v>
      </c>
      <c r="H43" s="152">
        <v>146</v>
      </c>
      <c r="I43" s="152">
        <v>204</v>
      </c>
      <c r="J43" s="152">
        <v>304</v>
      </c>
      <c r="K43" s="152">
        <v>427</v>
      </c>
      <c r="L43" s="152">
        <v>2386</v>
      </c>
      <c r="M43" s="152">
        <v>382</v>
      </c>
      <c r="N43" s="152">
        <v>1005</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115829</v>
      </c>
      <c r="D44" s="162">
        <v>35922</v>
      </c>
      <c r="E44" s="162">
        <v>22092</v>
      </c>
      <c r="F44" s="162">
        <v>244</v>
      </c>
      <c r="G44" s="162">
        <v>456</v>
      </c>
      <c r="H44" s="162">
        <v>791</v>
      </c>
      <c r="I44" s="162">
        <v>1491</v>
      </c>
      <c r="J44" s="162">
        <v>4512</v>
      </c>
      <c r="K44" s="162">
        <v>3193</v>
      </c>
      <c r="L44" s="162">
        <v>11406</v>
      </c>
      <c r="M44" s="162">
        <v>5364</v>
      </c>
      <c r="N44" s="162">
        <v>52450</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11456</v>
      </c>
      <c r="D45" s="152">
        <v>1292</v>
      </c>
      <c r="E45" s="152">
        <v>6758</v>
      </c>
      <c r="F45" s="152">
        <v>1436</v>
      </c>
      <c r="G45" s="152">
        <v>1104</v>
      </c>
      <c r="H45" s="152">
        <v>1300</v>
      </c>
      <c r="I45" s="152">
        <v>1094</v>
      </c>
      <c r="J45" s="152">
        <v>675</v>
      </c>
      <c r="K45" s="152">
        <v>373</v>
      </c>
      <c r="L45" s="152">
        <v>777</v>
      </c>
      <c r="M45" s="152" t="s">
        <v>10</v>
      </c>
      <c r="N45" s="152">
        <v>3407</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3016</v>
      </c>
      <c r="D47" s="152">
        <v>108</v>
      </c>
      <c r="E47" s="152">
        <v>2788</v>
      </c>
      <c r="F47" s="152">
        <v>216</v>
      </c>
      <c r="G47" s="152">
        <v>366</v>
      </c>
      <c r="H47" s="152">
        <v>336</v>
      </c>
      <c r="I47" s="152">
        <v>895</v>
      </c>
      <c r="J47" s="152">
        <v>422</v>
      </c>
      <c r="K47" s="152">
        <v>415</v>
      </c>
      <c r="L47" s="152">
        <v>139</v>
      </c>
      <c r="M47" s="152">
        <v>12</v>
      </c>
      <c r="N47" s="152">
        <v>108</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2063</v>
      </c>
      <c r="D48" s="152" t="s">
        <v>10</v>
      </c>
      <c r="E48" s="152">
        <v>2051</v>
      </c>
      <c r="F48" s="152">
        <v>79</v>
      </c>
      <c r="G48" s="152">
        <v>231</v>
      </c>
      <c r="H48" s="152">
        <v>230</v>
      </c>
      <c r="I48" s="152">
        <v>762</v>
      </c>
      <c r="J48" s="152">
        <v>360</v>
      </c>
      <c r="K48" s="152">
        <v>389</v>
      </c>
      <c r="L48" s="152" t="s">
        <v>10</v>
      </c>
      <c r="M48" s="152">
        <v>5</v>
      </c>
      <c r="N48" s="152">
        <v>7</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12409</v>
      </c>
      <c r="D49" s="162">
        <v>1400</v>
      </c>
      <c r="E49" s="162">
        <v>7495</v>
      </c>
      <c r="F49" s="162">
        <v>1572</v>
      </c>
      <c r="G49" s="162">
        <v>1240</v>
      </c>
      <c r="H49" s="162">
        <v>1407</v>
      </c>
      <c r="I49" s="162">
        <v>1226</v>
      </c>
      <c r="J49" s="162">
        <v>737</v>
      </c>
      <c r="K49" s="162">
        <v>398</v>
      </c>
      <c r="L49" s="162">
        <v>916</v>
      </c>
      <c r="M49" s="162">
        <v>7</v>
      </c>
      <c r="N49" s="162">
        <v>3507</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128238</v>
      </c>
      <c r="D50" s="162">
        <v>37322</v>
      </c>
      <c r="E50" s="162">
        <v>29587</v>
      </c>
      <c r="F50" s="162">
        <v>1815</v>
      </c>
      <c r="G50" s="162">
        <v>1696</v>
      </c>
      <c r="H50" s="162">
        <v>2197</v>
      </c>
      <c r="I50" s="162">
        <v>2717</v>
      </c>
      <c r="J50" s="162">
        <v>5249</v>
      </c>
      <c r="K50" s="162">
        <v>3591</v>
      </c>
      <c r="L50" s="162">
        <v>12322</v>
      </c>
      <c r="M50" s="162">
        <v>5371</v>
      </c>
      <c r="N50" s="162">
        <v>55958</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-155259</v>
      </c>
      <c r="D51" s="162">
        <v>-38782</v>
      </c>
      <c r="E51" s="162">
        <v>-83611</v>
      </c>
      <c r="F51" s="162">
        <v>-5576</v>
      </c>
      <c r="G51" s="162">
        <v>-8418</v>
      </c>
      <c r="H51" s="162">
        <v>-9199</v>
      </c>
      <c r="I51" s="162">
        <v>-9414</v>
      </c>
      <c r="J51" s="162">
        <v>-13864</v>
      </c>
      <c r="K51" s="162">
        <v>-8795</v>
      </c>
      <c r="L51" s="162">
        <v>-28346</v>
      </c>
      <c r="M51" s="162">
        <v>-12951</v>
      </c>
      <c r="N51" s="162">
        <v>-19915</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-132745</v>
      </c>
      <c r="D52" s="160">
        <v>-32953</v>
      </c>
      <c r="E52" s="160">
        <v>-70510</v>
      </c>
      <c r="F52" s="160">
        <v>-3842</v>
      </c>
      <c r="G52" s="160">
        <v>-5838</v>
      </c>
      <c r="H52" s="160">
        <v>-6982</v>
      </c>
      <c r="I52" s="160">
        <v>-7140</v>
      </c>
      <c r="J52" s="160">
        <v>-11859</v>
      </c>
      <c r="K52" s="160">
        <v>-8147</v>
      </c>
      <c r="L52" s="160">
        <v>-26701</v>
      </c>
      <c r="M52" s="160">
        <v>-12780</v>
      </c>
      <c r="N52" s="160">
        <v>-16501</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v>640</v>
      </c>
      <c r="D53" s="152" t="s">
        <v>10</v>
      </c>
      <c r="E53" s="152">
        <v>640</v>
      </c>
      <c r="F53" s="152" t="s">
        <v>10</v>
      </c>
      <c r="G53" s="152">
        <v>215</v>
      </c>
      <c r="H53" s="152" t="s">
        <v>10</v>
      </c>
      <c r="I53" s="152" t="s">
        <v>10</v>
      </c>
      <c r="J53" s="152">
        <v>426</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496</v>
      </c>
      <c r="D54" s="152" t="s">
        <v>10</v>
      </c>
      <c r="E54" s="152">
        <v>496</v>
      </c>
      <c r="F54" s="152">
        <v>36</v>
      </c>
      <c r="G54" s="152">
        <v>53</v>
      </c>
      <c r="H54" s="152">
        <v>165</v>
      </c>
      <c r="I54" s="152">
        <v>88</v>
      </c>
      <c r="J54" s="152">
        <v>75</v>
      </c>
      <c r="K54" s="152">
        <v>79</v>
      </c>
      <c r="L54" s="152" t="s">
        <v>10</v>
      </c>
      <c r="M54" s="152" t="s">
        <v>10</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106.57</v>
      </c>
      <c r="D56" s="154">
        <v>157.65</v>
      </c>
      <c r="E56" s="154">
        <v>45.31</v>
      </c>
      <c r="F56" s="154">
        <v>9.2799999999999994</v>
      </c>
      <c r="G56" s="154">
        <v>7.73</v>
      </c>
      <c r="H56" s="154">
        <v>7.38</v>
      </c>
      <c r="I56" s="154">
        <v>27.45</v>
      </c>
      <c r="J56" s="154">
        <v>51.84</v>
      </c>
      <c r="K56" s="154">
        <v>55</v>
      </c>
      <c r="L56" s="154">
        <v>107.76</v>
      </c>
      <c r="M56" s="154">
        <v>18.239999999999998</v>
      </c>
      <c r="N56" s="154">
        <v>38.549999999999997</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28.11</v>
      </c>
      <c r="D57" s="154">
        <v>28.5</v>
      </c>
      <c r="E57" s="154">
        <v>20.12</v>
      </c>
      <c r="F57" s="154">
        <v>26.94</v>
      </c>
      <c r="G57" s="154">
        <v>23.49</v>
      </c>
      <c r="H57" s="154">
        <v>21.08</v>
      </c>
      <c r="I57" s="154">
        <v>19.739999999999998</v>
      </c>
      <c r="J57" s="154">
        <v>19.61</v>
      </c>
      <c r="K57" s="154">
        <v>14.95</v>
      </c>
      <c r="L57" s="154">
        <v>18.54</v>
      </c>
      <c r="M57" s="154">
        <v>2.5099999999999998</v>
      </c>
      <c r="N57" s="154">
        <v>6.42</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v>0.05</v>
      </c>
      <c r="D59" s="154" t="s">
        <v>10</v>
      </c>
      <c r="E59" s="154">
        <v>0.06</v>
      </c>
      <c r="F59" s="154">
        <v>0.08</v>
      </c>
      <c r="G59" s="154">
        <v>0.04</v>
      </c>
      <c r="H59" s="154">
        <v>0.23</v>
      </c>
      <c r="I59" s="154">
        <v>0.01</v>
      </c>
      <c r="J59" s="154">
        <v>0.01</v>
      </c>
      <c r="K59" s="154">
        <v>0.01</v>
      </c>
      <c r="L59" s="154" t="s">
        <v>10</v>
      </c>
      <c r="M59" s="154" t="s">
        <v>10</v>
      </c>
      <c r="N59" s="154" t="s">
        <v>10</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24.18</v>
      </c>
      <c r="D60" s="154">
        <v>47.33</v>
      </c>
      <c r="E60" s="154">
        <v>8.2899999999999991</v>
      </c>
      <c r="F60" s="154">
        <v>10.74</v>
      </c>
      <c r="G60" s="154">
        <v>6.45</v>
      </c>
      <c r="H60" s="154">
        <v>5.73</v>
      </c>
      <c r="I60" s="154">
        <v>7.33</v>
      </c>
      <c r="J60" s="154">
        <v>8.82</v>
      </c>
      <c r="K60" s="154">
        <v>8.4499999999999993</v>
      </c>
      <c r="L60" s="154">
        <v>10.69</v>
      </c>
      <c r="M60" s="154">
        <v>3.19</v>
      </c>
      <c r="N60" s="154">
        <v>8.6</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4.46</v>
      </c>
      <c r="D61" s="154">
        <v>6.78</v>
      </c>
      <c r="E61" s="154">
        <v>2.86</v>
      </c>
      <c r="F61" s="154">
        <v>1.43</v>
      </c>
      <c r="G61" s="154">
        <v>0.84</v>
      </c>
      <c r="H61" s="154">
        <v>0.64</v>
      </c>
      <c r="I61" s="154">
        <v>1.26</v>
      </c>
      <c r="J61" s="154">
        <v>1.47</v>
      </c>
      <c r="K61" s="154">
        <v>2.84</v>
      </c>
      <c r="L61" s="154">
        <v>8.07</v>
      </c>
      <c r="M61" s="154">
        <v>0.49</v>
      </c>
      <c r="N61" s="154">
        <v>0.77</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154.44</v>
      </c>
      <c r="D62" s="158">
        <v>226.71</v>
      </c>
      <c r="E62" s="158">
        <v>70.92</v>
      </c>
      <c r="F62" s="158">
        <v>45.6</v>
      </c>
      <c r="G62" s="158">
        <v>36.880000000000003</v>
      </c>
      <c r="H62" s="158">
        <v>33.78</v>
      </c>
      <c r="I62" s="158">
        <v>53.27</v>
      </c>
      <c r="J62" s="158">
        <v>78.819999999999993</v>
      </c>
      <c r="K62" s="158">
        <v>75.58</v>
      </c>
      <c r="L62" s="158">
        <v>128.91999999999999</v>
      </c>
      <c r="M62" s="158">
        <v>23.45</v>
      </c>
      <c r="N62" s="158">
        <v>52.81</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21.49</v>
      </c>
      <c r="D63" s="154">
        <v>23.74</v>
      </c>
      <c r="E63" s="154">
        <v>17.329999999999998</v>
      </c>
      <c r="F63" s="154">
        <v>37.78</v>
      </c>
      <c r="G63" s="154">
        <v>23.66</v>
      </c>
      <c r="H63" s="154">
        <v>16.75</v>
      </c>
      <c r="I63" s="154">
        <v>26.28</v>
      </c>
      <c r="J63" s="154">
        <v>14.93</v>
      </c>
      <c r="K63" s="154">
        <v>9.56</v>
      </c>
      <c r="L63" s="154">
        <v>8.66</v>
      </c>
      <c r="M63" s="154">
        <v>0.24</v>
      </c>
      <c r="N63" s="154">
        <v>3.49</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v>5.08</v>
      </c>
      <c r="D64" s="154" t="s">
        <v>10</v>
      </c>
      <c r="E64" s="154">
        <v>5.58</v>
      </c>
      <c r="F64" s="154">
        <v>18.36</v>
      </c>
      <c r="G64" s="154">
        <v>12.8</v>
      </c>
      <c r="H64" s="154">
        <v>5.74</v>
      </c>
      <c r="I64" s="154">
        <v>8.73</v>
      </c>
      <c r="J64" s="154">
        <v>3.13</v>
      </c>
      <c r="K64" s="154">
        <v>0.46</v>
      </c>
      <c r="L64" s="154">
        <v>0.03</v>
      </c>
      <c r="M64" s="154" t="s">
        <v>10</v>
      </c>
      <c r="N64" s="154">
        <v>0.67</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1.49</v>
      </c>
      <c r="D66" s="154">
        <v>0.05</v>
      </c>
      <c r="E66" s="154">
        <v>0.01</v>
      </c>
      <c r="F66" s="154" t="s">
        <v>10</v>
      </c>
      <c r="G66" s="154">
        <v>7.0000000000000007E-2</v>
      </c>
      <c r="H66" s="154" t="s">
        <v>10</v>
      </c>
      <c r="I66" s="154">
        <v>0.03</v>
      </c>
      <c r="J66" s="154" t="s">
        <v>10</v>
      </c>
      <c r="K66" s="154" t="s">
        <v>10</v>
      </c>
      <c r="L66" s="154" t="s">
        <v>10</v>
      </c>
      <c r="M66" s="154" t="s">
        <v>10</v>
      </c>
      <c r="N66" s="154">
        <v>1.81</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1.28</v>
      </c>
      <c r="D67" s="154" t="s">
        <v>10</v>
      </c>
      <c r="E67" s="154">
        <v>1.57</v>
      </c>
      <c r="F67" s="154">
        <v>0.89</v>
      </c>
      <c r="G67" s="154">
        <v>1.35</v>
      </c>
      <c r="H67" s="154">
        <v>1</v>
      </c>
      <c r="I67" s="154">
        <v>4.7</v>
      </c>
      <c r="J67" s="154">
        <v>1.73</v>
      </c>
      <c r="K67" s="154">
        <v>2.59</v>
      </c>
      <c r="L67" s="154" t="s">
        <v>10</v>
      </c>
      <c r="M67" s="154">
        <v>0.01</v>
      </c>
      <c r="N67" s="154">
        <v>0.01</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4">
        <v>21.7</v>
      </c>
      <c r="D68" s="154">
        <v>23.79</v>
      </c>
      <c r="E68" s="154">
        <v>15.77</v>
      </c>
      <c r="F68" s="154">
        <v>36.89</v>
      </c>
      <c r="G68" s="154">
        <v>22.38</v>
      </c>
      <c r="H68" s="154">
        <v>15.75</v>
      </c>
      <c r="I68" s="154">
        <v>21.61</v>
      </c>
      <c r="J68" s="154">
        <v>13.2</v>
      </c>
      <c r="K68" s="154">
        <v>6.97</v>
      </c>
      <c r="L68" s="154">
        <v>8.66</v>
      </c>
      <c r="M68" s="154">
        <v>0.23</v>
      </c>
      <c r="N68" s="154">
        <v>5.3</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176.13</v>
      </c>
      <c r="D69" s="158">
        <v>250.5</v>
      </c>
      <c r="E69" s="158">
        <v>86.69</v>
      </c>
      <c r="F69" s="158">
        <v>82.49</v>
      </c>
      <c r="G69" s="158">
        <v>59.26</v>
      </c>
      <c r="H69" s="158">
        <v>49.53</v>
      </c>
      <c r="I69" s="158">
        <v>74.88</v>
      </c>
      <c r="J69" s="158">
        <v>92.02</v>
      </c>
      <c r="K69" s="158">
        <v>82.54</v>
      </c>
      <c r="L69" s="158">
        <v>137.59</v>
      </c>
      <c r="M69" s="158">
        <v>23.68</v>
      </c>
      <c r="N69" s="158">
        <v>58.11</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0.5</v>
      </c>
      <c r="D76" s="154">
        <v>1.02</v>
      </c>
      <c r="E76" s="154">
        <v>0.06</v>
      </c>
      <c r="F76" s="154">
        <v>0.43</v>
      </c>
      <c r="G76" s="154">
        <v>0.01</v>
      </c>
      <c r="H76" s="154">
        <v>0.02</v>
      </c>
      <c r="I76" s="154">
        <v>0.06</v>
      </c>
      <c r="J76" s="154">
        <v>0.08</v>
      </c>
      <c r="K76" s="154" t="s">
        <v>10</v>
      </c>
      <c r="L76" s="154">
        <v>0.01</v>
      </c>
      <c r="M76" s="154">
        <v>0.35</v>
      </c>
      <c r="N76" s="154">
        <v>0.11</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0.08</v>
      </c>
      <c r="D77" s="154">
        <v>0.36</v>
      </c>
      <c r="E77" s="154" t="s">
        <v>10</v>
      </c>
      <c r="F77" s="154" t="s">
        <v>10</v>
      </c>
      <c r="G77" s="154" t="s">
        <v>10</v>
      </c>
      <c r="H77" s="154" t="s">
        <v>10</v>
      </c>
      <c r="I77" s="154" t="s">
        <v>10</v>
      </c>
      <c r="J77" s="154">
        <v>0.01</v>
      </c>
      <c r="K77" s="154" t="s">
        <v>10</v>
      </c>
      <c r="L77" s="154" t="s">
        <v>10</v>
      </c>
      <c r="M77" s="154" t="s">
        <v>10</v>
      </c>
      <c r="N77" s="154">
        <v>0.02</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35.64</v>
      </c>
      <c r="D78" s="154">
        <v>70</v>
      </c>
      <c r="E78" s="154">
        <v>9.2799999999999994</v>
      </c>
      <c r="F78" s="154">
        <v>0.19</v>
      </c>
      <c r="G78" s="154">
        <v>0.5</v>
      </c>
      <c r="H78" s="154">
        <v>0.72</v>
      </c>
      <c r="I78" s="154">
        <v>5.89</v>
      </c>
      <c r="J78" s="154">
        <v>12.88</v>
      </c>
      <c r="K78" s="154">
        <v>13.24</v>
      </c>
      <c r="L78" s="154">
        <v>21.08</v>
      </c>
      <c r="M78" s="154">
        <v>4.1500000000000004</v>
      </c>
      <c r="N78" s="154">
        <v>15.91</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40.200000000000003</v>
      </c>
      <c r="D79" s="154">
        <v>53.64</v>
      </c>
      <c r="E79" s="154">
        <v>10.45</v>
      </c>
      <c r="F79" s="154">
        <v>3.53</v>
      </c>
      <c r="G79" s="154">
        <v>3.01</v>
      </c>
      <c r="H79" s="154">
        <v>3.33</v>
      </c>
      <c r="I79" s="154">
        <v>4.51</v>
      </c>
      <c r="J79" s="154">
        <v>10.210000000000001</v>
      </c>
      <c r="K79" s="154">
        <v>10.89</v>
      </c>
      <c r="L79" s="154">
        <v>25.57</v>
      </c>
      <c r="M79" s="154">
        <v>2.92</v>
      </c>
      <c r="N79" s="154">
        <v>24.89</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4.46</v>
      </c>
      <c r="D80" s="154">
        <v>6.78</v>
      </c>
      <c r="E80" s="154">
        <v>2.86</v>
      </c>
      <c r="F80" s="154">
        <v>1.43</v>
      </c>
      <c r="G80" s="154">
        <v>0.84</v>
      </c>
      <c r="H80" s="154">
        <v>0.64</v>
      </c>
      <c r="I80" s="154">
        <v>1.26</v>
      </c>
      <c r="J80" s="154">
        <v>1.47</v>
      </c>
      <c r="K80" s="154">
        <v>2.84</v>
      </c>
      <c r="L80" s="154">
        <v>8.07</v>
      </c>
      <c r="M80" s="154">
        <v>0.49</v>
      </c>
      <c r="N80" s="154">
        <v>0.77</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71.959999999999994</v>
      </c>
      <c r="D81" s="158">
        <v>118.24</v>
      </c>
      <c r="E81" s="158">
        <v>16.920000000000002</v>
      </c>
      <c r="F81" s="158">
        <v>2.72</v>
      </c>
      <c r="G81" s="158">
        <v>2.67</v>
      </c>
      <c r="H81" s="158">
        <v>3.44</v>
      </c>
      <c r="I81" s="158">
        <v>9.1999999999999993</v>
      </c>
      <c r="J81" s="158">
        <v>21.72</v>
      </c>
      <c r="K81" s="158">
        <v>21.28</v>
      </c>
      <c r="L81" s="158">
        <v>38.590000000000003</v>
      </c>
      <c r="M81" s="158">
        <v>6.93</v>
      </c>
      <c r="N81" s="158">
        <v>40.17</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7.12</v>
      </c>
      <c r="D82" s="154">
        <v>4.25</v>
      </c>
      <c r="E82" s="154">
        <v>5.18</v>
      </c>
      <c r="F82" s="154">
        <v>16.02</v>
      </c>
      <c r="G82" s="154">
        <v>6.47</v>
      </c>
      <c r="H82" s="154">
        <v>5.65</v>
      </c>
      <c r="I82" s="154">
        <v>6.75</v>
      </c>
      <c r="J82" s="154">
        <v>3.25</v>
      </c>
      <c r="K82" s="154">
        <v>2.48</v>
      </c>
      <c r="L82" s="154">
        <v>2.63</v>
      </c>
      <c r="M82" s="154" t="s">
        <v>10</v>
      </c>
      <c r="N82" s="154">
        <v>2.61</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1.87</v>
      </c>
      <c r="D84" s="154">
        <v>0.36</v>
      </c>
      <c r="E84" s="154">
        <v>2.14</v>
      </c>
      <c r="F84" s="154">
        <v>2.41</v>
      </c>
      <c r="G84" s="154">
        <v>2.15</v>
      </c>
      <c r="H84" s="154">
        <v>1.46</v>
      </c>
      <c r="I84" s="154">
        <v>5.52</v>
      </c>
      <c r="J84" s="154">
        <v>2.0299999999999998</v>
      </c>
      <c r="K84" s="154">
        <v>2.76</v>
      </c>
      <c r="L84" s="154">
        <v>0.47</v>
      </c>
      <c r="M84" s="154">
        <v>0.02</v>
      </c>
      <c r="N84" s="154">
        <v>0.08</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1.28</v>
      </c>
      <c r="D85" s="154" t="s">
        <v>10</v>
      </c>
      <c r="E85" s="154">
        <v>1.57</v>
      </c>
      <c r="F85" s="154">
        <v>0.89</v>
      </c>
      <c r="G85" s="154">
        <v>1.35</v>
      </c>
      <c r="H85" s="154">
        <v>1</v>
      </c>
      <c r="I85" s="154">
        <v>4.7</v>
      </c>
      <c r="J85" s="154">
        <v>1.73</v>
      </c>
      <c r="K85" s="154">
        <v>2.59</v>
      </c>
      <c r="L85" s="154" t="s">
        <v>10</v>
      </c>
      <c r="M85" s="154">
        <v>0.01</v>
      </c>
      <c r="N85" s="154">
        <v>0.01</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7.71</v>
      </c>
      <c r="D86" s="158">
        <v>4.6100000000000003</v>
      </c>
      <c r="E86" s="158">
        <v>5.74</v>
      </c>
      <c r="F86" s="158">
        <v>17.54</v>
      </c>
      <c r="G86" s="158">
        <v>7.26</v>
      </c>
      <c r="H86" s="158">
        <v>6.11</v>
      </c>
      <c r="I86" s="158">
        <v>7.57</v>
      </c>
      <c r="J86" s="158">
        <v>3.55</v>
      </c>
      <c r="K86" s="158">
        <v>2.65</v>
      </c>
      <c r="L86" s="158">
        <v>3.1</v>
      </c>
      <c r="M86" s="158">
        <v>0.01</v>
      </c>
      <c r="N86" s="158">
        <v>2.69</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79.67</v>
      </c>
      <c r="D87" s="158">
        <v>122.85</v>
      </c>
      <c r="E87" s="158">
        <v>22.66</v>
      </c>
      <c r="F87" s="158">
        <v>20.260000000000002</v>
      </c>
      <c r="G87" s="158">
        <v>9.94</v>
      </c>
      <c r="H87" s="158">
        <v>9.5500000000000007</v>
      </c>
      <c r="I87" s="158">
        <v>16.77</v>
      </c>
      <c r="J87" s="158">
        <v>25.27</v>
      </c>
      <c r="K87" s="158">
        <v>23.93</v>
      </c>
      <c r="L87" s="158">
        <v>41.69</v>
      </c>
      <c r="M87" s="158">
        <v>6.94</v>
      </c>
      <c r="N87" s="158">
        <v>42.85</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-96.46</v>
      </c>
      <c r="D88" s="158">
        <v>-127.65</v>
      </c>
      <c r="E88" s="158">
        <v>-64.03</v>
      </c>
      <c r="F88" s="158">
        <v>-62.23</v>
      </c>
      <c r="G88" s="158">
        <v>-49.32</v>
      </c>
      <c r="H88" s="158">
        <v>-39.979999999999997</v>
      </c>
      <c r="I88" s="158">
        <v>-58.11</v>
      </c>
      <c r="J88" s="158">
        <v>-66.75</v>
      </c>
      <c r="K88" s="158">
        <v>-58.61</v>
      </c>
      <c r="L88" s="158">
        <v>-95.9</v>
      </c>
      <c r="M88" s="158">
        <v>-16.73</v>
      </c>
      <c r="N88" s="158">
        <v>-15.25</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-82.47</v>
      </c>
      <c r="D89" s="156">
        <v>-108.47</v>
      </c>
      <c r="E89" s="156">
        <v>-54</v>
      </c>
      <c r="F89" s="156">
        <v>-42.88</v>
      </c>
      <c r="G89" s="156">
        <v>-34.200000000000003</v>
      </c>
      <c r="H89" s="156">
        <v>-30.34</v>
      </c>
      <c r="I89" s="156">
        <v>-44.07</v>
      </c>
      <c r="J89" s="156">
        <v>-57.1</v>
      </c>
      <c r="K89" s="156">
        <v>-54.3</v>
      </c>
      <c r="L89" s="156">
        <v>-90.33</v>
      </c>
      <c r="M89" s="156">
        <v>-16.510000000000002</v>
      </c>
      <c r="N89" s="156">
        <v>-12.64</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v>0.4</v>
      </c>
      <c r="D90" s="154" t="s">
        <v>10</v>
      </c>
      <c r="E90" s="154">
        <v>0.49</v>
      </c>
      <c r="F90" s="154" t="s">
        <v>10</v>
      </c>
      <c r="G90" s="154">
        <v>1.26</v>
      </c>
      <c r="H90" s="154" t="s">
        <v>10</v>
      </c>
      <c r="I90" s="154" t="s">
        <v>10</v>
      </c>
      <c r="J90" s="154">
        <v>2.0499999999999998</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0.31</v>
      </c>
      <c r="D91" s="154" t="s">
        <v>10</v>
      </c>
      <c r="E91" s="154">
        <v>0.38</v>
      </c>
      <c r="F91" s="154">
        <v>0.4</v>
      </c>
      <c r="G91" s="154">
        <v>0.31</v>
      </c>
      <c r="H91" s="154">
        <v>0.72</v>
      </c>
      <c r="I91" s="154">
        <v>0.54</v>
      </c>
      <c r="J91" s="154">
        <v>0.36</v>
      </c>
      <c r="K91" s="154">
        <v>0.53</v>
      </c>
      <c r="L91" s="154" t="s">
        <v>10</v>
      </c>
      <c r="M91" s="154" t="s">
        <v>10</v>
      </c>
      <c r="N91" s="154" t="s">
        <v>10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98</v>
      </c>
      <c r="B2" s="233"/>
      <c r="C2" s="236" t="s">
        <v>202</v>
      </c>
      <c r="D2" s="236"/>
      <c r="E2" s="236"/>
      <c r="F2" s="236"/>
      <c r="G2" s="236"/>
      <c r="H2" s="237"/>
      <c r="I2" s="238" t="s">
        <v>202</v>
      </c>
      <c r="J2" s="236"/>
      <c r="K2" s="236"/>
      <c r="L2" s="236"/>
      <c r="M2" s="236"/>
      <c r="N2" s="237"/>
      <c r="O2" s="112"/>
      <c r="P2" s="112"/>
      <c r="Q2" s="112"/>
      <c r="R2" s="112"/>
      <c r="S2" s="112"/>
      <c r="T2" s="112"/>
      <c r="U2" s="112"/>
      <c r="V2" s="112"/>
      <c r="W2" s="112"/>
      <c r="X2" s="112"/>
      <c r="Y2" s="112"/>
      <c r="Z2" s="112"/>
      <c r="AA2" s="112"/>
    </row>
    <row r="3" spans="1:27" s="18" customFormat="1" ht="15" customHeight="1">
      <c r="A3" s="232"/>
      <c r="B3" s="233"/>
      <c r="C3" s="236"/>
      <c r="D3" s="236"/>
      <c r="E3" s="236"/>
      <c r="F3" s="236"/>
      <c r="G3" s="236"/>
      <c r="H3" s="237"/>
      <c r="I3" s="238"/>
      <c r="J3" s="236"/>
      <c r="K3" s="236"/>
      <c r="L3" s="236"/>
      <c r="M3" s="236"/>
      <c r="N3" s="23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54282</v>
      </c>
      <c r="D19" s="152">
        <v>7541</v>
      </c>
      <c r="E19" s="152">
        <v>22303</v>
      </c>
      <c r="F19" s="152">
        <v>225</v>
      </c>
      <c r="G19" s="152">
        <v>903</v>
      </c>
      <c r="H19" s="152">
        <v>3393</v>
      </c>
      <c r="I19" s="152">
        <v>3257</v>
      </c>
      <c r="J19" s="152">
        <v>5473</v>
      </c>
      <c r="K19" s="152">
        <v>3876</v>
      </c>
      <c r="L19" s="152">
        <v>5177</v>
      </c>
      <c r="M19" s="152">
        <v>2939</v>
      </c>
      <c r="N19" s="152">
        <v>21498</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181095</v>
      </c>
      <c r="D20" s="152">
        <v>25266</v>
      </c>
      <c r="E20" s="152">
        <v>51737</v>
      </c>
      <c r="F20" s="152">
        <v>318</v>
      </c>
      <c r="G20" s="152">
        <v>1438</v>
      </c>
      <c r="H20" s="152">
        <v>6934</v>
      </c>
      <c r="I20" s="152">
        <v>7661</v>
      </c>
      <c r="J20" s="152">
        <v>12066</v>
      </c>
      <c r="K20" s="152">
        <v>8306</v>
      </c>
      <c r="L20" s="152">
        <v>15014</v>
      </c>
      <c r="M20" s="152">
        <v>6331</v>
      </c>
      <c r="N20" s="152">
        <v>97761</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232</v>
      </c>
      <c r="D22" s="152" t="s">
        <v>10</v>
      </c>
      <c r="E22" s="152">
        <v>173</v>
      </c>
      <c r="F22" s="152" t="s">
        <v>10</v>
      </c>
      <c r="G22" s="152">
        <v>4</v>
      </c>
      <c r="H22" s="152">
        <v>13</v>
      </c>
      <c r="I22" s="152">
        <v>119</v>
      </c>
      <c r="J22" s="152">
        <v>26</v>
      </c>
      <c r="K22" s="152">
        <v>5</v>
      </c>
      <c r="L22" s="152">
        <v>5</v>
      </c>
      <c r="M22" s="152">
        <v>59</v>
      </c>
      <c r="N22" s="152" t="s">
        <v>10</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123393</v>
      </c>
      <c r="D23" s="152">
        <v>21694</v>
      </c>
      <c r="E23" s="152">
        <v>59672</v>
      </c>
      <c r="F23" s="152">
        <v>7905</v>
      </c>
      <c r="G23" s="152">
        <v>14688</v>
      </c>
      <c r="H23" s="152">
        <v>16964</v>
      </c>
      <c r="I23" s="152">
        <v>7737</v>
      </c>
      <c r="J23" s="152">
        <v>5077</v>
      </c>
      <c r="K23" s="152">
        <v>2590</v>
      </c>
      <c r="L23" s="152">
        <v>4710</v>
      </c>
      <c r="M23" s="152">
        <v>1721</v>
      </c>
      <c r="N23" s="152">
        <v>40306</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56933</v>
      </c>
      <c r="D24" s="152">
        <v>3751</v>
      </c>
      <c r="E24" s="152">
        <v>32166</v>
      </c>
      <c r="F24" s="152">
        <v>486</v>
      </c>
      <c r="G24" s="152">
        <v>1520</v>
      </c>
      <c r="H24" s="152">
        <v>7116</v>
      </c>
      <c r="I24" s="152">
        <v>5180</v>
      </c>
      <c r="J24" s="152">
        <v>8573</v>
      </c>
      <c r="K24" s="152">
        <v>3700</v>
      </c>
      <c r="L24" s="152">
        <v>5591</v>
      </c>
      <c r="M24" s="152">
        <v>11598</v>
      </c>
      <c r="N24" s="152">
        <v>9418</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302068</v>
      </c>
      <c r="D25" s="162">
        <v>50749</v>
      </c>
      <c r="E25" s="162">
        <v>101719</v>
      </c>
      <c r="F25" s="162">
        <v>7963</v>
      </c>
      <c r="G25" s="162">
        <v>15513</v>
      </c>
      <c r="H25" s="162">
        <v>20189</v>
      </c>
      <c r="I25" s="162">
        <v>13595</v>
      </c>
      <c r="J25" s="162">
        <v>14069</v>
      </c>
      <c r="K25" s="162">
        <v>11076</v>
      </c>
      <c r="L25" s="162">
        <v>19315</v>
      </c>
      <c r="M25" s="162">
        <v>-548</v>
      </c>
      <c r="N25" s="162">
        <v>150148</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51974</v>
      </c>
      <c r="D26" s="152">
        <v>11047</v>
      </c>
      <c r="E26" s="152">
        <v>28951</v>
      </c>
      <c r="F26" s="152" t="s">
        <v>10</v>
      </c>
      <c r="G26" s="152">
        <v>255</v>
      </c>
      <c r="H26" s="152">
        <v>5146</v>
      </c>
      <c r="I26" s="152">
        <v>7190</v>
      </c>
      <c r="J26" s="152">
        <v>4268</v>
      </c>
      <c r="K26" s="152">
        <v>2671</v>
      </c>
      <c r="L26" s="152">
        <v>9421</v>
      </c>
      <c r="M26" s="152">
        <v>1414</v>
      </c>
      <c r="N26" s="152">
        <v>10561</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46645</v>
      </c>
      <c r="D27" s="152">
        <v>10153</v>
      </c>
      <c r="E27" s="152">
        <v>26319</v>
      </c>
      <c r="F27" s="152" t="s">
        <v>10</v>
      </c>
      <c r="G27" s="152">
        <v>219</v>
      </c>
      <c r="H27" s="152">
        <v>4696</v>
      </c>
      <c r="I27" s="152">
        <v>6792</v>
      </c>
      <c r="J27" s="152">
        <v>3631</v>
      </c>
      <c r="K27" s="152">
        <v>2165</v>
      </c>
      <c r="L27" s="152">
        <v>8815</v>
      </c>
      <c r="M27" s="152">
        <v>1135</v>
      </c>
      <c r="N27" s="152">
        <v>9037</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830</v>
      </c>
      <c r="D29" s="152" t="s">
        <v>10</v>
      </c>
      <c r="E29" s="152">
        <v>474</v>
      </c>
      <c r="F29" s="152" t="s">
        <v>10</v>
      </c>
      <c r="G29" s="152">
        <v>7</v>
      </c>
      <c r="H29" s="152">
        <v>101</v>
      </c>
      <c r="I29" s="152">
        <v>78</v>
      </c>
      <c r="J29" s="152">
        <v>288</v>
      </c>
      <c r="K29" s="152" t="s">
        <v>10</v>
      </c>
      <c r="L29" s="152" t="s">
        <v>10</v>
      </c>
      <c r="M29" s="152">
        <v>297</v>
      </c>
      <c r="N29" s="152">
        <v>59</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2608</v>
      </c>
      <c r="D30" s="152" t="s">
        <v>10</v>
      </c>
      <c r="E30" s="152">
        <v>2283</v>
      </c>
      <c r="F30" s="152" t="s">
        <v>10</v>
      </c>
      <c r="G30" s="152" t="s">
        <v>10</v>
      </c>
      <c r="H30" s="152" t="s">
        <v>10</v>
      </c>
      <c r="I30" s="152">
        <v>2270</v>
      </c>
      <c r="J30" s="152" t="s">
        <v>10</v>
      </c>
      <c r="K30" s="152">
        <v>14</v>
      </c>
      <c r="L30" s="152" t="s">
        <v>10</v>
      </c>
      <c r="M30" s="152">
        <v>325</v>
      </c>
      <c r="N30" s="152" t="s">
        <v>10</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50196</v>
      </c>
      <c r="D31" s="162">
        <v>11047</v>
      </c>
      <c r="E31" s="162">
        <v>27141</v>
      </c>
      <c r="F31" s="162" t="s">
        <v>10</v>
      </c>
      <c r="G31" s="162">
        <v>262</v>
      </c>
      <c r="H31" s="162">
        <v>5247</v>
      </c>
      <c r="I31" s="162">
        <v>4999</v>
      </c>
      <c r="J31" s="162">
        <v>4555</v>
      </c>
      <c r="K31" s="162">
        <v>2657</v>
      </c>
      <c r="L31" s="162">
        <v>9421</v>
      </c>
      <c r="M31" s="162">
        <v>1387</v>
      </c>
      <c r="N31" s="162">
        <v>10621</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352264</v>
      </c>
      <c r="D32" s="162">
        <v>61797</v>
      </c>
      <c r="E32" s="162">
        <v>128860</v>
      </c>
      <c r="F32" s="162">
        <v>7963</v>
      </c>
      <c r="G32" s="162">
        <v>15775</v>
      </c>
      <c r="H32" s="162">
        <v>25436</v>
      </c>
      <c r="I32" s="162">
        <v>18593</v>
      </c>
      <c r="J32" s="162">
        <v>18624</v>
      </c>
      <c r="K32" s="162">
        <v>13733</v>
      </c>
      <c r="L32" s="162">
        <v>28736</v>
      </c>
      <c r="M32" s="162">
        <v>839</v>
      </c>
      <c r="N32" s="162">
        <v>160768</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13627</v>
      </c>
      <c r="D39" s="152" t="s">
        <v>10</v>
      </c>
      <c r="E39" s="152">
        <v>542</v>
      </c>
      <c r="F39" s="152" t="s">
        <v>10</v>
      </c>
      <c r="G39" s="152">
        <v>244</v>
      </c>
      <c r="H39" s="152">
        <v>22</v>
      </c>
      <c r="I39" s="152">
        <v>78</v>
      </c>
      <c r="J39" s="152">
        <v>42</v>
      </c>
      <c r="K39" s="152">
        <v>142</v>
      </c>
      <c r="L39" s="152">
        <v>13</v>
      </c>
      <c r="M39" s="152">
        <v>25</v>
      </c>
      <c r="N39" s="152">
        <v>13060</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513</v>
      </c>
      <c r="D40" s="152">
        <v>70</v>
      </c>
      <c r="E40" s="152">
        <v>9</v>
      </c>
      <c r="F40" s="152" t="s">
        <v>10</v>
      </c>
      <c r="G40" s="152">
        <v>3</v>
      </c>
      <c r="H40" s="152">
        <v>1</v>
      </c>
      <c r="I40" s="152">
        <v>3</v>
      </c>
      <c r="J40" s="152">
        <v>3</v>
      </c>
      <c r="K40" s="152" t="s">
        <v>10</v>
      </c>
      <c r="L40" s="152" t="s">
        <v>10</v>
      </c>
      <c r="M40" s="152">
        <v>9</v>
      </c>
      <c r="N40" s="152">
        <v>425</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4159</v>
      </c>
      <c r="D41" s="152">
        <v>37</v>
      </c>
      <c r="E41" s="152">
        <v>2580</v>
      </c>
      <c r="F41" s="152">
        <v>6</v>
      </c>
      <c r="G41" s="152">
        <v>64</v>
      </c>
      <c r="H41" s="152">
        <v>278</v>
      </c>
      <c r="I41" s="152">
        <v>191</v>
      </c>
      <c r="J41" s="152">
        <v>411</v>
      </c>
      <c r="K41" s="152">
        <v>166</v>
      </c>
      <c r="L41" s="152">
        <v>1464</v>
      </c>
      <c r="M41" s="152">
        <v>430</v>
      </c>
      <c r="N41" s="152">
        <v>1112</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66634</v>
      </c>
      <c r="D42" s="152">
        <v>4844</v>
      </c>
      <c r="E42" s="152">
        <v>37286</v>
      </c>
      <c r="F42" s="152">
        <v>543</v>
      </c>
      <c r="G42" s="152">
        <v>1645</v>
      </c>
      <c r="H42" s="152">
        <v>8042</v>
      </c>
      <c r="I42" s="152">
        <v>5927</v>
      </c>
      <c r="J42" s="152">
        <v>9827</v>
      </c>
      <c r="K42" s="152">
        <v>4390</v>
      </c>
      <c r="L42" s="152">
        <v>6913</v>
      </c>
      <c r="M42" s="152">
        <v>12047</v>
      </c>
      <c r="N42" s="152">
        <v>12457</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56933</v>
      </c>
      <c r="D43" s="152">
        <v>3751</v>
      </c>
      <c r="E43" s="152">
        <v>32166</v>
      </c>
      <c r="F43" s="152">
        <v>486</v>
      </c>
      <c r="G43" s="152">
        <v>1520</v>
      </c>
      <c r="H43" s="152">
        <v>7116</v>
      </c>
      <c r="I43" s="152">
        <v>5180</v>
      </c>
      <c r="J43" s="152">
        <v>8573</v>
      </c>
      <c r="K43" s="152">
        <v>3700</v>
      </c>
      <c r="L43" s="152">
        <v>5591</v>
      </c>
      <c r="M43" s="152">
        <v>11598</v>
      </c>
      <c r="N43" s="152">
        <v>9418</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27999</v>
      </c>
      <c r="D44" s="162">
        <v>1200</v>
      </c>
      <c r="E44" s="162">
        <v>8251</v>
      </c>
      <c r="F44" s="162">
        <v>62</v>
      </c>
      <c r="G44" s="162">
        <v>437</v>
      </c>
      <c r="H44" s="162">
        <v>1227</v>
      </c>
      <c r="I44" s="162">
        <v>1019</v>
      </c>
      <c r="J44" s="162">
        <v>1710</v>
      </c>
      <c r="K44" s="162">
        <v>997</v>
      </c>
      <c r="L44" s="162">
        <v>2799</v>
      </c>
      <c r="M44" s="162">
        <v>913</v>
      </c>
      <c r="N44" s="162">
        <v>17635</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13305</v>
      </c>
      <c r="D45" s="152">
        <v>972</v>
      </c>
      <c r="E45" s="152">
        <v>6271</v>
      </c>
      <c r="F45" s="152" t="s">
        <v>10</v>
      </c>
      <c r="G45" s="152">
        <v>168</v>
      </c>
      <c r="H45" s="152">
        <v>1201</v>
      </c>
      <c r="I45" s="152">
        <v>953</v>
      </c>
      <c r="J45" s="152">
        <v>1769</v>
      </c>
      <c r="K45" s="152">
        <v>1182</v>
      </c>
      <c r="L45" s="152">
        <v>997</v>
      </c>
      <c r="M45" s="152">
        <v>616</v>
      </c>
      <c r="N45" s="152">
        <v>5446</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5722</v>
      </c>
      <c r="D47" s="152" t="s">
        <v>10</v>
      </c>
      <c r="E47" s="152">
        <v>5177</v>
      </c>
      <c r="F47" s="152" t="s">
        <v>10</v>
      </c>
      <c r="G47" s="152">
        <v>7</v>
      </c>
      <c r="H47" s="152">
        <v>207</v>
      </c>
      <c r="I47" s="152">
        <v>2376</v>
      </c>
      <c r="J47" s="152">
        <v>32</v>
      </c>
      <c r="K47" s="152">
        <v>16</v>
      </c>
      <c r="L47" s="152">
        <v>2539</v>
      </c>
      <c r="M47" s="152">
        <v>330</v>
      </c>
      <c r="N47" s="152">
        <v>215</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2608</v>
      </c>
      <c r="D48" s="152" t="s">
        <v>10</v>
      </c>
      <c r="E48" s="152">
        <v>2283</v>
      </c>
      <c r="F48" s="152" t="s">
        <v>10</v>
      </c>
      <c r="G48" s="152" t="s">
        <v>10</v>
      </c>
      <c r="H48" s="152" t="s">
        <v>10</v>
      </c>
      <c r="I48" s="152">
        <v>2270</v>
      </c>
      <c r="J48" s="152" t="s">
        <v>10</v>
      </c>
      <c r="K48" s="152">
        <v>14</v>
      </c>
      <c r="L48" s="152" t="s">
        <v>10</v>
      </c>
      <c r="M48" s="152">
        <v>325</v>
      </c>
      <c r="N48" s="152" t="s">
        <v>10</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16419</v>
      </c>
      <c r="D49" s="162">
        <v>972</v>
      </c>
      <c r="E49" s="162">
        <v>9165</v>
      </c>
      <c r="F49" s="162" t="s">
        <v>10</v>
      </c>
      <c r="G49" s="162">
        <v>175</v>
      </c>
      <c r="H49" s="162">
        <v>1409</v>
      </c>
      <c r="I49" s="162">
        <v>1060</v>
      </c>
      <c r="J49" s="162">
        <v>1801</v>
      </c>
      <c r="K49" s="162">
        <v>1184</v>
      </c>
      <c r="L49" s="162">
        <v>3537</v>
      </c>
      <c r="M49" s="162">
        <v>621</v>
      </c>
      <c r="N49" s="162">
        <v>5661</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44417</v>
      </c>
      <c r="D50" s="162">
        <v>2171</v>
      </c>
      <c r="E50" s="162">
        <v>17415</v>
      </c>
      <c r="F50" s="162">
        <v>62</v>
      </c>
      <c r="G50" s="162">
        <v>612</v>
      </c>
      <c r="H50" s="162">
        <v>2636</v>
      </c>
      <c r="I50" s="162">
        <v>2079</v>
      </c>
      <c r="J50" s="162">
        <v>3510</v>
      </c>
      <c r="K50" s="162">
        <v>2181</v>
      </c>
      <c r="L50" s="162">
        <v>6336</v>
      </c>
      <c r="M50" s="162">
        <v>1534</v>
      </c>
      <c r="N50" s="162">
        <v>23297</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-307847</v>
      </c>
      <c r="D51" s="162">
        <v>-59625</v>
      </c>
      <c r="E51" s="162">
        <v>-111445</v>
      </c>
      <c r="F51" s="162">
        <v>-7900</v>
      </c>
      <c r="G51" s="162">
        <v>-15164</v>
      </c>
      <c r="H51" s="162">
        <v>-22800</v>
      </c>
      <c r="I51" s="162">
        <v>-16515</v>
      </c>
      <c r="J51" s="162">
        <v>-15114</v>
      </c>
      <c r="K51" s="162">
        <v>-11552</v>
      </c>
      <c r="L51" s="162">
        <v>-22400</v>
      </c>
      <c r="M51" s="162">
        <v>695</v>
      </c>
      <c r="N51" s="162">
        <v>-137472</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-274070</v>
      </c>
      <c r="D52" s="160">
        <v>-49550</v>
      </c>
      <c r="E52" s="160">
        <v>-93468</v>
      </c>
      <c r="F52" s="160">
        <v>-7900</v>
      </c>
      <c r="G52" s="160">
        <v>-15077</v>
      </c>
      <c r="H52" s="160">
        <v>-18962</v>
      </c>
      <c r="I52" s="160">
        <v>-12575</v>
      </c>
      <c r="J52" s="160">
        <v>-12359</v>
      </c>
      <c r="K52" s="160">
        <v>-10079</v>
      </c>
      <c r="L52" s="160">
        <v>-16516</v>
      </c>
      <c r="M52" s="160">
        <v>1461</v>
      </c>
      <c r="N52" s="160">
        <v>-132513</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v>2113</v>
      </c>
      <c r="D53" s="152" t="s">
        <v>10</v>
      </c>
      <c r="E53" s="152">
        <v>2113</v>
      </c>
      <c r="F53" s="152" t="s">
        <v>10</v>
      </c>
      <c r="G53" s="152" t="s">
        <v>10</v>
      </c>
      <c r="H53" s="152" t="s">
        <v>10</v>
      </c>
      <c r="I53" s="152">
        <v>1726</v>
      </c>
      <c r="J53" s="152">
        <v>387</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2242</v>
      </c>
      <c r="D54" s="152" t="s">
        <v>10</v>
      </c>
      <c r="E54" s="152">
        <v>1781</v>
      </c>
      <c r="F54" s="152" t="s">
        <v>10</v>
      </c>
      <c r="G54" s="152">
        <v>63</v>
      </c>
      <c r="H54" s="152">
        <v>84</v>
      </c>
      <c r="I54" s="152">
        <v>512</v>
      </c>
      <c r="J54" s="152">
        <v>893</v>
      </c>
      <c r="K54" s="152">
        <v>102</v>
      </c>
      <c r="L54" s="152">
        <v>127</v>
      </c>
      <c r="M54" s="152">
        <v>461</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33.72</v>
      </c>
      <c r="D56" s="154">
        <v>24.82</v>
      </c>
      <c r="E56" s="154">
        <v>17.079999999999998</v>
      </c>
      <c r="F56" s="154">
        <v>2.5099999999999998</v>
      </c>
      <c r="G56" s="154">
        <v>5.29</v>
      </c>
      <c r="H56" s="154">
        <v>14.75</v>
      </c>
      <c r="I56" s="154">
        <v>20.100000000000001</v>
      </c>
      <c r="J56" s="154">
        <v>26.35</v>
      </c>
      <c r="K56" s="154">
        <v>25.83</v>
      </c>
      <c r="L56" s="154">
        <v>17.510000000000002</v>
      </c>
      <c r="M56" s="154">
        <v>3.8</v>
      </c>
      <c r="N56" s="154">
        <v>16.46</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112.51</v>
      </c>
      <c r="D57" s="154">
        <v>83.16</v>
      </c>
      <c r="E57" s="154">
        <v>39.619999999999997</v>
      </c>
      <c r="F57" s="154">
        <v>3.55</v>
      </c>
      <c r="G57" s="154">
        <v>8.43</v>
      </c>
      <c r="H57" s="154">
        <v>30.13</v>
      </c>
      <c r="I57" s="154">
        <v>47.29</v>
      </c>
      <c r="J57" s="154">
        <v>58.09</v>
      </c>
      <c r="K57" s="154">
        <v>55.35</v>
      </c>
      <c r="L57" s="154">
        <v>50.8</v>
      </c>
      <c r="M57" s="154">
        <v>8.18</v>
      </c>
      <c r="N57" s="154">
        <v>74.87</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v>0.14000000000000001</v>
      </c>
      <c r="D59" s="154" t="s">
        <v>10</v>
      </c>
      <c r="E59" s="154">
        <v>0.13</v>
      </c>
      <c r="F59" s="154" t="s">
        <v>10</v>
      </c>
      <c r="G59" s="154">
        <v>0.02</v>
      </c>
      <c r="H59" s="154">
        <v>0.06</v>
      </c>
      <c r="I59" s="154">
        <v>0.74</v>
      </c>
      <c r="J59" s="154">
        <v>0.13</v>
      </c>
      <c r="K59" s="154">
        <v>0.03</v>
      </c>
      <c r="L59" s="154">
        <v>0.02</v>
      </c>
      <c r="M59" s="154">
        <v>0.08</v>
      </c>
      <c r="N59" s="154" t="s">
        <v>10</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76.66</v>
      </c>
      <c r="D60" s="154">
        <v>71.41</v>
      </c>
      <c r="E60" s="154">
        <v>45.7</v>
      </c>
      <c r="F60" s="154">
        <v>88.23</v>
      </c>
      <c r="G60" s="154">
        <v>86.06</v>
      </c>
      <c r="H60" s="154">
        <v>73.72</v>
      </c>
      <c r="I60" s="154">
        <v>47.76</v>
      </c>
      <c r="J60" s="154">
        <v>24.44</v>
      </c>
      <c r="K60" s="154">
        <v>17.260000000000002</v>
      </c>
      <c r="L60" s="154">
        <v>15.93</v>
      </c>
      <c r="M60" s="154">
        <v>2.2200000000000002</v>
      </c>
      <c r="N60" s="154">
        <v>30.87</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35.369999999999997</v>
      </c>
      <c r="D61" s="154">
        <v>12.35</v>
      </c>
      <c r="E61" s="154">
        <v>24.63</v>
      </c>
      <c r="F61" s="154">
        <v>5.43</v>
      </c>
      <c r="G61" s="154">
        <v>8.9</v>
      </c>
      <c r="H61" s="154">
        <v>30.92</v>
      </c>
      <c r="I61" s="154">
        <v>31.97</v>
      </c>
      <c r="J61" s="154">
        <v>41.27</v>
      </c>
      <c r="K61" s="154">
        <v>24.66</v>
      </c>
      <c r="L61" s="154">
        <v>18.920000000000002</v>
      </c>
      <c r="M61" s="154">
        <v>14.99</v>
      </c>
      <c r="N61" s="154">
        <v>7.21</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187.67</v>
      </c>
      <c r="D62" s="158">
        <v>167.04</v>
      </c>
      <c r="E62" s="158">
        <v>77.900000000000006</v>
      </c>
      <c r="F62" s="158">
        <v>88.87</v>
      </c>
      <c r="G62" s="158">
        <v>90.89</v>
      </c>
      <c r="H62" s="158">
        <v>87.74</v>
      </c>
      <c r="I62" s="158">
        <v>83.91</v>
      </c>
      <c r="J62" s="158">
        <v>67.73</v>
      </c>
      <c r="K62" s="158">
        <v>73.81</v>
      </c>
      <c r="L62" s="158">
        <v>65.34</v>
      </c>
      <c r="M62" s="158">
        <v>-0.71</v>
      </c>
      <c r="N62" s="158">
        <v>114.99</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32.29</v>
      </c>
      <c r="D63" s="154">
        <v>36.36</v>
      </c>
      <c r="E63" s="154">
        <v>22.17</v>
      </c>
      <c r="F63" s="154" t="s">
        <v>10</v>
      </c>
      <c r="G63" s="154">
        <v>1.49</v>
      </c>
      <c r="H63" s="154">
        <v>22.36</v>
      </c>
      <c r="I63" s="154">
        <v>44.38</v>
      </c>
      <c r="J63" s="154">
        <v>20.55</v>
      </c>
      <c r="K63" s="154">
        <v>17.8</v>
      </c>
      <c r="L63" s="154">
        <v>31.87</v>
      </c>
      <c r="M63" s="154">
        <v>1.83</v>
      </c>
      <c r="N63" s="154">
        <v>8.09</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v>28.98</v>
      </c>
      <c r="D64" s="154">
        <v>33.42</v>
      </c>
      <c r="E64" s="154">
        <v>20.16</v>
      </c>
      <c r="F64" s="154" t="s">
        <v>10</v>
      </c>
      <c r="G64" s="154">
        <v>1.28</v>
      </c>
      <c r="H64" s="154">
        <v>20.41</v>
      </c>
      <c r="I64" s="154">
        <v>41.92</v>
      </c>
      <c r="J64" s="154">
        <v>17.48</v>
      </c>
      <c r="K64" s="154">
        <v>14.43</v>
      </c>
      <c r="L64" s="154">
        <v>29.82</v>
      </c>
      <c r="M64" s="154">
        <v>1.47</v>
      </c>
      <c r="N64" s="154">
        <v>6.92</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0.52</v>
      </c>
      <c r="D66" s="154" t="s">
        <v>10</v>
      </c>
      <c r="E66" s="154">
        <v>0.36</v>
      </c>
      <c r="F66" s="154" t="s">
        <v>10</v>
      </c>
      <c r="G66" s="154">
        <v>0.04</v>
      </c>
      <c r="H66" s="154">
        <v>0.44</v>
      </c>
      <c r="I66" s="154">
        <v>0.48</v>
      </c>
      <c r="J66" s="154">
        <v>1.39</v>
      </c>
      <c r="K66" s="154" t="s">
        <v>10</v>
      </c>
      <c r="L66" s="154" t="s">
        <v>10</v>
      </c>
      <c r="M66" s="154">
        <v>0.38</v>
      </c>
      <c r="N66" s="154">
        <v>0.05</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1.62</v>
      </c>
      <c r="D67" s="154" t="s">
        <v>10</v>
      </c>
      <c r="E67" s="154">
        <v>1.75</v>
      </c>
      <c r="F67" s="154" t="s">
        <v>10</v>
      </c>
      <c r="G67" s="154" t="s">
        <v>10</v>
      </c>
      <c r="H67" s="154" t="s">
        <v>10</v>
      </c>
      <c r="I67" s="154">
        <v>14.01</v>
      </c>
      <c r="J67" s="154" t="s">
        <v>10</v>
      </c>
      <c r="K67" s="154">
        <v>0.09</v>
      </c>
      <c r="L67" s="154" t="s">
        <v>10</v>
      </c>
      <c r="M67" s="154">
        <v>0.42</v>
      </c>
      <c r="N67" s="154" t="s">
        <v>10</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31.19</v>
      </c>
      <c r="D68" s="158">
        <v>36.36</v>
      </c>
      <c r="E68" s="158">
        <v>20.79</v>
      </c>
      <c r="F68" s="158" t="s">
        <v>10</v>
      </c>
      <c r="G68" s="158">
        <v>1.53</v>
      </c>
      <c r="H68" s="158">
        <v>22.8</v>
      </c>
      <c r="I68" s="158">
        <v>30.85</v>
      </c>
      <c r="J68" s="158">
        <v>21.93</v>
      </c>
      <c r="K68" s="158">
        <v>17.71</v>
      </c>
      <c r="L68" s="158">
        <v>31.87</v>
      </c>
      <c r="M68" s="158">
        <v>1.79</v>
      </c>
      <c r="N68" s="158">
        <v>8.1300000000000008</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218.86</v>
      </c>
      <c r="D69" s="158">
        <v>203.41</v>
      </c>
      <c r="E69" s="158">
        <v>98.69</v>
      </c>
      <c r="F69" s="158">
        <v>88.87</v>
      </c>
      <c r="G69" s="158">
        <v>92.43</v>
      </c>
      <c r="H69" s="158">
        <v>110.54</v>
      </c>
      <c r="I69" s="158">
        <v>114.76</v>
      </c>
      <c r="J69" s="158">
        <v>89.67</v>
      </c>
      <c r="K69" s="158">
        <v>91.52</v>
      </c>
      <c r="L69" s="158">
        <v>97.22</v>
      </c>
      <c r="M69" s="158">
        <v>1.08</v>
      </c>
      <c r="N69" s="158">
        <v>123.12</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8.4700000000000006</v>
      </c>
      <c r="D76" s="154" t="s">
        <v>10</v>
      </c>
      <c r="E76" s="154">
        <v>0.41</v>
      </c>
      <c r="F76" s="154" t="s">
        <v>10</v>
      </c>
      <c r="G76" s="154">
        <v>1.43</v>
      </c>
      <c r="H76" s="154">
        <v>0.1</v>
      </c>
      <c r="I76" s="154">
        <v>0.48</v>
      </c>
      <c r="J76" s="154">
        <v>0.2</v>
      </c>
      <c r="K76" s="154">
        <v>0.95</v>
      </c>
      <c r="L76" s="154">
        <v>0.04</v>
      </c>
      <c r="M76" s="154">
        <v>0.03</v>
      </c>
      <c r="N76" s="154">
        <v>10</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0.32</v>
      </c>
      <c r="D77" s="154">
        <v>0.23</v>
      </c>
      <c r="E77" s="154">
        <v>0.01</v>
      </c>
      <c r="F77" s="154" t="s">
        <v>10</v>
      </c>
      <c r="G77" s="154">
        <v>0.02</v>
      </c>
      <c r="H77" s="154" t="s">
        <v>10</v>
      </c>
      <c r="I77" s="154">
        <v>0.02</v>
      </c>
      <c r="J77" s="154">
        <v>0.01</v>
      </c>
      <c r="K77" s="154" t="s">
        <v>10</v>
      </c>
      <c r="L77" s="154" t="s">
        <v>10</v>
      </c>
      <c r="M77" s="154">
        <v>0.01</v>
      </c>
      <c r="N77" s="154">
        <v>0.33</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2.58</v>
      </c>
      <c r="D78" s="154">
        <v>0.12</v>
      </c>
      <c r="E78" s="154">
        <v>1.98</v>
      </c>
      <c r="F78" s="154">
        <v>7.0000000000000007E-2</v>
      </c>
      <c r="G78" s="154">
        <v>0.38</v>
      </c>
      <c r="H78" s="154">
        <v>1.21</v>
      </c>
      <c r="I78" s="154">
        <v>1.18</v>
      </c>
      <c r="J78" s="154">
        <v>1.98</v>
      </c>
      <c r="K78" s="154">
        <v>1.1000000000000001</v>
      </c>
      <c r="L78" s="154">
        <v>4.95</v>
      </c>
      <c r="M78" s="154">
        <v>0.56000000000000005</v>
      </c>
      <c r="N78" s="154">
        <v>0.85</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41.4</v>
      </c>
      <c r="D79" s="154">
        <v>15.94</v>
      </c>
      <c r="E79" s="154">
        <v>28.56</v>
      </c>
      <c r="F79" s="154">
        <v>6.06</v>
      </c>
      <c r="G79" s="154">
        <v>9.64</v>
      </c>
      <c r="H79" s="154">
        <v>34.950000000000003</v>
      </c>
      <c r="I79" s="154">
        <v>36.58</v>
      </c>
      <c r="J79" s="154">
        <v>47.31</v>
      </c>
      <c r="K79" s="154">
        <v>29.25</v>
      </c>
      <c r="L79" s="154">
        <v>23.39</v>
      </c>
      <c r="M79" s="154">
        <v>15.57</v>
      </c>
      <c r="N79" s="154">
        <v>9.5399999999999991</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35.369999999999997</v>
      </c>
      <c r="D80" s="154">
        <v>12.35</v>
      </c>
      <c r="E80" s="154">
        <v>24.63</v>
      </c>
      <c r="F80" s="154">
        <v>5.43</v>
      </c>
      <c r="G80" s="154">
        <v>8.9</v>
      </c>
      <c r="H80" s="154">
        <v>30.92</v>
      </c>
      <c r="I80" s="154">
        <v>31.97</v>
      </c>
      <c r="J80" s="154">
        <v>41.27</v>
      </c>
      <c r="K80" s="154">
        <v>24.66</v>
      </c>
      <c r="L80" s="154">
        <v>18.920000000000002</v>
      </c>
      <c r="M80" s="154">
        <v>14.99</v>
      </c>
      <c r="N80" s="154">
        <v>7.21</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17.399999999999999</v>
      </c>
      <c r="D81" s="158">
        <v>3.95</v>
      </c>
      <c r="E81" s="158">
        <v>6.32</v>
      </c>
      <c r="F81" s="158">
        <v>0.69</v>
      </c>
      <c r="G81" s="158">
        <v>2.56</v>
      </c>
      <c r="H81" s="158">
        <v>5.33</v>
      </c>
      <c r="I81" s="158">
        <v>6.29</v>
      </c>
      <c r="J81" s="158">
        <v>8.23</v>
      </c>
      <c r="K81" s="158">
        <v>6.65</v>
      </c>
      <c r="L81" s="158">
        <v>9.4700000000000006</v>
      </c>
      <c r="M81" s="158">
        <v>1.18</v>
      </c>
      <c r="N81" s="158">
        <v>13.51</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8.27</v>
      </c>
      <c r="D82" s="154">
        <v>3.2</v>
      </c>
      <c r="E82" s="154">
        <v>4.8</v>
      </c>
      <c r="F82" s="154" t="s">
        <v>10</v>
      </c>
      <c r="G82" s="154">
        <v>0.98</v>
      </c>
      <c r="H82" s="154">
        <v>5.22</v>
      </c>
      <c r="I82" s="154">
        <v>5.88</v>
      </c>
      <c r="J82" s="154">
        <v>8.52</v>
      </c>
      <c r="K82" s="154">
        <v>7.88</v>
      </c>
      <c r="L82" s="154">
        <v>3.37</v>
      </c>
      <c r="M82" s="154">
        <v>0.8</v>
      </c>
      <c r="N82" s="154">
        <v>4.17</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3.56</v>
      </c>
      <c r="D84" s="154" t="s">
        <v>10</v>
      </c>
      <c r="E84" s="154">
        <v>3.96</v>
      </c>
      <c r="F84" s="154" t="s">
        <v>10</v>
      </c>
      <c r="G84" s="154">
        <v>0.04</v>
      </c>
      <c r="H84" s="154">
        <v>0.9</v>
      </c>
      <c r="I84" s="154">
        <v>14.66</v>
      </c>
      <c r="J84" s="154">
        <v>0.15</v>
      </c>
      <c r="K84" s="154">
        <v>0.1</v>
      </c>
      <c r="L84" s="154">
        <v>8.59</v>
      </c>
      <c r="M84" s="154">
        <v>0.43</v>
      </c>
      <c r="N84" s="154">
        <v>0.16</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1.62</v>
      </c>
      <c r="D85" s="154" t="s">
        <v>10</v>
      </c>
      <c r="E85" s="154">
        <v>1.75</v>
      </c>
      <c r="F85" s="154" t="s">
        <v>10</v>
      </c>
      <c r="G85" s="154" t="s">
        <v>10</v>
      </c>
      <c r="H85" s="154" t="s">
        <v>10</v>
      </c>
      <c r="I85" s="154">
        <v>14.01</v>
      </c>
      <c r="J85" s="154" t="s">
        <v>10</v>
      </c>
      <c r="K85" s="154">
        <v>0.09</v>
      </c>
      <c r="L85" s="154" t="s">
        <v>10</v>
      </c>
      <c r="M85" s="154">
        <v>0.42</v>
      </c>
      <c r="N85" s="154" t="s">
        <v>10</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10.199999999999999</v>
      </c>
      <c r="D86" s="158">
        <v>3.2</v>
      </c>
      <c r="E86" s="158">
        <v>7.02</v>
      </c>
      <c r="F86" s="158" t="s">
        <v>10</v>
      </c>
      <c r="G86" s="158">
        <v>1.02</v>
      </c>
      <c r="H86" s="158">
        <v>6.12</v>
      </c>
      <c r="I86" s="158">
        <v>6.54</v>
      </c>
      <c r="J86" s="158">
        <v>8.67</v>
      </c>
      <c r="K86" s="158">
        <v>7.89</v>
      </c>
      <c r="L86" s="158">
        <v>11.97</v>
      </c>
      <c r="M86" s="158">
        <v>0.8</v>
      </c>
      <c r="N86" s="158">
        <v>4.34</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27.6</v>
      </c>
      <c r="D87" s="158">
        <v>7.15</v>
      </c>
      <c r="E87" s="158">
        <v>13.34</v>
      </c>
      <c r="F87" s="158">
        <v>0.69</v>
      </c>
      <c r="G87" s="158">
        <v>3.58</v>
      </c>
      <c r="H87" s="158">
        <v>11.45</v>
      </c>
      <c r="I87" s="158">
        <v>12.83</v>
      </c>
      <c r="J87" s="158">
        <v>16.899999999999999</v>
      </c>
      <c r="K87" s="158">
        <v>14.53</v>
      </c>
      <c r="L87" s="158">
        <v>21.43</v>
      </c>
      <c r="M87" s="158">
        <v>1.98</v>
      </c>
      <c r="N87" s="158">
        <v>17.84</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-191.26</v>
      </c>
      <c r="D88" s="158">
        <v>-196.26</v>
      </c>
      <c r="E88" s="158">
        <v>-85.35</v>
      </c>
      <c r="F88" s="158">
        <v>-88.17</v>
      </c>
      <c r="G88" s="158">
        <v>-88.84</v>
      </c>
      <c r="H88" s="158">
        <v>-99.09</v>
      </c>
      <c r="I88" s="158">
        <v>-101.93</v>
      </c>
      <c r="J88" s="158">
        <v>-72.760000000000005</v>
      </c>
      <c r="K88" s="158">
        <v>-76.989999999999995</v>
      </c>
      <c r="L88" s="158">
        <v>-75.78</v>
      </c>
      <c r="M88" s="158">
        <v>0.9</v>
      </c>
      <c r="N88" s="158">
        <v>-105.28</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-170.28</v>
      </c>
      <c r="D89" s="156">
        <v>-163.09</v>
      </c>
      <c r="E89" s="156">
        <v>-71.58</v>
      </c>
      <c r="F89" s="156">
        <v>-88.17</v>
      </c>
      <c r="G89" s="156">
        <v>-88.33</v>
      </c>
      <c r="H89" s="156">
        <v>-82.41</v>
      </c>
      <c r="I89" s="156">
        <v>-77.62</v>
      </c>
      <c r="J89" s="156">
        <v>-59.5</v>
      </c>
      <c r="K89" s="156">
        <v>-67.17</v>
      </c>
      <c r="L89" s="156">
        <v>-55.88</v>
      </c>
      <c r="M89" s="156">
        <v>1.89</v>
      </c>
      <c r="N89" s="156">
        <v>-101.48</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v>1.31</v>
      </c>
      <c r="D90" s="154" t="s">
        <v>10</v>
      </c>
      <c r="E90" s="154">
        <v>1.62</v>
      </c>
      <c r="F90" s="154" t="s">
        <v>10</v>
      </c>
      <c r="G90" s="154" t="s">
        <v>10</v>
      </c>
      <c r="H90" s="154" t="s">
        <v>10</v>
      </c>
      <c r="I90" s="154">
        <v>10.65</v>
      </c>
      <c r="J90" s="154">
        <v>1.86</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1.39</v>
      </c>
      <c r="D91" s="154" t="s">
        <v>10</v>
      </c>
      <c r="E91" s="154">
        <v>1.36</v>
      </c>
      <c r="F91" s="154" t="s">
        <v>10</v>
      </c>
      <c r="G91" s="154">
        <v>0.37</v>
      </c>
      <c r="H91" s="154">
        <v>0.36</v>
      </c>
      <c r="I91" s="154">
        <v>3.16</v>
      </c>
      <c r="J91" s="154">
        <v>4.3</v>
      </c>
      <c r="K91" s="154">
        <v>0.68</v>
      </c>
      <c r="L91" s="154">
        <v>0.43</v>
      </c>
      <c r="M91" s="154">
        <v>0.6</v>
      </c>
      <c r="N91" s="154" t="s">
        <v>10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99</v>
      </c>
      <c r="B2" s="233"/>
      <c r="C2" s="236" t="s">
        <v>203</v>
      </c>
      <c r="D2" s="236"/>
      <c r="E2" s="236"/>
      <c r="F2" s="236"/>
      <c r="G2" s="236"/>
      <c r="H2" s="237"/>
      <c r="I2" s="238" t="s">
        <v>203</v>
      </c>
      <c r="J2" s="236"/>
      <c r="K2" s="236"/>
      <c r="L2" s="236"/>
      <c r="M2" s="236"/>
      <c r="N2" s="237"/>
      <c r="O2" s="112"/>
      <c r="P2" s="112"/>
      <c r="Q2" s="112"/>
      <c r="R2" s="112"/>
      <c r="S2" s="112"/>
      <c r="T2" s="112"/>
      <c r="U2" s="112"/>
      <c r="V2" s="112"/>
      <c r="W2" s="112"/>
      <c r="X2" s="112"/>
      <c r="Y2" s="112"/>
      <c r="Z2" s="112"/>
      <c r="AA2" s="112"/>
    </row>
    <row r="3" spans="1:27" s="18" customFormat="1" ht="15" customHeight="1">
      <c r="A3" s="232"/>
      <c r="B3" s="233"/>
      <c r="C3" s="236"/>
      <c r="D3" s="236"/>
      <c r="E3" s="236"/>
      <c r="F3" s="236"/>
      <c r="G3" s="236"/>
      <c r="H3" s="237"/>
      <c r="I3" s="238"/>
      <c r="J3" s="236"/>
      <c r="K3" s="236"/>
      <c r="L3" s="236"/>
      <c r="M3" s="236"/>
      <c r="N3" s="23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55122</v>
      </c>
      <c r="D19" s="152">
        <v>12433</v>
      </c>
      <c r="E19" s="152">
        <v>22036</v>
      </c>
      <c r="F19" s="152">
        <v>67</v>
      </c>
      <c r="G19" s="152">
        <v>150</v>
      </c>
      <c r="H19" s="152">
        <v>453</v>
      </c>
      <c r="I19" s="152">
        <v>1476</v>
      </c>
      <c r="J19" s="152">
        <v>3630</v>
      </c>
      <c r="K19" s="152">
        <v>4167</v>
      </c>
      <c r="L19" s="152">
        <v>12093</v>
      </c>
      <c r="M19" s="152">
        <v>296</v>
      </c>
      <c r="N19" s="152">
        <v>20356</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19283</v>
      </c>
      <c r="D20" s="152">
        <v>4136</v>
      </c>
      <c r="E20" s="152">
        <v>11303</v>
      </c>
      <c r="F20" s="152">
        <v>564</v>
      </c>
      <c r="G20" s="152">
        <v>478</v>
      </c>
      <c r="H20" s="152">
        <v>810</v>
      </c>
      <c r="I20" s="152">
        <v>952</v>
      </c>
      <c r="J20" s="152">
        <v>1819</v>
      </c>
      <c r="K20" s="152">
        <v>1643</v>
      </c>
      <c r="L20" s="152">
        <v>5037</v>
      </c>
      <c r="M20" s="152">
        <v>134</v>
      </c>
      <c r="N20" s="152">
        <v>3710</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5</v>
      </c>
      <c r="D22" s="152" t="s">
        <v>10</v>
      </c>
      <c r="E22" s="152">
        <v>5</v>
      </c>
      <c r="F22" s="152" t="s">
        <v>10</v>
      </c>
      <c r="G22" s="152" t="s">
        <v>10</v>
      </c>
      <c r="H22" s="152">
        <v>5</v>
      </c>
      <c r="I22" s="152" t="s">
        <v>10</v>
      </c>
      <c r="J22" s="152" t="s">
        <v>10</v>
      </c>
      <c r="K22" s="152" t="s">
        <v>10</v>
      </c>
      <c r="L22" s="152" t="s">
        <v>10</v>
      </c>
      <c r="M22" s="152" t="s">
        <v>10</v>
      </c>
      <c r="N22" s="152" t="s">
        <v>10</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84245</v>
      </c>
      <c r="D23" s="152">
        <v>37340</v>
      </c>
      <c r="E23" s="152">
        <v>40167</v>
      </c>
      <c r="F23" s="152">
        <v>363</v>
      </c>
      <c r="G23" s="152">
        <v>531</v>
      </c>
      <c r="H23" s="152">
        <v>681</v>
      </c>
      <c r="I23" s="152">
        <v>1009</v>
      </c>
      <c r="J23" s="152">
        <v>2002</v>
      </c>
      <c r="K23" s="152">
        <v>1661</v>
      </c>
      <c r="L23" s="152">
        <v>33919</v>
      </c>
      <c r="M23" s="152">
        <v>45</v>
      </c>
      <c r="N23" s="152">
        <v>6693</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818</v>
      </c>
      <c r="D24" s="152" t="s">
        <v>10</v>
      </c>
      <c r="E24" s="152">
        <v>454</v>
      </c>
      <c r="F24" s="152">
        <v>14</v>
      </c>
      <c r="G24" s="152">
        <v>24</v>
      </c>
      <c r="H24" s="152">
        <v>3</v>
      </c>
      <c r="I24" s="152">
        <v>86</v>
      </c>
      <c r="J24" s="152">
        <v>64</v>
      </c>
      <c r="K24" s="152">
        <v>11</v>
      </c>
      <c r="L24" s="152">
        <v>252</v>
      </c>
      <c r="M24" s="152">
        <v>6</v>
      </c>
      <c r="N24" s="152">
        <v>357</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157837</v>
      </c>
      <c r="D25" s="162">
        <v>53909</v>
      </c>
      <c r="E25" s="162">
        <v>73056</v>
      </c>
      <c r="F25" s="162">
        <v>980</v>
      </c>
      <c r="G25" s="162">
        <v>1136</v>
      </c>
      <c r="H25" s="162">
        <v>1946</v>
      </c>
      <c r="I25" s="162">
        <v>3351</v>
      </c>
      <c r="J25" s="162">
        <v>7387</v>
      </c>
      <c r="K25" s="162">
        <v>7459</v>
      </c>
      <c r="L25" s="162">
        <v>50798</v>
      </c>
      <c r="M25" s="162">
        <v>469</v>
      </c>
      <c r="N25" s="162">
        <v>30403</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6851</v>
      </c>
      <c r="D26" s="152">
        <v>1128</v>
      </c>
      <c r="E26" s="152">
        <v>4973</v>
      </c>
      <c r="F26" s="152">
        <v>143</v>
      </c>
      <c r="G26" s="152">
        <v>787</v>
      </c>
      <c r="H26" s="152">
        <v>775</v>
      </c>
      <c r="I26" s="152">
        <v>514</v>
      </c>
      <c r="J26" s="152">
        <v>211</v>
      </c>
      <c r="K26" s="152">
        <v>294</v>
      </c>
      <c r="L26" s="152">
        <v>2249</v>
      </c>
      <c r="M26" s="152">
        <v>5</v>
      </c>
      <c r="N26" s="152">
        <v>745</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4761</v>
      </c>
      <c r="D27" s="152">
        <v>77</v>
      </c>
      <c r="E27" s="152">
        <v>4112</v>
      </c>
      <c r="F27" s="152">
        <v>132</v>
      </c>
      <c r="G27" s="152">
        <v>776</v>
      </c>
      <c r="H27" s="152">
        <v>720</v>
      </c>
      <c r="I27" s="152">
        <v>460</v>
      </c>
      <c r="J27" s="152">
        <v>63</v>
      </c>
      <c r="K27" s="152">
        <v>195</v>
      </c>
      <c r="L27" s="152">
        <v>1767</v>
      </c>
      <c r="M27" s="152" t="s">
        <v>10</v>
      </c>
      <c r="N27" s="152">
        <v>571</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29</v>
      </c>
      <c r="D29" s="152" t="s">
        <v>10</v>
      </c>
      <c r="E29" s="152">
        <v>29</v>
      </c>
      <c r="F29" s="152" t="s">
        <v>10</v>
      </c>
      <c r="G29" s="152" t="s">
        <v>10</v>
      </c>
      <c r="H29" s="152" t="s">
        <v>10</v>
      </c>
      <c r="I29" s="152">
        <v>1</v>
      </c>
      <c r="J29" s="152" t="s">
        <v>10</v>
      </c>
      <c r="K29" s="152" t="s">
        <v>10</v>
      </c>
      <c r="L29" s="152">
        <v>28</v>
      </c>
      <c r="M29" s="152" t="s">
        <v>10</v>
      </c>
      <c r="N29" s="152" t="s">
        <v>10</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11</v>
      </c>
      <c r="D30" s="152" t="s">
        <v>10</v>
      </c>
      <c r="E30" s="152">
        <v>11</v>
      </c>
      <c r="F30" s="152">
        <v>3</v>
      </c>
      <c r="G30" s="152" t="s">
        <v>10</v>
      </c>
      <c r="H30" s="152" t="s">
        <v>10</v>
      </c>
      <c r="I30" s="152" t="s">
        <v>10</v>
      </c>
      <c r="J30" s="152" t="s">
        <v>10</v>
      </c>
      <c r="K30" s="152">
        <v>6</v>
      </c>
      <c r="L30" s="152">
        <v>2</v>
      </c>
      <c r="M30" s="152" t="s">
        <v>10</v>
      </c>
      <c r="N30" s="152" t="s">
        <v>10</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6869</v>
      </c>
      <c r="D31" s="162">
        <v>1128</v>
      </c>
      <c r="E31" s="162">
        <v>4991</v>
      </c>
      <c r="F31" s="162">
        <v>140</v>
      </c>
      <c r="G31" s="162">
        <v>787</v>
      </c>
      <c r="H31" s="162">
        <v>775</v>
      </c>
      <c r="I31" s="162">
        <v>514</v>
      </c>
      <c r="J31" s="162">
        <v>211</v>
      </c>
      <c r="K31" s="162">
        <v>288</v>
      </c>
      <c r="L31" s="162">
        <v>2275</v>
      </c>
      <c r="M31" s="162">
        <v>5</v>
      </c>
      <c r="N31" s="162">
        <v>745</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164706</v>
      </c>
      <c r="D32" s="162">
        <v>55036</v>
      </c>
      <c r="E32" s="162">
        <v>78047</v>
      </c>
      <c r="F32" s="162">
        <v>1120</v>
      </c>
      <c r="G32" s="162">
        <v>1922</v>
      </c>
      <c r="H32" s="162">
        <v>2721</v>
      </c>
      <c r="I32" s="162">
        <v>3865</v>
      </c>
      <c r="J32" s="162">
        <v>7598</v>
      </c>
      <c r="K32" s="162">
        <v>7748</v>
      </c>
      <c r="L32" s="162">
        <v>53073</v>
      </c>
      <c r="M32" s="162">
        <v>475</v>
      </c>
      <c r="N32" s="162">
        <v>31148</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25092</v>
      </c>
      <c r="D39" s="152">
        <v>6445</v>
      </c>
      <c r="E39" s="152">
        <v>14264</v>
      </c>
      <c r="F39" s="152">
        <v>33</v>
      </c>
      <c r="G39" s="152">
        <v>9</v>
      </c>
      <c r="H39" s="152">
        <v>93</v>
      </c>
      <c r="I39" s="152">
        <v>125</v>
      </c>
      <c r="J39" s="152">
        <v>59</v>
      </c>
      <c r="K39" s="152">
        <v>163</v>
      </c>
      <c r="L39" s="152">
        <v>13783</v>
      </c>
      <c r="M39" s="152">
        <v>24</v>
      </c>
      <c r="N39" s="152">
        <v>4359</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2085</v>
      </c>
      <c r="D40" s="152">
        <v>417</v>
      </c>
      <c r="E40" s="152">
        <v>175</v>
      </c>
      <c r="F40" s="152" t="s">
        <v>10</v>
      </c>
      <c r="G40" s="152">
        <v>30</v>
      </c>
      <c r="H40" s="152">
        <v>11</v>
      </c>
      <c r="I40" s="152">
        <v>1</v>
      </c>
      <c r="J40" s="152" t="s">
        <v>10</v>
      </c>
      <c r="K40" s="152">
        <v>3</v>
      </c>
      <c r="L40" s="152">
        <v>131</v>
      </c>
      <c r="M40" s="152">
        <v>99</v>
      </c>
      <c r="N40" s="152">
        <v>1394</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8481</v>
      </c>
      <c r="D41" s="152">
        <v>1091</v>
      </c>
      <c r="E41" s="152">
        <v>1837</v>
      </c>
      <c r="F41" s="152">
        <v>302</v>
      </c>
      <c r="G41" s="152">
        <v>24</v>
      </c>
      <c r="H41" s="152">
        <v>49</v>
      </c>
      <c r="I41" s="152">
        <v>209</v>
      </c>
      <c r="J41" s="152">
        <v>191</v>
      </c>
      <c r="K41" s="152">
        <v>167</v>
      </c>
      <c r="L41" s="152">
        <v>894</v>
      </c>
      <c r="M41" s="152">
        <v>5</v>
      </c>
      <c r="N41" s="152">
        <v>5549</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12639</v>
      </c>
      <c r="D42" s="152">
        <v>2175</v>
      </c>
      <c r="E42" s="152">
        <v>7888</v>
      </c>
      <c r="F42" s="152">
        <v>362</v>
      </c>
      <c r="G42" s="152">
        <v>225</v>
      </c>
      <c r="H42" s="152">
        <v>311</v>
      </c>
      <c r="I42" s="152">
        <v>471</v>
      </c>
      <c r="J42" s="152">
        <v>779</v>
      </c>
      <c r="K42" s="152">
        <v>506</v>
      </c>
      <c r="L42" s="152">
        <v>5234</v>
      </c>
      <c r="M42" s="152">
        <v>39</v>
      </c>
      <c r="N42" s="152">
        <v>2536</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818</v>
      </c>
      <c r="D43" s="152" t="s">
        <v>10</v>
      </c>
      <c r="E43" s="152">
        <v>454</v>
      </c>
      <c r="F43" s="152">
        <v>14</v>
      </c>
      <c r="G43" s="152">
        <v>24</v>
      </c>
      <c r="H43" s="152">
        <v>3</v>
      </c>
      <c r="I43" s="152">
        <v>86</v>
      </c>
      <c r="J43" s="152">
        <v>64</v>
      </c>
      <c r="K43" s="152">
        <v>11</v>
      </c>
      <c r="L43" s="152">
        <v>252</v>
      </c>
      <c r="M43" s="152">
        <v>6</v>
      </c>
      <c r="N43" s="152">
        <v>357</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47480</v>
      </c>
      <c r="D44" s="162">
        <v>10127</v>
      </c>
      <c r="E44" s="162">
        <v>23711</v>
      </c>
      <c r="F44" s="162">
        <v>683</v>
      </c>
      <c r="G44" s="162">
        <v>264</v>
      </c>
      <c r="H44" s="162">
        <v>461</v>
      </c>
      <c r="I44" s="162">
        <v>719</v>
      </c>
      <c r="J44" s="162">
        <v>965</v>
      </c>
      <c r="K44" s="162">
        <v>828</v>
      </c>
      <c r="L44" s="162">
        <v>19790</v>
      </c>
      <c r="M44" s="162">
        <v>161</v>
      </c>
      <c r="N44" s="162">
        <v>13481</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1400</v>
      </c>
      <c r="D45" s="152">
        <v>128</v>
      </c>
      <c r="E45" s="152">
        <v>1262</v>
      </c>
      <c r="F45" s="152" t="s">
        <v>10</v>
      </c>
      <c r="G45" s="152">
        <v>731</v>
      </c>
      <c r="H45" s="152">
        <v>72</v>
      </c>
      <c r="I45" s="152">
        <v>239</v>
      </c>
      <c r="J45" s="152">
        <v>21</v>
      </c>
      <c r="K45" s="152">
        <v>106</v>
      </c>
      <c r="L45" s="152">
        <v>92</v>
      </c>
      <c r="M45" s="152">
        <v>5</v>
      </c>
      <c r="N45" s="152">
        <v>5</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1009</v>
      </c>
      <c r="D47" s="152">
        <v>2</v>
      </c>
      <c r="E47" s="152">
        <v>998</v>
      </c>
      <c r="F47" s="152">
        <v>290</v>
      </c>
      <c r="G47" s="152">
        <v>11</v>
      </c>
      <c r="H47" s="152">
        <v>59</v>
      </c>
      <c r="I47" s="152">
        <v>33</v>
      </c>
      <c r="J47" s="152">
        <v>86</v>
      </c>
      <c r="K47" s="152">
        <v>33</v>
      </c>
      <c r="L47" s="152">
        <v>485</v>
      </c>
      <c r="M47" s="152" t="s">
        <v>10</v>
      </c>
      <c r="N47" s="152">
        <v>10</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11</v>
      </c>
      <c r="D48" s="152" t="s">
        <v>10</v>
      </c>
      <c r="E48" s="152">
        <v>11</v>
      </c>
      <c r="F48" s="152">
        <v>3</v>
      </c>
      <c r="G48" s="152" t="s">
        <v>10</v>
      </c>
      <c r="H48" s="152" t="s">
        <v>10</v>
      </c>
      <c r="I48" s="152" t="s">
        <v>10</v>
      </c>
      <c r="J48" s="152" t="s">
        <v>10</v>
      </c>
      <c r="K48" s="152">
        <v>6</v>
      </c>
      <c r="L48" s="152">
        <v>2</v>
      </c>
      <c r="M48" s="152" t="s">
        <v>10</v>
      </c>
      <c r="N48" s="152" t="s">
        <v>10</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2397</v>
      </c>
      <c r="D49" s="162">
        <v>130</v>
      </c>
      <c r="E49" s="162">
        <v>2248</v>
      </c>
      <c r="F49" s="162">
        <v>287</v>
      </c>
      <c r="G49" s="162">
        <v>742</v>
      </c>
      <c r="H49" s="162">
        <v>132</v>
      </c>
      <c r="I49" s="162">
        <v>272</v>
      </c>
      <c r="J49" s="162">
        <v>107</v>
      </c>
      <c r="K49" s="162">
        <v>133</v>
      </c>
      <c r="L49" s="162">
        <v>575</v>
      </c>
      <c r="M49" s="162">
        <v>5</v>
      </c>
      <c r="N49" s="162">
        <v>15</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49877</v>
      </c>
      <c r="D50" s="162">
        <v>10257</v>
      </c>
      <c r="E50" s="162">
        <v>25958</v>
      </c>
      <c r="F50" s="162">
        <v>970</v>
      </c>
      <c r="G50" s="162">
        <v>1006</v>
      </c>
      <c r="H50" s="162">
        <v>593</v>
      </c>
      <c r="I50" s="162">
        <v>991</v>
      </c>
      <c r="J50" s="162">
        <v>1072</v>
      </c>
      <c r="K50" s="162">
        <v>961</v>
      </c>
      <c r="L50" s="162">
        <v>20365</v>
      </c>
      <c r="M50" s="162">
        <v>166</v>
      </c>
      <c r="N50" s="162">
        <v>13495</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-114829</v>
      </c>
      <c r="D51" s="162">
        <v>-44779</v>
      </c>
      <c r="E51" s="162">
        <v>-52089</v>
      </c>
      <c r="F51" s="162">
        <v>-150</v>
      </c>
      <c r="G51" s="162">
        <v>-916</v>
      </c>
      <c r="H51" s="162">
        <v>-2128</v>
      </c>
      <c r="I51" s="162">
        <v>-2874</v>
      </c>
      <c r="J51" s="162">
        <v>-6526</v>
      </c>
      <c r="K51" s="162">
        <v>-6786</v>
      </c>
      <c r="L51" s="162">
        <v>-32708</v>
      </c>
      <c r="M51" s="162">
        <v>-308</v>
      </c>
      <c r="N51" s="162">
        <v>-17653</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-110358</v>
      </c>
      <c r="D52" s="160">
        <v>-43782</v>
      </c>
      <c r="E52" s="160">
        <v>-49346</v>
      </c>
      <c r="F52" s="160">
        <v>-298</v>
      </c>
      <c r="G52" s="160">
        <v>-871</v>
      </c>
      <c r="H52" s="160">
        <v>-1484</v>
      </c>
      <c r="I52" s="160">
        <v>-2632</v>
      </c>
      <c r="J52" s="160">
        <v>-6422</v>
      </c>
      <c r="K52" s="160">
        <v>-6631</v>
      </c>
      <c r="L52" s="160">
        <v>-31008</v>
      </c>
      <c r="M52" s="160">
        <v>-308</v>
      </c>
      <c r="N52" s="160">
        <v>-16922</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v>700</v>
      </c>
      <c r="D53" s="152" t="s">
        <v>10</v>
      </c>
      <c r="E53" s="152">
        <v>700</v>
      </c>
      <c r="F53" s="152" t="s">
        <v>10</v>
      </c>
      <c r="G53" s="152" t="s">
        <v>10</v>
      </c>
      <c r="H53" s="152">
        <v>700</v>
      </c>
      <c r="I53" s="152" t="s">
        <v>10</v>
      </c>
      <c r="J53" s="152" t="s">
        <v>10</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42</v>
      </c>
      <c r="D54" s="152" t="s">
        <v>10</v>
      </c>
      <c r="E54" s="152">
        <v>42</v>
      </c>
      <c r="F54" s="152" t="s">
        <v>10</v>
      </c>
      <c r="G54" s="152" t="s">
        <v>10</v>
      </c>
      <c r="H54" s="152">
        <v>35</v>
      </c>
      <c r="I54" s="152">
        <v>3</v>
      </c>
      <c r="J54" s="152" t="s">
        <v>10</v>
      </c>
      <c r="K54" s="152" t="s">
        <v>10</v>
      </c>
      <c r="L54" s="152">
        <v>4</v>
      </c>
      <c r="M54" s="152" t="s">
        <v>10</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34.25</v>
      </c>
      <c r="D56" s="154">
        <v>40.92</v>
      </c>
      <c r="E56" s="154">
        <v>16.88</v>
      </c>
      <c r="F56" s="154">
        <v>0.75</v>
      </c>
      <c r="G56" s="154">
        <v>0.88</v>
      </c>
      <c r="H56" s="154">
        <v>1.97</v>
      </c>
      <c r="I56" s="154">
        <v>9.11</v>
      </c>
      <c r="J56" s="154">
        <v>17.48</v>
      </c>
      <c r="K56" s="154">
        <v>27.77</v>
      </c>
      <c r="L56" s="154">
        <v>40.909999999999997</v>
      </c>
      <c r="M56" s="154">
        <v>0.38</v>
      </c>
      <c r="N56" s="154">
        <v>15.59</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11.98</v>
      </c>
      <c r="D57" s="154">
        <v>13.61</v>
      </c>
      <c r="E57" s="154">
        <v>8.66</v>
      </c>
      <c r="F57" s="154">
        <v>6.29</v>
      </c>
      <c r="G57" s="154">
        <v>2.8</v>
      </c>
      <c r="H57" s="154">
        <v>3.52</v>
      </c>
      <c r="I57" s="154">
        <v>5.88</v>
      </c>
      <c r="J57" s="154">
        <v>8.76</v>
      </c>
      <c r="K57" s="154">
        <v>10.95</v>
      </c>
      <c r="L57" s="154">
        <v>17.04</v>
      </c>
      <c r="M57" s="154">
        <v>0.17</v>
      </c>
      <c r="N57" s="154">
        <v>2.84</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t="s">
        <v>10</v>
      </c>
      <c r="D59" s="154" t="s">
        <v>10</v>
      </c>
      <c r="E59" s="154" t="s">
        <v>10</v>
      </c>
      <c r="F59" s="154" t="s">
        <v>10</v>
      </c>
      <c r="G59" s="154" t="s">
        <v>10</v>
      </c>
      <c r="H59" s="154">
        <v>0.02</v>
      </c>
      <c r="I59" s="154" t="s">
        <v>10</v>
      </c>
      <c r="J59" s="154" t="s">
        <v>10</v>
      </c>
      <c r="K59" s="154" t="s">
        <v>10</v>
      </c>
      <c r="L59" s="154" t="s">
        <v>10</v>
      </c>
      <c r="M59" s="154" t="s">
        <v>10</v>
      </c>
      <c r="N59" s="154" t="s">
        <v>10</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52.34</v>
      </c>
      <c r="D60" s="154">
        <v>122.9</v>
      </c>
      <c r="E60" s="154">
        <v>30.76</v>
      </c>
      <c r="F60" s="154">
        <v>4.0599999999999996</v>
      </c>
      <c r="G60" s="154">
        <v>3.11</v>
      </c>
      <c r="H60" s="154">
        <v>2.96</v>
      </c>
      <c r="I60" s="154">
        <v>6.23</v>
      </c>
      <c r="J60" s="154">
        <v>9.64</v>
      </c>
      <c r="K60" s="154">
        <v>11.07</v>
      </c>
      <c r="L60" s="154">
        <v>114.75</v>
      </c>
      <c r="M60" s="154">
        <v>0.06</v>
      </c>
      <c r="N60" s="154">
        <v>5.13</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0.51</v>
      </c>
      <c r="D61" s="154" t="s">
        <v>10</v>
      </c>
      <c r="E61" s="154">
        <v>0.35</v>
      </c>
      <c r="F61" s="154">
        <v>0.16</v>
      </c>
      <c r="G61" s="154">
        <v>0.14000000000000001</v>
      </c>
      <c r="H61" s="154">
        <v>0.01</v>
      </c>
      <c r="I61" s="154">
        <v>0.53</v>
      </c>
      <c r="J61" s="154">
        <v>0.31</v>
      </c>
      <c r="K61" s="154">
        <v>7.0000000000000007E-2</v>
      </c>
      <c r="L61" s="154">
        <v>0.85</v>
      </c>
      <c r="M61" s="154">
        <v>0.01</v>
      </c>
      <c r="N61" s="154">
        <v>0.27</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98.06</v>
      </c>
      <c r="D62" s="158">
        <v>177.44</v>
      </c>
      <c r="E62" s="158">
        <v>55.95</v>
      </c>
      <c r="F62" s="158">
        <v>10.94</v>
      </c>
      <c r="G62" s="158">
        <v>6.65</v>
      </c>
      <c r="H62" s="158">
        <v>8.4600000000000009</v>
      </c>
      <c r="I62" s="158">
        <v>20.68</v>
      </c>
      <c r="J62" s="158">
        <v>35.56</v>
      </c>
      <c r="K62" s="158">
        <v>49.71</v>
      </c>
      <c r="L62" s="158">
        <v>171.86</v>
      </c>
      <c r="M62" s="158">
        <v>0.61</v>
      </c>
      <c r="N62" s="158">
        <v>23.28</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4.26</v>
      </c>
      <c r="D63" s="154">
        <v>3.71</v>
      </c>
      <c r="E63" s="154">
        <v>3.81</v>
      </c>
      <c r="F63" s="154">
        <v>1.59</v>
      </c>
      <c r="G63" s="154">
        <v>4.6100000000000003</v>
      </c>
      <c r="H63" s="154">
        <v>3.37</v>
      </c>
      <c r="I63" s="154">
        <v>3.17</v>
      </c>
      <c r="J63" s="154">
        <v>1.02</v>
      </c>
      <c r="K63" s="154">
        <v>1.96</v>
      </c>
      <c r="L63" s="154">
        <v>7.61</v>
      </c>
      <c r="M63" s="154">
        <v>0.01</v>
      </c>
      <c r="N63" s="154">
        <v>0.56999999999999995</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v>2.96</v>
      </c>
      <c r="D64" s="154">
        <v>0.25</v>
      </c>
      <c r="E64" s="154">
        <v>3.15</v>
      </c>
      <c r="F64" s="154">
        <v>1.47</v>
      </c>
      <c r="G64" s="154">
        <v>4.55</v>
      </c>
      <c r="H64" s="154">
        <v>3.13</v>
      </c>
      <c r="I64" s="154">
        <v>2.84</v>
      </c>
      <c r="J64" s="154">
        <v>0.3</v>
      </c>
      <c r="K64" s="154">
        <v>1.3</v>
      </c>
      <c r="L64" s="154">
        <v>5.98</v>
      </c>
      <c r="M64" s="154" t="s">
        <v>10</v>
      </c>
      <c r="N64" s="154">
        <v>0.44</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0.02</v>
      </c>
      <c r="D66" s="154" t="s">
        <v>10</v>
      </c>
      <c r="E66" s="154">
        <v>0.02</v>
      </c>
      <c r="F66" s="154" t="s">
        <v>10</v>
      </c>
      <c r="G66" s="154" t="s">
        <v>10</v>
      </c>
      <c r="H66" s="154" t="s">
        <v>10</v>
      </c>
      <c r="I66" s="154" t="s">
        <v>10</v>
      </c>
      <c r="J66" s="154" t="s">
        <v>10</v>
      </c>
      <c r="K66" s="154" t="s">
        <v>10</v>
      </c>
      <c r="L66" s="154">
        <v>0.09</v>
      </c>
      <c r="M66" s="154" t="s">
        <v>10</v>
      </c>
      <c r="N66" s="154" t="s">
        <v>10</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0.01</v>
      </c>
      <c r="D67" s="154" t="s">
        <v>10</v>
      </c>
      <c r="E67" s="154">
        <v>0.01</v>
      </c>
      <c r="F67" s="154">
        <v>0.03</v>
      </c>
      <c r="G67" s="154" t="s">
        <v>10</v>
      </c>
      <c r="H67" s="154" t="s">
        <v>10</v>
      </c>
      <c r="I67" s="154" t="s">
        <v>10</v>
      </c>
      <c r="J67" s="154" t="s">
        <v>10</v>
      </c>
      <c r="K67" s="154">
        <v>0.04</v>
      </c>
      <c r="L67" s="154">
        <v>0.01</v>
      </c>
      <c r="M67" s="154" t="s">
        <v>10</v>
      </c>
      <c r="N67" s="154" t="s">
        <v>10</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4.2699999999999996</v>
      </c>
      <c r="D68" s="158">
        <v>3.71</v>
      </c>
      <c r="E68" s="158">
        <v>3.82</v>
      </c>
      <c r="F68" s="158">
        <v>1.56</v>
      </c>
      <c r="G68" s="158">
        <v>4.6100000000000003</v>
      </c>
      <c r="H68" s="158">
        <v>3.37</v>
      </c>
      <c r="I68" s="158">
        <v>3.17</v>
      </c>
      <c r="J68" s="158">
        <v>1.02</v>
      </c>
      <c r="K68" s="158">
        <v>1.92</v>
      </c>
      <c r="L68" s="158">
        <v>7.7</v>
      </c>
      <c r="M68" s="158">
        <v>0.01</v>
      </c>
      <c r="N68" s="158">
        <v>0.56999999999999995</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102.33</v>
      </c>
      <c r="D69" s="158">
        <v>181.15</v>
      </c>
      <c r="E69" s="158">
        <v>59.77</v>
      </c>
      <c r="F69" s="158">
        <v>12.5</v>
      </c>
      <c r="G69" s="158">
        <v>11.26</v>
      </c>
      <c r="H69" s="158">
        <v>11.82</v>
      </c>
      <c r="I69" s="158">
        <v>23.86</v>
      </c>
      <c r="J69" s="158">
        <v>36.58</v>
      </c>
      <c r="K69" s="158">
        <v>51.63</v>
      </c>
      <c r="L69" s="158">
        <v>179.55</v>
      </c>
      <c r="M69" s="158">
        <v>0.61</v>
      </c>
      <c r="N69" s="158">
        <v>23.85</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15.59</v>
      </c>
      <c r="D76" s="154">
        <v>21.21</v>
      </c>
      <c r="E76" s="154">
        <v>10.92</v>
      </c>
      <c r="F76" s="154">
        <v>0.37</v>
      </c>
      <c r="G76" s="154">
        <v>0.05</v>
      </c>
      <c r="H76" s="154">
        <v>0.41</v>
      </c>
      <c r="I76" s="154">
        <v>0.77</v>
      </c>
      <c r="J76" s="154">
        <v>0.28000000000000003</v>
      </c>
      <c r="K76" s="154">
        <v>1.08</v>
      </c>
      <c r="L76" s="154">
        <v>46.63</v>
      </c>
      <c r="M76" s="154">
        <v>0.03</v>
      </c>
      <c r="N76" s="154">
        <v>3.34</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1.3</v>
      </c>
      <c r="D77" s="154">
        <v>1.37</v>
      </c>
      <c r="E77" s="154">
        <v>0.13</v>
      </c>
      <c r="F77" s="154" t="s">
        <v>10</v>
      </c>
      <c r="G77" s="154">
        <v>0.18</v>
      </c>
      <c r="H77" s="154">
        <v>0.05</v>
      </c>
      <c r="I77" s="154" t="s">
        <v>10</v>
      </c>
      <c r="J77" s="154" t="s">
        <v>10</v>
      </c>
      <c r="K77" s="154">
        <v>0.02</v>
      </c>
      <c r="L77" s="154">
        <v>0.44</v>
      </c>
      <c r="M77" s="154">
        <v>0.13</v>
      </c>
      <c r="N77" s="154">
        <v>1.07</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5.27</v>
      </c>
      <c r="D78" s="154">
        <v>3.59</v>
      </c>
      <c r="E78" s="154">
        <v>1.41</v>
      </c>
      <c r="F78" s="154">
        <v>3.37</v>
      </c>
      <c r="G78" s="154">
        <v>0.14000000000000001</v>
      </c>
      <c r="H78" s="154">
        <v>0.21</v>
      </c>
      <c r="I78" s="154">
        <v>1.29</v>
      </c>
      <c r="J78" s="154">
        <v>0.92</v>
      </c>
      <c r="K78" s="154">
        <v>1.1200000000000001</v>
      </c>
      <c r="L78" s="154">
        <v>3.02</v>
      </c>
      <c r="M78" s="154">
        <v>0.01</v>
      </c>
      <c r="N78" s="154">
        <v>4.25</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7.85</v>
      </c>
      <c r="D79" s="154">
        <v>7.16</v>
      </c>
      <c r="E79" s="154">
        <v>6.04</v>
      </c>
      <c r="F79" s="154">
        <v>4.04</v>
      </c>
      <c r="G79" s="154">
        <v>1.32</v>
      </c>
      <c r="H79" s="154">
        <v>1.35</v>
      </c>
      <c r="I79" s="154">
        <v>2.91</v>
      </c>
      <c r="J79" s="154">
        <v>3.75</v>
      </c>
      <c r="K79" s="154">
        <v>3.37</v>
      </c>
      <c r="L79" s="154">
        <v>17.71</v>
      </c>
      <c r="M79" s="154">
        <v>0.05</v>
      </c>
      <c r="N79" s="154">
        <v>1.94</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0.51</v>
      </c>
      <c r="D80" s="154" t="s">
        <v>10</v>
      </c>
      <c r="E80" s="154">
        <v>0.35</v>
      </c>
      <c r="F80" s="154">
        <v>0.16</v>
      </c>
      <c r="G80" s="154">
        <v>0.14000000000000001</v>
      </c>
      <c r="H80" s="154">
        <v>0.01</v>
      </c>
      <c r="I80" s="154">
        <v>0.53</v>
      </c>
      <c r="J80" s="154">
        <v>0.31</v>
      </c>
      <c r="K80" s="154">
        <v>7.0000000000000007E-2</v>
      </c>
      <c r="L80" s="154">
        <v>0.85</v>
      </c>
      <c r="M80" s="154">
        <v>0.01</v>
      </c>
      <c r="N80" s="154">
        <v>0.27</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29.5</v>
      </c>
      <c r="D81" s="158">
        <v>33.33</v>
      </c>
      <c r="E81" s="158">
        <v>18.16</v>
      </c>
      <c r="F81" s="158">
        <v>7.62</v>
      </c>
      <c r="G81" s="158">
        <v>1.55</v>
      </c>
      <c r="H81" s="158">
        <v>2.0099999999999998</v>
      </c>
      <c r="I81" s="158">
        <v>4.4400000000000004</v>
      </c>
      <c r="J81" s="158">
        <v>4.6500000000000004</v>
      </c>
      <c r="K81" s="158">
        <v>5.52</v>
      </c>
      <c r="L81" s="158">
        <v>66.95</v>
      </c>
      <c r="M81" s="158">
        <v>0.21</v>
      </c>
      <c r="N81" s="158">
        <v>10.32</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0.87</v>
      </c>
      <c r="D82" s="154">
        <v>0.42</v>
      </c>
      <c r="E82" s="154">
        <v>0.97</v>
      </c>
      <c r="F82" s="154" t="s">
        <v>10</v>
      </c>
      <c r="G82" s="154">
        <v>4.28</v>
      </c>
      <c r="H82" s="154">
        <v>0.31</v>
      </c>
      <c r="I82" s="154">
        <v>1.48</v>
      </c>
      <c r="J82" s="154">
        <v>0.1</v>
      </c>
      <c r="K82" s="154">
        <v>0.71</v>
      </c>
      <c r="L82" s="154">
        <v>0.31</v>
      </c>
      <c r="M82" s="154">
        <v>0.01</v>
      </c>
      <c r="N82" s="154" t="s">
        <v>10</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0.63</v>
      </c>
      <c r="D84" s="154">
        <v>0.01</v>
      </c>
      <c r="E84" s="154">
        <v>0.76</v>
      </c>
      <c r="F84" s="154">
        <v>3.24</v>
      </c>
      <c r="G84" s="154">
        <v>0.06</v>
      </c>
      <c r="H84" s="154">
        <v>0.26</v>
      </c>
      <c r="I84" s="154">
        <v>0.2</v>
      </c>
      <c r="J84" s="154">
        <v>0.41</v>
      </c>
      <c r="K84" s="154">
        <v>0.22</v>
      </c>
      <c r="L84" s="154">
        <v>1.64</v>
      </c>
      <c r="M84" s="154" t="s">
        <v>10</v>
      </c>
      <c r="N84" s="154">
        <v>0.01</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0.01</v>
      </c>
      <c r="D85" s="154" t="s">
        <v>10</v>
      </c>
      <c r="E85" s="154">
        <v>0.01</v>
      </c>
      <c r="F85" s="154">
        <v>0.03</v>
      </c>
      <c r="G85" s="154" t="s">
        <v>10</v>
      </c>
      <c r="H85" s="154" t="s">
        <v>10</v>
      </c>
      <c r="I85" s="154" t="s">
        <v>10</v>
      </c>
      <c r="J85" s="154" t="s">
        <v>10</v>
      </c>
      <c r="K85" s="154">
        <v>0.04</v>
      </c>
      <c r="L85" s="154">
        <v>0.01</v>
      </c>
      <c r="M85" s="154" t="s">
        <v>10</v>
      </c>
      <c r="N85" s="154" t="s">
        <v>10</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1.49</v>
      </c>
      <c r="D86" s="158">
        <v>0.43</v>
      </c>
      <c r="E86" s="158">
        <v>1.72</v>
      </c>
      <c r="F86" s="158">
        <v>3.21</v>
      </c>
      <c r="G86" s="158">
        <v>4.3499999999999996</v>
      </c>
      <c r="H86" s="158">
        <v>0.56999999999999995</v>
      </c>
      <c r="I86" s="158">
        <v>1.68</v>
      </c>
      <c r="J86" s="158">
        <v>0.51</v>
      </c>
      <c r="K86" s="158">
        <v>0.89</v>
      </c>
      <c r="L86" s="158">
        <v>1.94</v>
      </c>
      <c r="M86" s="158">
        <v>0.01</v>
      </c>
      <c r="N86" s="158">
        <v>0.01</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30.99</v>
      </c>
      <c r="D87" s="158">
        <v>33.76</v>
      </c>
      <c r="E87" s="158">
        <v>19.88</v>
      </c>
      <c r="F87" s="158">
        <v>10.82</v>
      </c>
      <c r="G87" s="158">
        <v>5.89</v>
      </c>
      <c r="H87" s="158">
        <v>2.58</v>
      </c>
      <c r="I87" s="158">
        <v>6.12</v>
      </c>
      <c r="J87" s="158">
        <v>5.16</v>
      </c>
      <c r="K87" s="158">
        <v>6.41</v>
      </c>
      <c r="L87" s="158">
        <v>68.900000000000006</v>
      </c>
      <c r="M87" s="158">
        <v>0.21</v>
      </c>
      <c r="N87" s="158">
        <v>10.34</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-71.34</v>
      </c>
      <c r="D88" s="158">
        <v>-147.38999999999999</v>
      </c>
      <c r="E88" s="158">
        <v>-39.89</v>
      </c>
      <c r="F88" s="158">
        <v>-1.67</v>
      </c>
      <c r="G88" s="158">
        <v>-5.37</v>
      </c>
      <c r="H88" s="158">
        <v>-9.25</v>
      </c>
      <c r="I88" s="158">
        <v>-17.739999999999998</v>
      </c>
      <c r="J88" s="158">
        <v>-31.42</v>
      </c>
      <c r="K88" s="158">
        <v>-45.23</v>
      </c>
      <c r="L88" s="158">
        <v>-110.66</v>
      </c>
      <c r="M88" s="158">
        <v>-0.4</v>
      </c>
      <c r="N88" s="158">
        <v>-13.52</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-68.56</v>
      </c>
      <c r="D89" s="156">
        <v>-144.11000000000001</v>
      </c>
      <c r="E89" s="156">
        <v>-37.79</v>
      </c>
      <c r="F89" s="156">
        <v>-3.32</v>
      </c>
      <c r="G89" s="156">
        <v>-5.1100000000000003</v>
      </c>
      <c r="H89" s="156">
        <v>-6.45</v>
      </c>
      <c r="I89" s="156">
        <v>-16.239999999999998</v>
      </c>
      <c r="J89" s="156">
        <v>-30.92</v>
      </c>
      <c r="K89" s="156">
        <v>-44.19</v>
      </c>
      <c r="L89" s="156">
        <v>-104.9</v>
      </c>
      <c r="M89" s="156">
        <v>-0.4</v>
      </c>
      <c r="N89" s="156">
        <v>-12.96</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v>0.43</v>
      </c>
      <c r="D90" s="154" t="s">
        <v>10</v>
      </c>
      <c r="E90" s="154">
        <v>0.54</v>
      </c>
      <c r="F90" s="154" t="s">
        <v>10</v>
      </c>
      <c r="G90" s="154" t="s">
        <v>10</v>
      </c>
      <c r="H90" s="154">
        <v>3.04</v>
      </c>
      <c r="I90" s="154" t="s">
        <v>10</v>
      </c>
      <c r="J90" s="154" t="s">
        <v>10</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0.03</v>
      </c>
      <c r="D91" s="154" t="s">
        <v>10</v>
      </c>
      <c r="E91" s="154">
        <v>0.03</v>
      </c>
      <c r="F91" s="154" t="s">
        <v>10</v>
      </c>
      <c r="G91" s="154" t="s">
        <v>10</v>
      </c>
      <c r="H91" s="154">
        <v>0.15</v>
      </c>
      <c r="I91" s="154">
        <v>0.02</v>
      </c>
      <c r="J91" s="154" t="s">
        <v>10</v>
      </c>
      <c r="K91" s="154" t="s">
        <v>10</v>
      </c>
      <c r="L91" s="154">
        <v>0.01</v>
      </c>
      <c r="M91" s="154" t="s">
        <v>10</v>
      </c>
      <c r="N91" s="154" t="s">
        <v>10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43" t="s">
        <v>113</v>
      </c>
      <c r="B1" s="244"/>
      <c r="C1" s="237" t="str">
        <f>"Auszahlungen und Einzahlungen 
der Gemeinden und Gemeindeverbände "&amp;Deckblatt!A7&amp;"  
nach Gebietskörperschaften und Produktbereichen"</f>
        <v>Auszahlungen und Einzahlungen 
der Gemeinden und Gemeindeverbände 2018  
nach Gebietskörperschaften und Produktbereichen</v>
      </c>
      <c r="D1" s="251"/>
      <c r="E1" s="251"/>
      <c r="F1" s="251"/>
      <c r="G1" s="251"/>
      <c r="H1" s="251"/>
      <c r="I1" s="251" t="str">
        <f>"Auszahlungen und Einzahlungen 
der Gemeinden und Gemeindeverbände "&amp;Deckblatt!A7&amp;" 
nach Gebietskörperschaften und Produktbereichen"</f>
        <v>Auszahlungen und Einzahlungen 
der Gemeinden und Gemeindeverbände 2018 
nach Gebietskörperschaften und Produktbereichen</v>
      </c>
      <c r="J1" s="251"/>
      <c r="K1" s="251"/>
      <c r="L1" s="251"/>
      <c r="M1" s="251"/>
      <c r="N1" s="251"/>
      <c r="O1" s="112"/>
      <c r="P1" s="112"/>
      <c r="Q1" s="112"/>
      <c r="R1" s="112"/>
      <c r="S1" s="112"/>
      <c r="T1" s="112"/>
      <c r="U1" s="112"/>
      <c r="V1" s="112"/>
      <c r="W1" s="112"/>
      <c r="X1" s="112"/>
      <c r="Y1" s="112"/>
      <c r="Z1" s="112"/>
      <c r="AA1" s="112"/>
    </row>
    <row r="2" spans="1:27" s="18" customFormat="1" ht="15" customHeight="1">
      <c r="A2" s="243" t="s">
        <v>100</v>
      </c>
      <c r="B2" s="244"/>
      <c r="C2" s="247" t="s">
        <v>204</v>
      </c>
      <c r="D2" s="248"/>
      <c r="E2" s="248"/>
      <c r="F2" s="248"/>
      <c r="G2" s="248"/>
      <c r="H2" s="248"/>
      <c r="I2" s="248" t="s">
        <v>204</v>
      </c>
      <c r="J2" s="248"/>
      <c r="K2" s="248"/>
      <c r="L2" s="248"/>
      <c r="M2" s="248"/>
      <c r="N2" s="248"/>
      <c r="O2" s="112"/>
      <c r="P2" s="112"/>
      <c r="Q2" s="112"/>
      <c r="R2" s="112"/>
      <c r="S2" s="112"/>
      <c r="T2" s="112"/>
      <c r="U2" s="112"/>
      <c r="V2" s="112"/>
      <c r="W2" s="112"/>
      <c r="X2" s="112"/>
      <c r="Y2" s="112"/>
      <c r="Z2" s="112"/>
      <c r="AA2" s="112"/>
    </row>
    <row r="3" spans="1:27" s="18" customFormat="1" ht="15" customHeight="1">
      <c r="A3" s="245"/>
      <c r="B3" s="246"/>
      <c r="C3" s="249"/>
      <c r="D3" s="250"/>
      <c r="E3" s="250"/>
      <c r="F3" s="250"/>
      <c r="G3" s="250"/>
      <c r="H3" s="250"/>
      <c r="I3" s="250"/>
      <c r="J3" s="250"/>
      <c r="K3" s="250"/>
      <c r="L3" s="250"/>
      <c r="M3" s="250"/>
      <c r="N3" s="250"/>
      <c r="O3" s="112"/>
      <c r="P3" s="112"/>
      <c r="Q3" s="112"/>
      <c r="R3" s="112"/>
      <c r="S3" s="112"/>
      <c r="T3" s="112"/>
      <c r="U3" s="112"/>
      <c r="V3" s="112"/>
      <c r="W3" s="112"/>
      <c r="X3" s="112"/>
      <c r="Y3" s="112"/>
      <c r="Z3" s="112"/>
      <c r="AA3" s="112"/>
    </row>
    <row r="4" spans="1:27" s="18" customFormat="1" ht="11.65" customHeight="1">
      <c r="A4" s="252" t="s">
        <v>80</v>
      </c>
      <c r="B4" s="253"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52"/>
      <c r="B5" s="253"/>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52"/>
      <c r="B6" s="253"/>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52"/>
      <c r="B7" s="253"/>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52"/>
      <c r="B8" s="253"/>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52"/>
      <c r="B9" s="253"/>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52"/>
      <c r="B10" s="253"/>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52"/>
      <c r="B11" s="253"/>
      <c r="C11" s="217"/>
      <c r="D11" s="225"/>
      <c r="E11" s="225"/>
      <c r="F11" s="225"/>
      <c r="G11" s="225"/>
      <c r="H11" s="224"/>
      <c r="I11" s="216"/>
      <c r="J11" s="225"/>
      <c r="K11" s="225"/>
      <c r="L11" s="225"/>
      <c r="M11" s="229"/>
      <c r="N11" s="228"/>
    </row>
    <row r="12" spans="1:27" ht="11.65" customHeight="1">
      <c r="A12" s="252"/>
      <c r="B12" s="253"/>
      <c r="C12" s="217"/>
      <c r="D12" s="225"/>
      <c r="E12" s="225"/>
      <c r="F12" s="225"/>
      <c r="G12" s="225"/>
      <c r="H12" s="224"/>
      <c r="I12" s="216"/>
      <c r="J12" s="225"/>
      <c r="K12" s="225"/>
      <c r="L12" s="225"/>
      <c r="M12" s="229"/>
      <c r="N12" s="228"/>
    </row>
    <row r="13" spans="1:27" ht="11.65" customHeight="1">
      <c r="A13" s="252"/>
      <c r="B13" s="253"/>
      <c r="C13" s="217"/>
      <c r="D13" s="225"/>
      <c r="E13" s="225"/>
      <c r="F13" s="225"/>
      <c r="G13" s="225"/>
      <c r="H13" s="224"/>
      <c r="I13" s="216"/>
      <c r="J13" s="225"/>
      <c r="K13" s="225"/>
      <c r="L13" s="225"/>
      <c r="M13" s="229"/>
      <c r="N13" s="228"/>
    </row>
    <row r="14" spans="1:27" ht="11.65" customHeight="1">
      <c r="A14" s="252"/>
      <c r="B14" s="253"/>
      <c r="C14" s="217"/>
      <c r="D14" s="225"/>
      <c r="E14" s="225"/>
      <c r="F14" s="225" t="s">
        <v>1</v>
      </c>
      <c r="G14" s="225"/>
      <c r="H14" s="224"/>
      <c r="I14" s="216" t="s">
        <v>1</v>
      </c>
      <c r="J14" s="225"/>
      <c r="K14" s="225"/>
      <c r="L14" s="225"/>
      <c r="M14" s="229"/>
      <c r="N14" s="228"/>
    </row>
    <row r="15" spans="1:27" ht="11.65" customHeight="1">
      <c r="A15" s="252"/>
      <c r="B15" s="253"/>
      <c r="C15" s="217"/>
      <c r="D15" s="225"/>
      <c r="E15" s="225"/>
      <c r="F15" s="225"/>
      <c r="G15" s="225"/>
      <c r="H15" s="224"/>
      <c r="I15" s="216"/>
      <c r="J15" s="225"/>
      <c r="K15" s="225"/>
      <c r="L15" s="225"/>
      <c r="M15" s="229"/>
      <c r="N15" s="228"/>
    </row>
    <row r="16" spans="1:27" ht="11.65" customHeight="1">
      <c r="A16" s="211"/>
      <c r="B16" s="254"/>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7">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180912</v>
      </c>
      <c r="D19" s="152">
        <v>20089</v>
      </c>
      <c r="E19" s="152">
        <v>74792</v>
      </c>
      <c r="F19" s="152">
        <v>2583</v>
      </c>
      <c r="G19" s="152">
        <v>9759</v>
      </c>
      <c r="H19" s="152">
        <v>16236</v>
      </c>
      <c r="I19" s="152">
        <v>14572</v>
      </c>
      <c r="J19" s="152">
        <v>9587</v>
      </c>
      <c r="K19" s="152">
        <v>14507</v>
      </c>
      <c r="L19" s="152">
        <v>7549</v>
      </c>
      <c r="M19" s="152">
        <v>4771</v>
      </c>
      <c r="N19" s="152">
        <v>81260</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51146</v>
      </c>
      <c r="D20" s="152">
        <v>4456</v>
      </c>
      <c r="E20" s="152">
        <v>14402</v>
      </c>
      <c r="F20" s="152">
        <v>505</v>
      </c>
      <c r="G20" s="152">
        <v>1832</v>
      </c>
      <c r="H20" s="152">
        <v>3798</v>
      </c>
      <c r="I20" s="152">
        <v>2488</v>
      </c>
      <c r="J20" s="152">
        <v>1740</v>
      </c>
      <c r="K20" s="152">
        <v>2926</v>
      </c>
      <c r="L20" s="152">
        <v>1115</v>
      </c>
      <c r="M20" s="152">
        <v>604</v>
      </c>
      <c r="N20" s="152">
        <v>31684</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v>1374019</v>
      </c>
      <c r="D21" s="152">
        <v>372456</v>
      </c>
      <c r="E21" s="152" t="s">
        <v>10</v>
      </c>
      <c r="F21" s="152" t="s">
        <v>10</v>
      </c>
      <c r="G21" s="152" t="s">
        <v>10</v>
      </c>
      <c r="H21" s="152" t="s">
        <v>10</v>
      </c>
      <c r="I21" s="152" t="s">
        <v>10</v>
      </c>
      <c r="J21" s="152" t="s">
        <v>10</v>
      </c>
      <c r="K21" s="152" t="s">
        <v>10</v>
      </c>
      <c r="L21" s="152" t="s">
        <v>10</v>
      </c>
      <c r="M21" s="152" t="s">
        <v>10</v>
      </c>
      <c r="N21" s="152">
        <v>1001563</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62</v>
      </c>
      <c r="D22" s="152" t="s">
        <v>10</v>
      </c>
      <c r="E22" s="152">
        <v>59</v>
      </c>
      <c r="F22" s="152">
        <v>1</v>
      </c>
      <c r="G22" s="152">
        <v>4</v>
      </c>
      <c r="H22" s="152">
        <v>13</v>
      </c>
      <c r="I22" s="152">
        <v>19</v>
      </c>
      <c r="J22" s="152">
        <v>23</v>
      </c>
      <c r="K22" s="152" t="s">
        <v>10</v>
      </c>
      <c r="L22" s="152" t="s">
        <v>10</v>
      </c>
      <c r="M22" s="152">
        <v>2</v>
      </c>
      <c r="N22" s="152">
        <v>1</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481774</v>
      </c>
      <c r="D23" s="152">
        <v>43926</v>
      </c>
      <c r="E23" s="152">
        <v>149089</v>
      </c>
      <c r="F23" s="152">
        <v>9494</v>
      </c>
      <c r="G23" s="152">
        <v>18337</v>
      </c>
      <c r="H23" s="152">
        <v>24062</v>
      </c>
      <c r="I23" s="152">
        <v>17746</v>
      </c>
      <c r="J23" s="152">
        <v>23242</v>
      </c>
      <c r="K23" s="152">
        <v>17440</v>
      </c>
      <c r="L23" s="152">
        <v>38768</v>
      </c>
      <c r="M23" s="152">
        <v>835</v>
      </c>
      <c r="N23" s="152">
        <v>287924</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30019</v>
      </c>
      <c r="D24" s="152">
        <v>1538</v>
      </c>
      <c r="E24" s="152">
        <v>18494</v>
      </c>
      <c r="F24" s="152">
        <v>966</v>
      </c>
      <c r="G24" s="152">
        <v>3273</v>
      </c>
      <c r="H24" s="152">
        <v>4440</v>
      </c>
      <c r="I24" s="152">
        <v>4256</v>
      </c>
      <c r="J24" s="152">
        <v>2089</v>
      </c>
      <c r="K24" s="152">
        <v>1910</v>
      </c>
      <c r="L24" s="152">
        <v>1562</v>
      </c>
      <c r="M24" s="152">
        <v>1341</v>
      </c>
      <c r="N24" s="152">
        <v>8645</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2057894</v>
      </c>
      <c r="D25" s="162">
        <v>439390</v>
      </c>
      <c r="E25" s="162">
        <v>219847</v>
      </c>
      <c r="F25" s="162">
        <v>11616</v>
      </c>
      <c r="G25" s="162">
        <v>26659</v>
      </c>
      <c r="H25" s="162">
        <v>39668</v>
      </c>
      <c r="I25" s="162">
        <v>30568</v>
      </c>
      <c r="J25" s="162">
        <v>32502</v>
      </c>
      <c r="K25" s="162">
        <v>32963</v>
      </c>
      <c r="L25" s="162">
        <v>45870</v>
      </c>
      <c r="M25" s="162">
        <v>4871</v>
      </c>
      <c r="N25" s="162">
        <v>1393786</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28866</v>
      </c>
      <c r="D26" s="152">
        <v>4025</v>
      </c>
      <c r="E26" s="152">
        <v>22116</v>
      </c>
      <c r="F26" s="152">
        <v>2093</v>
      </c>
      <c r="G26" s="152">
        <v>3788</v>
      </c>
      <c r="H26" s="152">
        <v>4598</v>
      </c>
      <c r="I26" s="152">
        <v>5511</v>
      </c>
      <c r="J26" s="152">
        <v>4044</v>
      </c>
      <c r="K26" s="152">
        <v>1249</v>
      </c>
      <c r="L26" s="152">
        <v>834</v>
      </c>
      <c r="M26" s="152">
        <v>18</v>
      </c>
      <c r="N26" s="152">
        <v>2707</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19372</v>
      </c>
      <c r="D27" s="152">
        <v>2740</v>
      </c>
      <c r="E27" s="152">
        <v>16632</v>
      </c>
      <c r="F27" s="152">
        <v>1871</v>
      </c>
      <c r="G27" s="152">
        <v>3335</v>
      </c>
      <c r="H27" s="152">
        <v>4152</v>
      </c>
      <c r="I27" s="152">
        <v>5321</v>
      </c>
      <c r="J27" s="152">
        <v>396</v>
      </c>
      <c r="K27" s="152">
        <v>1039</v>
      </c>
      <c r="L27" s="152">
        <v>518</v>
      </c>
      <c r="M27" s="152" t="s">
        <v>10</v>
      </c>
      <c r="N27" s="152" t="s">
        <v>10</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2161</v>
      </c>
      <c r="D29" s="152">
        <v>1202</v>
      </c>
      <c r="E29" s="152">
        <v>485</v>
      </c>
      <c r="F29" s="152">
        <v>272</v>
      </c>
      <c r="G29" s="152">
        <v>6</v>
      </c>
      <c r="H29" s="152">
        <v>113</v>
      </c>
      <c r="I29" s="152">
        <v>8</v>
      </c>
      <c r="J29" s="152">
        <v>86</v>
      </c>
      <c r="K29" s="152" t="s">
        <v>10</v>
      </c>
      <c r="L29" s="152" t="s">
        <v>10</v>
      </c>
      <c r="M29" s="152" t="s">
        <v>10</v>
      </c>
      <c r="N29" s="152">
        <v>473</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452</v>
      </c>
      <c r="D30" s="152" t="s">
        <v>10</v>
      </c>
      <c r="E30" s="152">
        <v>452</v>
      </c>
      <c r="F30" s="152">
        <v>2</v>
      </c>
      <c r="G30" s="152">
        <v>77</v>
      </c>
      <c r="H30" s="152">
        <v>267</v>
      </c>
      <c r="I30" s="152">
        <v>19</v>
      </c>
      <c r="J30" s="152">
        <v>7</v>
      </c>
      <c r="K30" s="152">
        <v>75</v>
      </c>
      <c r="L30" s="152">
        <v>3</v>
      </c>
      <c r="M30" s="152" t="s">
        <v>10</v>
      </c>
      <c r="N30" s="152" t="s">
        <v>10</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30575</v>
      </c>
      <c r="D31" s="162">
        <v>5227</v>
      </c>
      <c r="E31" s="162">
        <v>22150</v>
      </c>
      <c r="F31" s="162">
        <v>2362</v>
      </c>
      <c r="G31" s="162">
        <v>3717</v>
      </c>
      <c r="H31" s="162">
        <v>4444</v>
      </c>
      <c r="I31" s="162">
        <v>5500</v>
      </c>
      <c r="J31" s="162">
        <v>4122</v>
      </c>
      <c r="K31" s="162">
        <v>1174</v>
      </c>
      <c r="L31" s="162">
        <v>831</v>
      </c>
      <c r="M31" s="162">
        <v>18</v>
      </c>
      <c r="N31" s="162">
        <v>3180</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2088469</v>
      </c>
      <c r="D32" s="162">
        <v>444617</v>
      </c>
      <c r="E32" s="162">
        <v>241998</v>
      </c>
      <c r="F32" s="162">
        <v>13979</v>
      </c>
      <c r="G32" s="162">
        <v>30376</v>
      </c>
      <c r="H32" s="162">
        <v>44112</v>
      </c>
      <c r="I32" s="162">
        <v>36068</v>
      </c>
      <c r="J32" s="162">
        <v>36625</v>
      </c>
      <c r="K32" s="162">
        <v>34137</v>
      </c>
      <c r="L32" s="162">
        <v>46701</v>
      </c>
      <c r="M32" s="162">
        <v>4889</v>
      </c>
      <c r="N32" s="162">
        <v>1396966</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597572</v>
      </c>
      <c r="D39" s="152">
        <v>97445</v>
      </c>
      <c r="E39" s="152">
        <v>18724</v>
      </c>
      <c r="F39" s="152">
        <v>1065</v>
      </c>
      <c r="G39" s="152">
        <v>2943</v>
      </c>
      <c r="H39" s="152">
        <v>4373</v>
      </c>
      <c r="I39" s="152">
        <v>3060</v>
      </c>
      <c r="J39" s="152">
        <v>1925</v>
      </c>
      <c r="K39" s="152">
        <v>3453</v>
      </c>
      <c r="L39" s="152">
        <v>1904</v>
      </c>
      <c r="M39" s="152">
        <v>513</v>
      </c>
      <c r="N39" s="152">
        <v>480890</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220712</v>
      </c>
      <c r="D40" s="152">
        <v>34560</v>
      </c>
      <c r="E40" s="152">
        <v>668</v>
      </c>
      <c r="F40" s="152">
        <v>3</v>
      </c>
      <c r="G40" s="152">
        <v>4</v>
      </c>
      <c r="H40" s="152">
        <v>12</v>
      </c>
      <c r="I40" s="152">
        <v>44</v>
      </c>
      <c r="J40" s="152">
        <v>7</v>
      </c>
      <c r="K40" s="152">
        <v>207</v>
      </c>
      <c r="L40" s="152">
        <v>391</v>
      </c>
      <c r="M40" s="152">
        <v>135</v>
      </c>
      <c r="N40" s="152">
        <v>185349</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19894</v>
      </c>
      <c r="D41" s="152">
        <v>947</v>
      </c>
      <c r="E41" s="152">
        <v>18232</v>
      </c>
      <c r="F41" s="152">
        <v>627</v>
      </c>
      <c r="G41" s="152">
        <v>2176</v>
      </c>
      <c r="H41" s="152">
        <v>4418</v>
      </c>
      <c r="I41" s="152">
        <v>3892</v>
      </c>
      <c r="J41" s="152">
        <v>1886</v>
      </c>
      <c r="K41" s="152">
        <v>3910</v>
      </c>
      <c r="L41" s="152">
        <v>1323</v>
      </c>
      <c r="M41" s="152">
        <v>461</v>
      </c>
      <c r="N41" s="152">
        <v>253</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371696</v>
      </c>
      <c r="D42" s="152">
        <v>84266</v>
      </c>
      <c r="E42" s="152">
        <v>31694</v>
      </c>
      <c r="F42" s="152">
        <v>1222</v>
      </c>
      <c r="G42" s="152">
        <v>5282</v>
      </c>
      <c r="H42" s="152">
        <v>8000</v>
      </c>
      <c r="I42" s="152">
        <v>7216</v>
      </c>
      <c r="J42" s="152">
        <v>4043</v>
      </c>
      <c r="K42" s="152">
        <v>3885</v>
      </c>
      <c r="L42" s="152">
        <v>2047</v>
      </c>
      <c r="M42" s="152">
        <v>1667</v>
      </c>
      <c r="N42" s="152">
        <v>254069</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30019</v>
      </c>
      <c r="D43" s="152">
        <v>1538</v>
      </c>
      <c r="E43" s="152">
        <v>18494</v>
      </c>
      <c r="F43" s="152">
        <v>966</v>
      </c>
      <c r="G43" s="152">
        <v>3273</v>
      </c>
      <c r="H43" s="152">
        <v>4440</v>
      </c>
      <c r="I43" s="152">
        <v>4256</v>
      </c>
      <c r="J43" s="152">
        <v>2089</v>
      </c>
      <c r="K43" s="152">
        <v>1910</v>
      </c>
      <c r="L43" s="152">
        <v>1562</v>
      </c>
      <c r="M43" s="152">
        <v>1341</v>
      </c>
      <c r="N43" s="152">
        <v>8645</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1179856</v>
      </c>
      <c r="D44" s="162">
        <v>215680</v>
      </c>
      <c r="E44" s="162">
        <v>50825</v>
      </c>
      <c r="F44" s="162">
        <v>1951</v>
      </c>
      <c r="G44" s="162">
        <v>7133</v>
      </c>
      <c r="H44" s="162">
        <v>12363</v>
      </c>
      <c r="I44" s="162">
        <v>9957</v>
      </c>
      <c r="J44" s="162">
        <v>5773</v>
      </c>
      <c r="K44" s="162">
        <v>9546</v>
      </c>
      <c r="L44" s="162">
        <v>4103</v>
      </c>
      <c r="M44" s="162">
        <v>1435</v>
      </c>
      <c r="N44" s="162">
        <v>911916</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11660</v>
      </c>
      <c r="D45" s="152">
        <v>2455</v>
      </c>
      <c r="E45" s="152">
        <v>6188</v>
      </c>
      <c r="F45" s="152">
        <v>1635</v>
      </c>
      <c r="G45" s="152">
        <v>1542</v>
      </c>
      <c r="H45" s="152">
        <v>924</v>
      </c>
      <c r="I45" s="152">
        <v>278</v>
      </c>
      <c r="J45" s="152">
        <v>1697</v>
      </c>
      <c r="K45" s="152">
        <v>85</v>
      </c>
      <c r="L45" s="152">
        <v>27</v>
      </c>
      <c r="M45" s="152" t="s">
        <v>10</v>
      </c>
      <c r="N45" s="152">
        <v>3017</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4275</v>
      </c>
      <c r="D47" s="152">
        <v>87</v>
      </c>
      <c r="E47" s="152">
        <v>4044</v>
      </c>
      <c r="F47" s="152">
        <v>43</v>
      </c>
      <c r="G47" s="152">
        <v>696</v>
      </c>
      <c r="H47" s="152">
        <v>1434</v>
      </c>
      <c r="I47" s="152">
        <v>1059</v>
      </c>
      <c r="J47" s="152">
        <v>132</v>
      </c>
      <c r="K47" s="152">
        <v>619</v>
      </c>
      <c r="L47" s="152">
        <v>61</v>
      </c>
      <c r="M47" s="152" t="s">
        <v>10</v>
      </c>
      <c r="N47" s="152">
        <v>144</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452</v>
      </c>
      <c r="D48" s="152" t="s">
        <v>10</v>
      </c>
      <c r="E48" s="152">
        <v>452</v>
      </c>
      <c r="F48" s="152">
        <v>2</v>
      </c>
      <c r="G48" s="152">
        <v>77</v>
      </c>
      <c r="H48" s="152">
        <v>267</v>
      </c>
      <c r="I48" s="152">
        <v>19</v>
      </c>
      <c r="J48" s="152">
        <v>7</v>
      </c>
      <c r="K48" s="152">
        <v>75</v>
      </c>
      <c r="L48" s="152">
        <v>3</v>
      </c>
      <c r="M48" s="152" t="s">
        <v>10</v>
      </c>
      <c r="N48" s="152" t="s">
        <v>10</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15483</v>
      </c>
      <c r="D49" s="162">
        <v>2541</v>
      </c>
      <c r="E49" s="162">
        <v>9781</v>
      </c>
      <c r="F49" s="162">
        <v>1675</v>
      </c>
      <c r="G49" s="162">
        <v>2162</v>
      </c>
      <c r="H49" s="162">
        <v>2091</v>
      </c>
      <c r="I49" s="162">
        <v>1318</v>
      </c>
      <c r="J49" s="162">
        <v>1822</v>
      </c>
      <c r="K49" s="162">
        <v>628</v>
      </c>
      <c r="L49" s="162">
        <v>85</v>
      </c>
      <c r="M49" s="162" t="s">
        <v>10</v>
      </c>
      <c r="N49" s="162">
        <v>3161</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1195340</v>
      </c>
      <c r="D50" s="162">
        <v>218221</v>
      </c>
      <c r="E50" s="162">
        <v>60606</v>
      </c>
      <c r="F50" s="162">
        <v>3626</v>
      </c>
      <c r="G50" s="162">
        <v>9294</v>
      </c>
      <c r="H50" s="162">
        <v>14454</v>
      </c>
      <c r="I50" s="162">
        <v>11275</v>
      </c>
      <c r="J50" s="162">
        <v>7596</v>
      </c>
      <c r="K50" s="162">
        <v>10174</v>
      </c>
      <c r="L50" s="162">
        <v>4188</v>
      </c>
      <c r="M50" s="162">
        <v>1435</v>
      </c>
      <c r="N50" s="162">
        <v>915078</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-893129</v>
      </c>
      <c r="D51" s="162">
        <v>-226396</v>
      </c>
      <c r="E51" s="162">
        <v>-181392</v>
      </c>
      <c r="F51" s="162">
        <v>-10353</v>
      </c>
      <c r="G51" s="162">
        <v>-21082</v>
      </c>
      <c r="H51" s="162">
        <v>-29658</v>
      </c>
      <c r="I51" s="162">
        <v>-24793</v>
      </c>
      <c r="J51" s="162">
        <v>-29029</v>
      </c>
      <c r="K51" s="162">
        <v>-23963</v>
      </c>
      <c r="L51" s="162">
        <v>-42513</v>
      </c>
      <c r="M51" s="162">
        <v>-3453</v>
      </c>
      <c r="N51" s="162">
        <v>-481888</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-878037</v>
      </c>
      <c r="D52" s="160">
        <v>-223710</v>
      </c>
      <c r="E52" s="160">
        <v>-169022</v>
      </c>
      <c r="F52" s="160">
        <v>-9666</v>
      </c>
      <c r="G52" s="160">
        <v>-19527</v>
      </c>
      <c r="H52" s="160">
        <v>-27306</v>
      </c>
      <c r="I52" s="160">
        <v>-20611</v>
      </c>
      <c r="J52" s="160">
        <v>-26729</v>
      </c>
      <c r="K52" s="160">
        <v>-23417</v>
      </c>
      <c r="L52" s="160">
        <v>-41767</v>
      </c>
      <c r="M52" s="160">
        <v>-3436</v>
      </c>
      <c r="N52" s="160">
        <v>-481870</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v>585</v>
      </c>
      <c r="D53" s="152" t="s">
        <v>10</v>
      </c>
      <c r="E53" s="152">
        <v>585</v>
      </c>
      <c r="F53" s="152">
        <v>200</v>
      </c>
      <c r="G53" s="152" t="s">
        <v>10</v>
      </c>
      <c r="H53" s="152">
        <v>385</v>
      </c>
      <c r="I53" s="152" t="s">
        <v>10</v>
      </c>
      <c r="J53" s="152" t="s">
        <v>10</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305</v>
      </c>
      <c r="D54" s="152" t="s">
        <v>10</v>
      </c>
      <c r="E54" s="152">
        <v>235</v>
      </c>
      <c r="F54" s="152" t="s">
        <v>10</v>
      </c>
      <c r="G54" s="152">
        <v>46</v>
      </c>
      <c r="H54" s="152">
        <v>47</v>
      </c>
      <c r="I54" s="152">
        <v>52</v>
      </c>
      <c r="J54" s="152">
        <v>91</v>
      </c>
      <c r="K54" s="152" t="s">
        <v>10</v>
      </c>
      <c r="L54" s="152" t="s">
        <v>10</v>
      </c>
      <c r="M54" s="152">
        <v>70</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112.4</v>
      </c>
      <c r="D56" s="154">
        <v>66.12</v>
      </c>
      <c r="E56" s="154">
        <v>57.28</v>
      </c>
      <c r="F56" s="154">
        <v>28.82</v>
      </c>
      <c r="G56" s="154">
        <v>57.18</v>
      </c>
      <c r="H56" s="154">
        <v>70.56</v>
      </c>
      <c r="I56" s="154">
        <v>89.94</v>
      </c>
      <c r="J56" s="154">
        <v>46.16</v>
      </c>
      <c r="K56" s="154">
        <v>96.68</v>
      </c>
      <c r="L56" s="154">
        <v>25.54</v>
      </c>
      <c r="M56" s="154">
        <v>6.17</v>
      </c>
      <c r="N56" s="154">
        <v>62.23</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31.78</v>
      </c>
      <c r="D57" s="154">
        <v>14.67</v>
      </c>
      <c r="E57" s="154">
        <v>11.03</v>
      </c>
      <c r="F57" s="154">
        <v>5.64</v>
      </c>
      <c r="G57" s="154">
        <v>10.73</v>
      </c>
      <c r="H57" s="154">
        <v>16.5</v>
      </c>
      <c r="I57" s="154">
        <v>15.35</v>
      </c>
      <c r="J57" s="154">
        <v>8.3699999999999992</v>
      </c>
      <c r="K57" s="154">
        <v>19.5</v>
      </c>
      <c r="L57" s="154">
        <v>3.77</v>
      </c>
      <c r="M57" s="154">
        <v>0.78</v>
      </c>
      <c r="N57" s="154">
        <v>24.26</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v>853.66</v>
      </c>
      <c r="D58" s="154">
        <v>1225.95</v>
      </c>
      <c r="E58" s="154" t="s">
        <v>10</v>
      </c>
      <c r="F58" s="154" t="s">
        <v>10</v>
      </c>
      <c r="G58" s="154" t="s">
        <v>10</v>
      </c>
      <c r="H58" s="154" t="s">
        <v>10</v>
      </c>
      <c r="I58" s="154" t="s">
        <v>10</v>
      </c>
      <c r="J58" s="154" t="s">
        <v>10</v>
      </c>
      <c r="K58" s="154" t="s">
        <v>10</v>
      </c>
      <c r="L58" s="154" t="s">
        <v>10</v>
      </c>
      <c r="M58" s="154" t="s">
        <v>10</v>
      </c>
      <c r="N58" s="154">
        <v>767.04</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v>0.04</v>
      </c>
      <c r="D59" s="154" t="s">
        <v>10</v>
      </c>
      <c r="E59" s="154">
        <v>0.05</v>
      </c>
      <c r="F59" s="154">
        <v>0.01</v>
      </c>
      <c r="G59" s="154">
        <v>0.02</v>
      </c>
      <c r="H59" s="154">
        <v>0.06</v>
      </c>
      <c r="I59" s="154">
        <v>0.11</v>
      </c>
      <c r="J59" s="154">
        <v>0.11</v>
      </c>
      <c r="K59" s="154" t="s">
        <v>10</v>
      </c>
      <c r="L59" s="154" t="s">
        <v>10</v>
      </c>
      <c r="M59" s="154" t="s">
        <v>10</v>
      </c>
      <c r="N59" s="154" t="s">
        <v>10</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299.32</v>
      </c>
      <c r="D60" s="154">
        <v>144.58000000000001</v>
      </c>
      <c r="E60" s="154">
        <v>114.18</v>
      </c>
      <c r="F60" s="154">
        <v>105.95</v>
      </c>
      <c r="G60" s="154">
        <v>107.44</v>
      </c>
      <c r="H60" s="154">
        <v>104.57</v>
      </c>
      <c r="I60" s="154">
        <v>109.53</v>
      </c>
      <c r="J60" s="154">
        <v>111.89</v>
      </c>
      <c r="K60" s="154">
        <v>116.23</v>
      </c>
      <c r="L60" s="154">
        <v>131.16</v>
      </c>
      <c r="M60" s="154">
        <v>1.08</v>
      </c>
      <c r="N60" s="154">
        <v>220.5</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18.649999999999999</v>
      </c>
      <c r="D61" s="154">
        <v>5.0599999999999996</v>
      </c>
      <c r="E61" s="154">
        <v>14.16</v>
      </c>
      <c r="F61" s="154">
        <v>10.78</v>
      </c>
      <c r="G61" s="154">
        <v>19.170000000000002</v>
      </c>
      <c r="H61" s="154">
        <v>19.29</v>
      </c>
      <c r="I61" s="154">
        <v>26.27</v>
      </c>
      <c r="J61" s="154">
        <v>10.050000000000001</v>
      </c>
      <c r="K61" s="154">
        <v>12.73</v>
      </c>
      <c r="L61" s="154">
        <v>5.28</v>
      </c>
      <c r="M61" s="154">
        <v>1.73</v>
      </c>
      <c r="N61" s="154">
        <v>6.62</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1278.55</v>
      </c>
      <c r="D62" s="158">
        <v>1446.26</v>
      </c>
      <c r="E62" s="158">
        <v>168.37</v>
      </c>
      <c r="F62" s="158">
        <v>129.63999999999999</v>
      </c>
      <c r="G62" s="158">
        <v>156.19</v>
      </c>
      <c r="H62" s="158">
        <v>172.39</v>
      </c>
      <c r="I62" s="158">
        <v>188.67</v>
      </c>
      <c r="J62" s="158">
        <v>156.47999999999999</v>
      </c>
      <c r="K62" s="158">
        <v>219.68</v>
      </c>
      <c r="L62" s="158">
        <v>155.19</v>
      </c>
      <c r="M62" s="158">
        <v>6.29</v>
      </c>
      <c r="N62" s="158">
        <v>1067.42</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17.93</v>
      </c>
      <c r="D63" s="154">
        <v>13.25</v>
      </c>
      <c r="E63" s="154">
        <v>16.940000000000001</v>
      </c>
      <c r="F63" s="154">
        <v>23.36</v>
      </c>
      <c r="G63" s="154">
        <v>22.19</v>
      </c>
      <c r="H63" s="154">
        <v>19.98</v>
      </c>
      <c r="I63" s="154">
        <v>34.01</v>
      </c>
      <c r="J63" s="154">
        <v>19.47</v>
      </c>
      <c r="K63" s="154">
        <v>8.32</v>
      </c>
      <c r="L63" s="154">
        <v>2.82</v>
      </c>
      <c r="M63" s="154">
        <v>0.02</v>
      </c>
      <c r="N63" s="154">
        <v>2.0699999999999998</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v>12.04</v>
      </c>
      <c r="D64" s="154">
        <v>9.02</v>
      </c>
      <c r="E64" s="154">
        <v>12.74</v>
      </c>
      <c r="F64" s="154">
        <v>20.88</v>
      </c>
      <c r="G64" s="154">
        <v>19.54</v>
      </c>
      <c r="H64" s="154">
        <v>18.04</v>
      </c>
      <c r="I64" s="154">
        <v>32.840000000000003</v>
      </c>
      <c r="J64" s="154">
        <v>1.91</v>
      </c>
      <c r="K64" s="154">
        <v>6.93</v>
      </c>
      <c r="L64" s="154">
        <v>1.75</v>
      </c>
      <c r="M64" s="154" t="s">
        <v>10</v>
      </c>
      <c r="N64" s="154" t="s">
        <v>10</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1.34</v>
      </c>
      <c r="D66" s="154">
        <v>3.96</v>
      </c>
      <c r="E66" s="154">
        <v>0.37</v>
      </c>
      <c r="F66" s="154">
        <v>3.04</v>
      </c>
      <c r="G66" s="154">
        <v>0.04</v>
      </c>
      <c r="H66" s="154">
        <v>0.49</v>
      </c>
      <c r="I66" s="154">
        <v>0.05</v>
      </c>
      <c r="J66" s="154">
        <v>0.41</v>
      </c>
      <c r="K66" s="154" t="s">
        <v>10</v>
      </c>
      <c r="L66" s="154" t="s">
        <v>10</v>
      </c>
      <c r="M66" s="154" t="s">
        <v>10</v>
      </c>
      <c r="N66" s="154">
        <v>0.36</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0.28000000000000003</v>
      </c>
      <c r="D67" s="154" t="s">
        <v>10</v>
      </c>
      <c r="E67" s="154">
        <v>0.35</v>
      </c>
      <c r="F67" s="154">
        <v>0.03</v>
      </c>
      <c r="G67" s="154">
        <v>0.45</v>
      </c>
      <c r="H67" s="154">
        <v>1.1599999999999999</v>
      </c>
      <c r="I67" s="154">
        <v>0.12</v>
      </c>
      <c r="J67" s="154">
        <v>0.03</v>
      </c>
      <c r="K67" s="154">
        <v>0.5</v>
      </c>
      <c r="L67" s="154">
        <v>0.01</v>
      </c>
      <c r="M67" s="154" t="s">
        <v>10</v>
      </c>
      <c r="N67" s="154" t="s">
        <v>10</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19</v>
      </c>
      <c r="D68" s="158">
        <v>17.21</v>
      </c>
      <c r="E68" s="158">
        <v>16.96</v>
      </c>
      <c r="F68" s="158">
        <v>26.37</v>
      </c>
      <c r="G68" s="158">
        <v>21.78</v>
      </c>
      <c r="H68" s="158">
        <v>19.309999999999999</v>
      </c>
      <c r="I68" s="158">
        <v>33.950000000000003</v>
      </c>
      <c r="J68" s="158">
        <v>19.850000000000001</v>
      </c>
      <c r="K68" s="158">
        <v>7.82</v>
      </c>
      <c r="L68" s="158">
        <v>2.81</v>
      </c>
      <c r="M68" s="158">
        <v>0.02</v>
      </c>
      <c r="N68" s="158">
        <v>2.44</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1297.54</v>
      </c>
      <c r="D69" s="158">
        <v>1463.47</v>
      </c>
      <c r="E69" s="158">
        <v>185.33</v>
      </c>
      <c r="F69" s="158">
        <v>156.01</v>
      </c>
      <c r="G69" s="158">
        <v>177.97</v>
      </c>
      <c r="H69" s="158">
        <v>191.7</v>
      </c>
      <c r="I69" s="158">
        <v>222.62</v>
      </c>
      <c r="J69" s="158">
        <v>176.33</v>
      </c>
      <c r="K69" s="158">
        <v>227.5</v>
      </c>
      <c r="L69" s="158">
        <v>158</v>
      </c>
      <c r="M69" s="158">
        <v>6.32</v>
      </c>
      <c r="N69" s="158">
        <v>1069.8599999999999</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371.26</v>
      </c>
      <c r="D76" s="154">
        <v>320.74</v>
      </c>
      <c r="E76" s="154">
        <v>14.34</v>
      </c>
      <c r="F76" s="154">
        <v>11.88</v>
      </c>
      <c r="G76" s="154">
        <v>17.239999999999998</v>
      </c>
      <c r="H76" s="154">
        <v>19.010000000000002</v>
      </c>
      <c r="I76" s="154">
        <v>18.89</v>
      </c>
      <c r="J76" s="154">
        <v>9.27</v>
      </c>
      <c r="K76" s="154">
        <v>23.01</v>
      </c>
      <c r="L76" s="154">
        <v>6.44</v>
      </c>
      <c r="M76" s="154">
        <v>0.66</v>
      </c>
      <c r="N76" s="154">
        <v>368.29</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137.13</v>
      </c>
      <c r="D77" s="154">
        <v>113.76</v>
      </c>
      <c r="E77" s="154">
        <v>0.51</v>
      </c>
      <c r="F77" s="154">
        <v>0.03</v>
      </c>
      <c r="G77" s="154">
        <v>0.02</v>
      </c>
      <c r="H77" s="154">
        <v>0.05</v>
      </c>
      <c r="I77" s="154">
        <v>0.27</v>
      </c>
      <c r="J77" s="154">
        <v>0.04</v>
      </c>
      <c r="K77" s="154">
        <v>1.38</v>
      </c>
      <c r="L77" s="154">
        <v>1.32</v>
      </c>
      <c r="M77" s="154">
        <v>0.18</v>
      </c>
      <c r="N77" s="154">
        <v>141.94999999999999</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12.36</v>
      </c>
      <c r="D78" s="154">
        <v>3.12</v>
      </c>
      <c r="E78" s="154">
        <v>13.96</v>
      </c>
      <c r="F78" s="154">
        <v>7</v>
      </c>
      <c r="G78" s="154">
        <v>12.75</v>
      </c>
      <c r="H78" s="154">
        <v>19.2</v>
      </c>
      <c r="I78" s="154">
        <v>24.02</v>
      </c>
      <c r="J78" s="154">
        <v>9.08</v>
      </c>
      <c r="K78" s="154">
        <v>26.06</v>
      </c>
      <c r="L78" s="154">
        <v>4.47</v>
      </c>
      <c r="M78" s="154">
        <v>0.6</v>
      </c>
      <c r="N78" s="154">
        <v>0.19</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230.93</v>
      </c>
      <c r="D79" s="154">
        <v>277.36</v>
      </c>
      <c r="E79" s="154">
        <v>24.27</v>
      </c>
      <c r="F79" s="154">
        <v>13.63</v>
      </c>
      <c r="G79" s="154">
        <v>30.95</v>
      </c>
      <c r="H79" s="154">
        <v>34.76</v>
      </c>
      <c r="I79" s="154">
        <v>44.54</v>
      </c>
      <c r="J79" s="154">
        <v>19.46</v>
      </c>
      <c r="K79" s="154">
        <v>25.89</v>
      </c>
      <c r="L79" s="154">
        <v>6.93</v>
      </c>
      <c r="M79" s="154">
        <v>2.15</v>
      </c>
      <c r="N79" s="154">
        <v>194.58</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18.649999999999999</v>
      </c>
      <c r="D80" s="154">
        <v>5.0599999999999996</v>
      </c>
      <c r="E80" s="154">
        <v>14.16</v>
      </c>
      <c r="F80" s="154">
        <v>10.78</v>
      </c>
      <c r="G80" s="154">
        <v>19.170000000000002</v>
      </c>
      <c r="H80" s="154">
        <v>19.29</v>
      </c>
      <c r="I80" s="154">
        <v>26.27</v>
      </c>
      <c r="J80" s="154">
        <v>10.050000000000001</v>
      </c>
      <c r="K80" s="154">
        <v>12.73</v>
      </c>
      <c r="L80" s="154">
        <v>5.28</v>
      </c>
      <c r="M80" s="154">
        <v>1.73</v>
      </c>
      <c r="N80" s="154">
        <v>6.62</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733.03</v>
      </c>
      <c r="D81" s="158">
        <v>709.92</v>
      </c>
      <c r="E81" s="158">
        <v>38.92</v>
      </c>
      <c r="F81" s="158">
        <v>21.77</v>
      </c>
      <c r="G81" s="158">
        <v>41.79</v>
      </c>
      <c r="H81" s="158">
        <v>53.73</v>
      </c>
      <c r="I81" s="158">
        <v>61.45</v>
      </c>
      <c r="J81" s="158">
        <v>27.8</v>
      </c>
      <c r="K81" s="158">
        <v>63.62</v>
      </c>
      <c r="L81" s="158">
        <v>13.88</v>
      </c>
      <c r="M81" s="158">
        <v>1.85</v>
      </c>
      <c r="N81" s="158">
        <v>698.39</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7.24</v>
      </c>
      <c r="D82" s="154">
        <v>8.08</v>
      </c>
      <c r="E82" s="154">
        <v>4.74</v>
      </c>
      <c r="F82" s="154">
        <v>18.239999999999998</v>
      </c>
      <c r="G82" s="154">
        <v>9.0399999999999991</v>
      </c>
      <c r="H82" s="154">
        <v>4.0199999999999996</v>
      </c>
      <c r="I82" s="154">
        <v>1.72</v>
      </c>
      <c r="J82" s="154">
        <v>8.17</v>
      </c>
      <c r="K82" s="154">
        <v>0.56000000000000005</v>
      </c>
      <c r="L82" s="154">
        <v>0.09</v>
      </c>
      <c r="M82" s="154" t="s">
        <v>10</v>
      </c>
      <c r="N82" s="154">
        <v>2.31</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2.66</v>
      </c>
      <c r="D84" s="154">
        <v>0.28999999999999998</v>
      </c>
      <c r="E84" s="154">
        <v>3.1</v>
      </c>
      <c r="F84" s="154">
        <v>0.48</v>
      </c>
      <c r="G84" s="154">
        <v>4.08</v>
      </c>
      <c r="H84" s="154">
        <v>6.23</v>
      </c>
      <c r="I84" s="154">
        <v>6.53</v>
      </c>
      <c r="J84" s="154">
        <v>0.63</v>
      </c>
      <c r="K84" s="154">
        <v>4.12</v>
      </c>
      <c r="L84" s="154">
        <v>0.21</v>
      </c>
      <c r="M84" s="154" t="s">
        <v>10</v>
      </c>
      <c r="N84" s="154">
        <v>0.11</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0.28000000000000003</v>
      </c>
      <c r="D85" s="154" t="s">
        <v>10</v>
      </c>
      <c r="E85" s="154">
        <v>0.35</v>
      </c>
      <c r="F85" s="154">
        <v>0.03</v>
      </c>
      <c r="G85" s="154">
        <v>0.45</v>
      </c>
      <c r="H85" s="154">
        <v>1.1599999999999999</v>
      </c>
      <c r="I85" s="154">
        <v>0.12</v>
      </c>
      <c r="J85" s="154">
        <v>0.03</v>
      </c>
      <c r="K85" s="154">
        <v>0.5</v>
      </c>
      <c r="L85" s="154">
        <v>0.01</v>
      </c>
      <c r="M85" s="154" t="s">
        <v>10</v>
      </c>
      <c r="N85" s="154" t="s">
        <v>10</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9.6199999999999992</v>
      </c>
      <c r="D86" s="158">
        <v>8.36</v>
      </c>
      <c r="E86" s="158">
        <v>7.49</v>
      </c>
      <c r="F86" s="158">
        <v>18.7</v>
      </c>
      <c r="G86" s="158">
        <v>12.66</v>
      </c>
      <c r="H86" s="158">
        <v>9.09</v>
      </c>
      <c r="I86" s="158">
        <v>8.1300000000000008</v>
      </c>
      <c r="J86" s="158">
        <v>8.77</v>
      </c>
      <c r="K86" s="158">
        <v>4.1900000000000004</v>
      </c>
      <c r="L86" s="158">
        <v>0.28999999999999998</v>
      </c>
      <c r="M86" s="158" t="s">
        <v>10</v>
      </c>
      <c r="N86" s="158">
        <v>2.42</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742.65</v>
      </c>
      <c r="D87" s="158">
        <v>718.28</v>
      </c>
      <c r="E87" s="158">
        <v>46.41</v>
      </c>
      <c r="F87" s="158">
        <v>40.47</v>
      </c>
      <c r="G87" s="158">
        <v>54.45</v>
      </c>
      <c r="H87" s="158">
        <v>62.81</v>
      </c>
      <c r="I87" s="158">
        <v>69.59</v>
      </c>
      <c r="J87" s="158">
        <v>36.57</v>
      </c>
      <c r="K87" s="158">
        <v>67.8</v>
      </c>
      <c r="L87" s="158">
        <v>14.17</v>
      </c>
      <c r="M87" s="158">
        <v>1.85</v>
      </c>
      <c r="N87" s="158">
        <v>700.81</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-554.89</v>
      </c>
      <c r="D88" s="158">
        <v>-745.19</v>
      </c>
      <c r="E88" s="158">
        <v>-138.91999999999999</v>
      </c>
      <c r="F88" s="158">
        <v>-115.54</v>
      </c>
      <c r="G88" s="158">
        <v>-123.52</v>
      </c>
      <c r="H88" s="158">
        <v>-128.88999999999999</v>
      </c>
      <c r="I88" s="158">
        <v>-153.03</v>
      </c>
      <c r="J88" s="158">
        <v>-139.76</v>
      </c>
      <c r="K88" s="158">
        <v>-159.69999999999999</v>
      </c>
      <c r="L88" s="158">
        <v>-143.83000000000001</v>
      </c>
      <c r="M88" s="158">
        <v>-4.46</v>
      </c>
      <c r="N88" s="158">
        <v>-369.05</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-545.51</v>
      </c>
      <c r="D89" s="156">
        <v>-736.35</v>
      </c>
      <c r="E89" s="156">
        <v>-129.44</v>
      </c>
      <c r="F89" s="156">
        <v>-107.87</v>
      </c>
      <c r="G89" s="156">
        <v>-114.41</v>
      </c>
      <c r="H89" s="156">
        <v>-118.67</v>
      </c>
      <c r="I89" s="156">
        <v>-127.22</v>
      </c>
      <c r="J89" s="156">
        <v>-128.69</v>
      </c>
      <c r="K89" s="156">
        <v>-156.06</v>
      </c>
      <c r="L89" s="156">
        <v>-141.30000000000001</v>
      </c>
      <c r="M89" s="156">
        <v>-4.4400000000000004</v>
      </c>
      <c r="N89" s="156">
        <v>-369.04</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v>0.36</v>
      </c>
      <c r="D90" s="154" t="s">
        <v>10</v>
      </c>
      <c r="E90" s="154">
        <v>0.45</v>
      </c>
      <c r="F90" s="154">
        <v>2.23</v>
      </c>
      <c r="G90" s="154" t="s">
        <v>10</v>
      </c>
      <c r="H90" s="154">
        <v>1.67</v>
      </c>
      <c r="I90" s="154" t="s">
        <v>10</v>
      </c>
      <c r="J90" s="154" t="s">
        <v>10</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0.19</v>
      </c>
      <c r="D91" s="154" t="s">
        <v>10</v>
      </c>
      <c r="E91" s="154">
        <v>0.18</v>
      </c>
      <c r="F91" s="154" t="s">
        <v>10</v>
      </c>
      <c r="G91" s="154">
        <v>0.27</v>
      </c>
      <c r="H91" s="154">
        <v>0.2</v>
      </c>
      <c r="I91" s="154">
        <v>0.32</v>
      </c>
      <c r="J91" s="154">
        <v>0.44</v>
      </c>
      <c r="K91" s="154" t="s">
        <v>10</v>
      </c>
      <c r="L91" s="154" t="s">
        <v>10</v>
      </c>
      <c r="M91" s="154">
        <v>0.09</v>
      </c>
      <c r="N91" s="154" t="s">
        <v>10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100</v>
      </c>
      <c r="B2" s="233"/>
      <c r="C2" s="236" t="s">
        <v>204</v>
      </c>
      <c r="D2" s="236"/>
      <c r="E2" s="236"/>
      <c r="F2" s="236"/>
      <c r="G2" s="236"/>
      <c r="H2" s="237"/>
      <c r="I2" s="238" t="s">
        <v>204</v>
      </c>
      <c r="J2" s="236"/>
      <c r="K2" s="236"/>
      <c r="L2" s="236"/>
      <c r="M2" s="236"/>
      <c r="N2" s="237"/>
      <c r="O2" s="112"/>
      <c r="P2" s="112"/>
      <c r="Q2" s="112"/>
      <c r="R2" s="112"/>
      <c r="S2" s="112"/>
      <c r="T2" s="112"/>
      <c r="U2" s="112"/>
      <c r="V2" s="112"/>
      <c r="W2" s="112"/>
      <c r="X2" s="112"/>
      <c r="Y2" s="112"/>
      <c r="Z2" s="112"/>
      <c r="AA2" s="112"/>
    </row>
    <row r="3" spans="1:27" s="18" customFormat="1" ht="15" customHeight="1">
      <c r="A3" s="232" t="s">
        <v>209</v>
      </c>
      <c r="B3" s="233"/>
      <c r="C3" s="236" t="s">
        <v>216</v>
      </c>
      <c r="D3" s="236"/>
      <c r="E3" s="236"/>
      <c r="F3" s="236"/>
      <c r="G3" s="236"/>
      <c r="H3" s="237"/>
      <c r="I3" s="238" t="s">
        <v>216</v>
      </c>
      <c r="J3" s="236"/>
      <c r="K3" s="236"/>
      <c r="L3" s="236"/>
      <c r="M3" s="236"/>
      <c r="N3" s="23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62308</v>
      </c>
      <c r="D19" s="152">
        <v>10754</v>
      </c>
      <c r="E19" s="152">
        <v>5582</v>
      </c>
      <c r="F19" s="152">
        <v>3</v>
      </c>
      <c r="G19" s="152">
        <v>4</v>
      </c>
      <c r="H19" s="152">
        <v>37</v>
      </c>
      <c r="I19" s="152">
        <v>617</v>
      </c>
      <c r="J19" s="152">
        <v>1452</v>
      </c>
      <c r="K19" s="152">
        <v>1151</v>
      </c>
      <c r="L19" s="152">
        <v>2317</v>
      </c>
      <c r="M19" s="152">
        <v>1662</v>
      </c>
      <c r="N19" s="152">
        <v>44311</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35774</v>
      </c>
      <c r="D20" s="152">
        <v>4065</v>
      </c>
      <c r="E20" s="152">
        <v>717</v>
      </c>
      <c r="F20" s="152">
        <v>10</v>
      </c>
      <c r="G20" s="152">
        <v>34</v>
      </c>
      <c r="H20" s="152">
        <v>59</v>
      </c>
      <c r="I20" s="152">
        <v>58</v>
      </c>
      <c r="J20" s="152">
        <v>115</v>
      </c>
      <c r="K20" s="152">
        <v>263</v>
      </c>
      <c r="L20" s="152">
        <v>177</v>
      </c>
      <c r="M20" s="152">
        <v>107</v>
      </c>
      <c r="N20" s="152">
        <v>30885</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v>1053904</v>
      </c>
      <c r="D21" s="152">
        <v>222266</v>
      </c>
      <c r="E21" s="152" t="s">
        <v>10</v>
      </c>
      <c r="F21" s="152" t="s">
        <v>10</v>
      </c>
      <c r="G21" s="152" t="s">
        <v>10</v>
      </c>
      <c r="H21" s="152" t="s">
        <v>10</v>
      </c>
      <c r="I21" s="152" t="s">
        <v>10</v>
      </c>
      <c r="J21" s="152" t="s">
        <v>10</v>
      </c>
      <c r="K21" s="152" t="s">
        <v>10</v>
      </c>
      <c r="L21" s="152" t="s">
        <v>10</v>
      </c>
      <c r="M21" s="152" t="s">
        <v>10</v>
      </c>
      <c r="N21" s="152">
        <v>831638</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2</v>
      </c>
      <c r="D22" s="152" t="s">
        <v>10</v>
      </c>
      <c r="E22" s="152" t="s">
        <v>10</v>
      </c>
      <c r="F22" s="152" t="s">
        <v>10</v>
      </c>
      <c r="G22" s="152" t="s">
        <v>10</v>
      </c>
      <c r="H22" s="152" t="s">
        <v>10</v>
      </c>
      <c r="I22" s="152" t="s">
        <v>10</v>
      </c>
      <c r="J22" s="152" t="s">
        <v>10</v>
      </c>
      <c r="K22" s="152" t="s">
        <v>10</v>
      </c>
      <c r="L22" s="152" t="s">
        <v>10</v>
      </c>
      <c r="M22" s="152">
        <v>1</v>
      </c>
      <c r="N22" s="152">
        <v>1</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58561</v>
      </c>
      <c r="D23" s="152">
        <v>18659</v>
      </c>
      <c r="E23" s="152">
        <v>3018</v>
      </c>
      <c r="F23" s="152">
        <v>9</v>
      </c>
      <c r="G23" s="152">
        <v>32</v>
      </c>
      <c r="H23" s="152">
        <v>79</v>
      </c>
      <c r="I23" s="152">
        <v>204</v>
      </c>
      <c r="J23" s="152">
        <v>557</v>
      </c>
      <c r="K23" s="152">
        <v>854</v>
      </c>
      <c r="L23" s="152">
        <v>1283</v>
      </c>
      <c r="M23" s="152">
        <v>165</v>
      </c>
      <c r="N23" s="152">
        <v>36719</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601</v>
      </c>
      <c r="D24" s="152">
        <v>51</v>
      </c>
      <c r="E24" s="152">
        <v>139</v>
      </c>
      <c r="F24" s="152" t="s">
        <v>10</v>
      </c>
      <c r="G24" s="152">
        <v>4</v>
      </c>
      <c r="H24" s="152" t="s">
        <v>10</v>
      </c>
      <c r="I24" s="152">
        <v>2</v>
      </c>
      <c r="J24" s="152">
        <v>22</v>
      </c>
      <c r="K24" s="152">
        <v>78</v>
      </c>
      <c r="L24" s="152">
        <v>33</v>
      </c>
      <c r="M24" s="152">
        <v>129</v>
      </c>
      <c r="N24" s="152">
        <v>282</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1209948</v>
      </c>
      <c r="D25" s="162">
        <v>255694</v>
      </c>
      <c r="E25" s="162">
        <v>9177</v>
      </c>
      <c r="F25" s="162">
        <v>22</v>
      </c>
      <c r="G25" s="162">
        <v>66</v>
      </c>
      <c r="H25" s="162">
        <v>175</v>
      </c>
      <c r="I25" s="162">
        <v>878</v>
      </c>
      <c r="J25" s="162">
        <v>2103</v>
      </c>
      <c r="K25" s="162">
        <v>2190</v>
      </c>
      <c r="L25" s="162">
        <v>3744</v>
      </c>
      <c r="M25" s="162">
        <v>1805</v>
      </c>
      <c r="N25" s="162">
        <v>943271</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176</v>
      </c>
      <c r="D26" s="152">
        <v>124</v>
      </c>
      <c r="E26" s="152">
        <v>14</v>
      </c>
      <c r="F26" s="152" t="s">
        <v>10</v>
      </c>
      <c r="G26" s="152" t="s">
        <v>10</v>
      </c>
      <c r="H26" s="152">
        <v>11</v>
      </c>
      <c r="I26" s="152">
        <v>2</v>
      </c>
      <c r="J26" s="152" t="s">
        <v>10</v>
      </c>
      <c r="K26" s="152" t="s">
        <v>10</v>
      </c>
      <c r="L26" s="152" t="s">
        <v>10</v>
      </c>
      <c r="M26" s="152" t="s">
        <v>10</v>
      </c>
      <c r="N26" s="152">
        <v>38</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6</v>
      </c>
      <c r="D27" s="152" t="s">
        <v>10</v>
      </c>
      <c r="E27" s="152">
        <v>6</v>
      </c>
      <c r="F27" s="152" t="s">
        <v>10</v>
      </c>
      <c r="G27" s="152" t="s">
        <v>10</v>
      </c>
      <c r="H27" s="152">
        <v>6</v>
      </c>
      <c r="I27" s="152" t="s">
        <v>10</v>
      </c>
      <c r="J27" s="152" t="s">
        <v>10</v>
      </c>
      <c r="K27" s="152" t="s">
        <v>10</v>
      </c>
      <c r="L27" s="152" t="s">
        <v>10</v>
      </c>
      <c r="M27" s="152" t="s">
        <v>10</v>
      </c>
      <c r="N27" s="152" t="s">
        <v>10</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299</v>
      </c>
      <c r="D29" s="152">
        <v>171</v>
      </c>
      <c r="E29" s="152">
        <v>6</v>
      </c>
      <c r="F29" s="152" t="s">
        <v>10</v>
      </c>
      <c r="G29" s="152" t="s">
        <v>10</v>
      </c>
      <c r="H29" s="152" t="s">
        <v>10</v>
      </c>
      <c r="I29" s="152">
        <v>6</v>
      </c>
      <c r="J29" s="152" t="s">
        <v>10</v>
      </c>
      <c r="K29" s="152" t="s">
        <v>10</v>
      </c>
      <c r="L29" s="152" t="s">
        <v>10</v>
      </c>
      <c r="M29" s="152" t="s">
        <v>10</v>
      </c>
      <c r="N29" s="152">
        <v>122</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475</v>
      </c>
      <c r="D31" s="162">
        <v>295</v>
      </c>
      <c r="E31" s="162">
        <v>20</v>
      </c>
      <c r="F31" s="162" t="s">
        <v>10</v>
      </c>
      <c r="G31" s="162" t="s">
        <v>10</v>
      </c>
      <c r="H31" s="162">
        <v>11</v>
      </c>
      <c r="I31" s="162">
        <v>8</v>
      </c>
      <c r="J31" s="162" t="s">
        <v>10</v>
      </c>
      <c r="K31" s="162" t="s">
        <v>10</v>
      </c>
      <c r="L31" s="162" t="s">
        <v>10</v>
      </c>
      <c r="M31" s="162" t="s">
        <v>10</v>
      </c>
      <c r="N31" s="162">
        <v>160</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1210422</v>
      </c>
      <c r="D32" s="162">
        <v>255989</v>
      </c>
      <c r="E32" s="162">
        <v>9197</v>
      </c>
      <c r="F32" s="162">
        <v>22</v>
      </c>
      <c r="G32" s="162">
        <v>66</v>
      </c>
      <c r="H32" s="162">
        <v>186</v>
      </c>
      <c r="I32" s="162">
        <v>886</v>
      </c>
      <c r="J32" s="162">
        <v>2103</v>
      </c>
      <c r="K32" s="162">
        <v>2190</v>
      </c>
      <c r="L32" s="162">
        <v>3744</v>
      </c>
      <c r="M32" s="162">
        <v>1806</v>
      </c>
      <c r="N32" s="162">
        <v>943431</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336081</v>
      </c>
      <c r="D39" s="152">
        <v>61912</v>
      </c>
      <c r="E39" s="152">
        <v>183</v>
      </c>
      <c r="F39" s="152" t="s">
        <v>10</v>
      </c>
      <c r="G39" s="152">
        <v>1</v>
      </c>
      <c r="H39" s="152" t="s">
        <v>10</v>
      </c>
      <c r="I39" s="152" t="s">
        <v>10</v>
      </c>
      <c r="J39" s="152">
        <v>33</v>
      </c>
      <c r="K39" s="152">
        <v>75</v>
      </c>
      <c r="L39" s="152">
        <v>74</v>
      </c>
      <c r="M39" s="152" t="s">
        <v>10</v>
      </c>
      <c r="N39" s="152">
        <v>273986</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218340</v>
      </c>
      <c r="D40" s="152">
        <v>34065</v>
      </c>
      <c r="E40" s="152">
        <v>7</v>
      </c>
      <c r="F40" s="152" t="s">
        <v>10</v>
      </c>
      <c r="G40" s="152" t="s">
        <v>10</v>
      </c>
      <c r="H40" s="152" t="s">
        <v>10</v>
      </c>
      <c r="I40" s="152" t="s">
        <v>10</v>
      </c>
      <c r="J40" s="152">
        <v>7</v>
      </c>
      <c r="K40" s="152" t="s">
        <v>10</v>
      </c>
      <c r="L40" s="152" t="s">
        <v>10</v>
      </c>
      <c r="M40" s="152" t="s">
        <v>10</v>
      </c>
      <c r="N40" s="152">
        <v>184268</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283</v>
      </c>
      <c r="D41" s="152">
        <v>78</v>
      </c>
      <c r="E41" s="152">
        <v>149</v>
      </c>
      <c r="F41" s="152">
        <v>1</v>
      </c>
      <c r="G41" s="152">
        <v>1</v>
      </c>
      <c r="H41" s="152">
        <v>6</v>
      </c>
      <c r="I41" s="152">
        <v>16</v>
      </c>
      <c r="J41" s="152">
        <v>12</v>
      </c>
      <c r="K41" s="152">
        <v>65</v>
      </c>
      <c r="L41" s="152">
        <v>48</v>
      </c>
      <c r="M41" s="152">
        <v>16</v>
      </c>
      <c r="N41" s="152">
        <v>40</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272725</v>
      </c>
      <c r="D42" s="152">
        <v>61048</v>
      </c>
      <c r="E42" s="152">
        <v>740</v>
      </c>
      <c r="F42" s="152">
        <v>2</v>
      </c>
      <c r="G42" s="152">
        <v>13</v>
      </c>
      <c r="H42" s="152">
        <v>164</v>
      </c>
      <c r="I42" s="152">
        <v>58</v>
      </c>
      <c r="J42" s="152">
        <v>111</v>
      </c>
      <c r="K42" s="152">
        <v>173</v>
      </c>
      <c r="L42" s="152">
        <v>219</v>
      </c>
      <c r="M42" s="152">
        <v>173</v>
      </c>
      <c r="N42" s="152">
        <v>210765</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601</v>
      </c>
      <c r="D43" s="152">
        <v>51</v>
      </c>
      <c r="E43" s="152">
        <v>139</v>
      </c>
      <c r="F43" s="152" t="s">
        <v>10</v>
      </c>
      <c r="G43" s="152">
        <v>4</v>
      </c>
      <c r="H43" s="152" t="s">
        <v>10</v>
      </c>
      <c r="I43" s="152">
        <v>2</v>
      </c>
      <c r="J43" s="152">
        <v>22</v>
      </c>
      <c r="K43" s="152">
        <v>78</v>
      </c>
      <c r="L43" s="152">
        <v>33</v>
      </c>
      <c r="M43" s="152">
        <v>129</v>
      </c>
      <c r="N43" s="152">
        <v>282</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826828</v>
      </c>
      <c r="D44" s="162">
        <v>157052</v>
      </c>
      <c r="E44" s="162">
        <v>941</v>
      </c>
      <c r="F44" s="162">
        <v>2</v>
      </c>
      <c r="G44" s="162">
        <v>11</v>
      </c>
      <c r="H44" s="162">
        <v>169</v>
      </c>
      <c r="I44" s="162">
        <v>72</v>
      </c>
      <c r="J44" s="162">
        <v>143</v>
      </c>
      <c r="K44" s="162">
        <v>235</v>
      </c>
      <c r="L44" s="162">
        <v>308</v>
      </c>
      <c r="M44" s="162">
        <v>60</v>
      </c>
      <c r="N44" s="162">
        <v>668776</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436</v>
      </c>
      <c r="D45" s="152">
        <v>297</v>
      </c>
      <c r="E45" s="152">
        <v>2</v>
      </c>
      <c r="F45" s="152" t="s">
        <v>10</v>
      </c>
      <c r="G45" s="152" t="s">
        <v>10</v>
      </c>
      <c r="H45" s="152" t="s">
        <v>10</v>
      </c>
      <c r="I45" s="152">
        <v>2</v>
      </c>
      <c r="J45" s="152" t="s">
        <v>10</v>
      </c>
      <c r="K45" s="152" t="s">
        <v>10</v>
      </c>
      <c r="L45" s="152" t="s">
        <v>10</v>
      </c>
      <c r="M45" s="152" t="s">
        <v>10</v>
      </c>
      <c r="N45" s="152">
        <v>138</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206</v>
      </c>
      <c r="D47" s="152">
        <v>87</v>
      </c>
      <c r="E47" s="152">
        <v>9</v>
      </c>
      <c r="F47" s="152" t="s">
        <v>10</v>
      </c>
      <c r="G47" s="152" t="s">
        <v>10</v>
      </c>
      <c r="H47" s="152">
        <v>8</v>
      </c>
      <c r="I47" s="152">
        <v>1</v>
      </c>
      <c r="J47" s="152">
        <v>1</v>
      </c>
      <c r="K47" s="152" t="s">
        <v>10</v>
      </c>
      <c r="L47" s="152" t="s">
        <v>10</v>
      </c>
      <c r="M47" s="152" t="s">
        <v>10</v>
      </c>
      <c r="N47" s="152">
        <v>110</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642</v>
      </c>
      <c r="D49" s="162">
        <v>383</v>
      </c>
      <c r="E49" s="162">
        <v>11</v>
      </c>
      <c r="F49" s="162" t="s">
        <v>10</v>
      </c>
      <c r="G49" s="162" t="s">
        <v>10</v>
      </c>
      <c r="H49" s="162">
        <v>8</v>
      </c>
      <c r="I49" s="162">
        <v>2</v>
      </c>
      <c r="J49" s="162">
        <v>1</v>
      </c>
      <c r="K49" s="162" t="s">
        <v>10</v>
      </c>
      <c r="L49" s="162" t="s">
        <v>10</v>
      </c>
      <c r="M49" s="162" t="s">
        <v>10</v>
      </c>
      <c r="N49" s="162">
        <v>248</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827471</v>
      </c>
      <c r="D50" s="162">
        <v>157435</v>
      </c>
      <c r="E50" s="162">
        <v>952</v>
      </c>
      <c r="F50" s="162">
        <v>2</v>
      </c>
      <c r="G50" s="162">
        <v>11</v>
      </c>
      <c r="H50" s="162">
        <v>177</v>
      </c>
      <c r="I50" s="162">
        <v>75</v>
      </c>
      <c r="J50" s="162">
        <v>144</v>
      </c>
      <c r="K50" s="162">
        <v>235</v>
      </c>
      <c r="L50" s="162">
        <v>308</v>
      </c>
      <c r="M50" s="162">
        <v>60</v>
      </c>
      <c r="N50" s="162">
        <v>669024</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-382952</v>
      </c>
      <c r="D51" s="162">
        <v>-98553</v>
      </c>
      <c r="E51" s="162">
        <v>-8245</v>
      </c>
      <c r="F51" s="162">
        <v>-20</v>
      </c>
      <c r="G51" s="162">
        <v>-55</v>
      </c>
      <c r="H51" s="162">
        <v>-9</v>
      </c>
      <c r="I51" s="162">
        <v>-811</v>
      </c>
      <c r="J51" s="162">
        <v>-1959</v>
      </c>
      <c r="K51" s="162">
        <v>-1955</v>
      </c>
      <c r="L51" s="162">
        <v>-3436</v>
      </c>
      <c r="M51" s="162">
        <v>-1746</v>
      </c>
      <c r="N51" s="162">
        <v>-274407</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-383119</v>
      </c>
      <c r="D52" s="160">
        <v>-98642</v>
      </c>
      <c r="E52" s="160">
        <v>-8237</v>
      </c>
      <c r="F52" s="160">
        <v>-20</v>
      </c>
      <c r="G52" s="160">
        <v>-55</v>
      </c>
      <c r="H52" s="160">
        <v>-6</v>
      </c>
      <c r="I52" s="160">
        <v>-805</v>
      </c>
      <c r="J52" s="160">
        <v>-1960</v>
      </c>
      <c r="K52" s="160">
        <v>-1955</v>
      </c>
      <c r="L52" s="160">
        <v>-3436</v>
      </c>
      <c r="M52" s="160">
        <v>-1746</v>
      </c>
      <c r="N52" s="160">
        <v>-274495</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t="s">
        <v>10</v>
      </c>
      <c r="D53" s="152" t="s">
        <v>10</v>
      </c>
      <c r="E53" s="152" t="s">
        <v>10</v>
      </c>
      <c r="F53" s="152" t="s">
        <v>10</v>
      </c>
      <c r="G53" s="152" t="s">
        <v>10</v>
      </c>
      <c r="H53" s="152" t="s">
        <v>10</v>
      </c>
      <c r="I53" s="152" t="s">
        <v>10</v>
      </c>
      <c r="J53" s="152" t="s">
        <v>10</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17</v>
      </c>
      <c r="D54" s="152" t="s">
        <v>10</v>
      </c>
      <c r="E54" s="152" t="s">
        <v>10</v>
      </c>
      <c r="F54" s="152" t="s">
        <v>10</v>
      </c>
      <c r="G54" s="152" t="s">
        <v>10</v>
      </c>
      <c r="H54" s="152" t="s">
        <v>10</v>
      </c>
      <c r="I54" s="152" t="s">
        <v>10</v>
      </c>
      <c r="J54" s="152" t="s">
        <v>10</v>
      </c>
      <c r="K54" s="152" t="s">
        <v>10</v>
      </c>
      <c r="L54" s="152" t="s">
        <v>10</v>
      </c>
      <c r="M54" s="152">
        <v>17</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38.71</v>
      </c>
      <c r="D56" s="154">
        <v>35.4</v>
      </c>
      <c r="E56" s="154">
        <v>4.2699999999999996</v>
      </c>
      <c r="F56" s="154">
        <v>0.04</v>
      </c>
      <c r="G56" s="154">
        <v>0.02</v>
      </c>
      <c r="H56" s="154">
        <v>0.16</v>
      </c>
      <c r="I56" s="154">
        <v>3.81</v>
      </c>
      <c r="J56" s="154">
        <v>6.99</v>
      </c>
      <c r="K56" s="154">
        <v>7.67</v>
      </c>
      <c r="L56" s="154">
        <v>7.84</v>
      </c>
      <c r="M56" s="154">
        <v>2.15</v>
      </c>
      <c r="N56" s="154">
        <v>33.93</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22.23</v>
      </c>
      <c r="D57" s="154">
        <v>13.38</v>
      </c>
      <c r="E57" s="154">
        <v>0.55000000000000004</v>
      </c>
      <c r="F57" s="154">
        <v>0.11</v>
      </c>
      <c r="G57" s="154">
        <v>0.2</v>
      </c>
      <c r="H57" s="154">
        <v>0.26</v>
      </c>
      <c r="I57" s="154">
        <v>0.36</v>
      </c>
      <c r="J57" s="154">
        <v>0.56000000000000005</v>
      </c>
      <c r="K57" s="154">
        <v>1.76</v>
      </c>
      <c r="L57" s="154">
        <v>0.6</v>
      </c>
      <c r="M57" s="154">
        <v>0.14000000000000001</v>
      </c>
      <c r="N57" s="154">
        <v>23.65</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v>654.78</v>
      </c>
      <c r="D58" s="154">
        <v>731.6</v>
      </c>
      <c r="E58" s="154" t="s">
        <v>10</v>
      </c>
      <c r="F58" s="154" t="s">
        <v>10</v>
      </c>
      <c r="G58" s="154" t="s">
        <v>10</v>
      </c>
      <c r="H58" s="154" t="s">
        <v>10</v>
      </c>
      <c r="I58" s="154" t="s">
        <v>10</v>
      </c>
      <c r="J58" s="154" t="s">
        <v>10</v>
      </c>
      <c r="K58" s="154" t="s">
        <v>10</v>
      </c>
      <c r="L58" s="154" t="s">
        <v>10</v>
      </c>
      <c r="M58" s="154" t="s">
        <v>10</v>
      </c>
      <c r="N58" s="154">
        <v>636.91</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t="s">
        <v>10</v>
      </c>
      <c r="D59" s="154" t="s">
        <v>10</v>
      </c>
      <c r="E59" s="154" t="s">
        <v>10</v>
      </c>
      <c r="F59" s="154" t="s">
        <v>10</v>
      </c>
      <c r="G59" s="154" t="s">
        <v>10</v>
      </c>
      <c r="H59" s="154" t="s">
        <v>10</v>
      </c>
      <c r="I59" s="154" t="s">
        <v>10</v>
      </c>
      <c r="J59" s="154" t="s">
        <v>10</v>
      </c>
      <c r="K59" s="154" t="s">
        <v>10</v>
      </c>
      <c r="L59" s="154" t="s">
        <v>10</v>
      </c>
      <c r="M59" s="154" t="s">
        <v>10</v>
      </c>
      <c r="N59" s="154" t="s">
        <v>10</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36.380000000000003</v>
      </c>
      <c r="D60" s="154">
        <v>61.42</v>
      </c>
      <c r="E60" s="154">
        <v>2.31</v>
      </c>
      <c r="F60" s="154">
        <v>0.1</v>
      </c>
      <c r="G60" s="154">
        <v>0.19</v>
      </c>
      <c r="H60" s="154">
        <v>0.34</v>
      </c>
      <c r="I60" s="154">
        <v>1.26</v>
      </c>
      <c r="J60" s="154">
        <v>2.68</v>
      </c>
      <c r="K60" s="154">
        <v>5.69</v>
      </c>
      <c r="L60" s="154">
        <v>4.34</v>
      </c>
      <c r="M60" s="154">
        <v>0.21</v>
      </c>
      <c r="N60" s="154">
        <v>28.12</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0.37</v>
      </c>
      <c r="D61" s="154">
        <v>0.17</v>
      </c>
      <c r="E61" s="154">
        <v>0.11</v>
      </c>
      <c r="F61" s="154" t="s">
        <v>10</v>
      </c>
      <c r="G61" s="154">
        <v>0.02</v>
      </c>
      <c r="H61" s="154" t="s">
        <v>10</v>
      </c>
      <c r="I61" s="154">
        <v>0.01</v>
      </c>
      <c r="J61" s="154">
        <v>0.1</v>
      </c>
      <c r="K61" s="154">
        <v>0.52</v>
      </c>
      <c r="L61" s="154">
        <v>0.11</v>
      </c>
      <c r="M61" s="154">
        <v>0.17</v>
      </c>
      <c r="N61" s="154">
        <v>0.22</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751.73</v>
      </c>
      <c r="D62" s="158">
        <v>841.62</v>
      </c>
      <c r="E62" s="158">
        <v>7.03</v>
      </c>
      <c r="F62" s="158">
        <v>0.25</v>
      </c>
      <c r="G62" s="158">
        <v>0.38</v>
      </c>
      <c r="H62" s="158">
        <v>0.76</v>
      </c>
      <c r="I62" s="158">
        <v>5.42</v>
      </c>
      <c r="J62" s="158">
        <v>10.130000000000001</v>
      </c>
      <c r="K62" s="158">
        <v>14.59</v>
      </c>
      <c r="L62" s="158">
        <v>12.67</v>
      </c>
      <c r="M62" s="158">
        <v>2.33</v>
      </c>
      <c r="N62" s="158">
        <v>722.4</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0.11</v>
      </c>
      <c r="D63" s="154">
        <v>0.41</v>
      </c>
      <c r="E63" s="154">
        <v>0.01</v>
      </c>
      <c r="F63" s="154" t="s">
        <v>10</v>
      </c>
      <c r="G63" s="154" t="s">
        <v>10</v>
      </c>
      <c r="H63" s="154">
        <v>0.05</v>
      </c>
      <c r="I63" s="154">
        <v>0.01</v>
      </c>
      <c r="J63" s="154" t="s">
        <v>10</v>
      </c>
      <c r="K63" s="154" t="s">
        <v>10</v>
      </c>
      <c r="L63" s="154" t="s">
        <v>10</v>
      </c>
      <c r="M63" s="154" t="s">
        <v>10</v>
      </c>
      <c r="N63" s="154">
        <v>0.03</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t="s">
        <v>10</v>
      </c>
      <c r="D64" s="154" t="s">
        <v>10</v>
      </c>
      <c r="E64" s="154" t="s">
        <v>10</v>
      </c>
      <c r="F64" s="154" t="s">
        <v>10</v>
      </c>
      <c r="G64" s="154" t="s">
        <v>10</v>
      </c>
      <c r="H64" s="154">
        <v>0.03</v>
      </c>
      <c r="I64" s="154" t="s">
        <v>10</v>
      </c>
      <c r="J64" s="154" t="s">
        <v>10</v>
      </c>
      <c r="K64" s="154" t="s">
        <v>10</v>
      </c>
      <c r="L64" s="154" t="s">
        <v>10</v>
      </c>
      <c r="M64" s="154" t="s">
        <v>10</v>
      </c>
      <c r="N64" s="154" t="s">
        <v>10</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0.19</v>
      </c>
      <c r="D66" s="154">
        <v>0.56000000000000005</v>
      </c>
      <c r="E66" s="154" t="s">
        <v>10</v>
      </c>
      <c r="F66" s="154" t="s">
        <v>10</v>
      </c>
      <c r="G66" s="154" t="s">
        <v>10</v>
      </c>
      <c r="H66" s="154" t="s">
        <v>10</v>
      </c>
      <c r="I66" s="154">
        <v>0.04</v>
      </c>
      <c r="J66" s="154" t="s">
        <v>10</v>
      </c>
      <c r="K66" s="154" t="s">
        <v>10</v>
      </c>
      <c r="L66" s="154" t="s">
        <v>10</v>
      </c>
      <c r="M66" s="154" t="s">
        <v>10</v>
      </c>
      <c r="N66" s="154">
        <v>0.09</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0.28999999999999998</v>
      </c>
      <c r="D68" s="158">
        <v>0.97</v>
      </c>
      <c r="E68" s="158">
        <v>0.02</v>
      </c>
      <c r="F68" s="158" t="s">
        <v>10</v>
      </c>
      <c r="G68" s="158" t="s">
        <v>10</v>
      </c>
      <c r="H68" s="158">
        <v>0.05</v>
      </c>
      <c r="I68" s="158">
        <v>0.05</v>
      </c>
      <c r="J68" s="158" t="s">
        <v>10</v>
      </c>
      <c r="K68" s="158" t="s">
        <v>10</v>
      </c>
      <c r="L68" s="158" t="s">
        <v>10</v>
      </c>
      <c r="M68" s="158" t="s">
        <v>10</v>
      </c>
      <c r="N68" s="158">
        <v>0.12</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752.02</v>
      </c>
      <c r="D69" s="158">
        <v>842.59</v>
      </c>
      <c r="E69" s="158">
        <v>7.04</v>
      </c>
      <c r="F69" s="158">
        <v>0.25</v>
      </c>
      <c r="G69" s="158">
        <v>0.38</v>
      </c>
      <c r="H69" s="158">
        <v>0.81</v>
      </c>
      <c r="I69" s="158">
        <v>5.47</v>
      </c>
      <c r="J69" s="158">
        <v>10.130000000000001</v>
      </c>
      <c r="K69" s="158">
        <v>14.59</v>
      </c>
      <c r="L69" s="158">
        <v>12.67</v>
      </c>
      <c r="M69" s="158">
        <v>2.33</v>
      </c>
      <c r="N69" s="158">
        <v>722.52</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208.8</v>
      </c>
      <c r="D76" s="154">
        <v>203.78</v>
      </c>
      <c r="E76" s="154">
        <v>0.14000000000000001</v>
      </c>
      <c r="F76" s="154" t="s">
        <v>10</v>
      </c>
      <c r="G76" s="154">
        <v>0.01</v>
      </c>
      <c r="H76" s="154" t="s">
        <v>10</v>
      </c>
      <c r="I76" s="154" t="s">
        <v>10</v>
      </c>
      <c r="J76" s="154">
        <v>0.16</v>
      </c>
      <c r="K76" s="154">
        <v>0.5</v>
      </c>
      <c r="L76" s="154">
        <v>0.25</v>
      </c>
      <c r="M76" s="154" t="s">
        <v>10</v>
      </c>
      <c r="N76" s="154">
        <v>209.83</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135.65</v>
      </c>
      <c r="D77" s="154">
        <v>112.13</v>
      </c>
      <c r="E77" s="154">
        <v>0.01</v>
      </c>
      <c r="F77" s="154" t="s">
        <v>10</v>
      </c>
      <c r="G77" s="154" t="s">
        <v>10</v>
      </c>
      <c r="H77" s="154" t="s">
        <v>10</v>
      </c>
      <c r="I77" s="154" t="s">
        <v>10</v>
      </c>
      <c r="J77" s="154">
        <v>0.04</v>
      </c>
      <c r="K77" s="154" t="s">
        <v>10</v>
      </c>
      <c r="L77" s="154" t="s">
        <v>10</v>
      </c>
      <c r="M77" s="154" t="s">
        <v>10</v>
      </c>
      <c r="N77" s="154">
        <v>141.12</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0.18</v>
      </c>
      <c r="D78" s="154">
        <v>0.26</v>
      </c>
      <c r="E78" s="154">
        <v>0.11</v>
      </c>
      <c r="F78" s="154">
        <v>0.01</v>
      </c>
      <c r="G78" s="154">
        <v>0.01</v>
      </c>
      <c r="H78" s="154">
        <v>0.02</v>
      </c>
      <c r="I78" s="154">
        <v>0.1</v>
      </c>
      <c r="J78" s="154">
        <v>0.06</v>
      </c>
      <c r="K78" s="154">
        <v>0.43</v>
      </c>
      <c r="L78" s="154">
        <v>0.16</v>
      </c>
      <c r="M78" s="154">
        <v>0.02</v>
      </c>
      <c r="N78" s="154">
        <v>0.03</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169.44</v>
      </c>
      <c r="D79" s="154">
        <v>200.94</v>
      </c>
      <c r="E79" s="154">
        <v>0.56999999999999995</v>
      </c>
      <c r="F79" s="154">
        <v>0.02</v>
      </c>
      <c r="G79" s="154">
        <v>0.08</v>
      </c>
      <c r="H79" s="154">
        <v>0.71</v>
      </c>
      <c r="I79" s="154">
        <v>0.36</v>
      </c>
      <c r="J79" s="154">
        <v>0.54</v>
      </c>
      <c r="K79" s="154">
        <v>1.1599999999999999</v>
      </c>
      <c r="L79" s="154">
        <v>0.74</v>
      </c>
      <c r="M79" s="154">
        <v>0.22</v>
      </c>
      <c r="N79" s="154">
        <v>161.41</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0.37</v>
      </c>
      <c r="D80" s="154">
        <v>0.17</v>
      </c>
      <c r="E80" s="154">
        <v>0.11</v>
      </c>
      <c r="F80" s="154" t="s">
        <v>10</v>
      </c>
      <c r="G80" s="154">
        <v>0.02</v>
      </c>
      <c r="H80" s="154" t="s">
        <v>10</v>
      </c>
      <c r="I80" s="154">
        <v>0.01</v>
      </c>
      <c r="J80" s="154">
        <v>0.1</v>
      </c>
      <c r="K80" s="154">
        <v>0.52</v>
      </c>
      <c r="L80" s="154">
        <v>0.11</v>
      </c>
      <c r="M80" s="154">
        <v>0.17</v>
      </c>
      <c r="N80" s="154">
        <v>0.22</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513.70000000000005</v>
      </c>
      <c r="D81" s="158">
        <v>516.94000000000005</v>
      </c>
      <c r="E81" s="158">
        <v>0.72</v>
      </c>
      <c r="F81" s="158">
        <v>0.02</v>
      </c>
      <c r="G81" s="158">
        <v>0.06</v>
      </c>
      <c r="H81" s="158">
        <v>0.74</v>
      </c>
      <c r="I81" s="158">
        <v>0.45</v>
      </c>
      <c r="J81" s="158">
        <v>0.69</v>
      </c>
      <c r="K81" s="158">
        <v>1.57</v>
      </c>
      <c r="L81" s="158">
        <v>1.04</v>
      </c>
      <c r="M81" s="158">
        <v>0.08</v>
      </c>
      <c r="N81" s="158">
        <v>512.17999999999995</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0.27</v>
      </c>
      <c r="D82" s="154">
        <v>0.98</v>
      </c>
      <c r="E82" s="154" t="s">
        <v>10</v>
      </c>
      <c r="F82" s="154" t="s">
        <v>10</v>
      </c>
      <c r="G82" s="154" t="s">
        <v>10</v>
      </c>
      <c r="H82" s="154" t="s">
        <v>10</v>
      </c>
      <c r="I82" s="154">
        <v>0.01</v>
      </c>
      <c r="J82" s="154" t="s">
        <v>10</v>
      </c>
      <c r="K82" s="154" t="s">
        <v>10</v>
      </c>
      <c r="L82" s="154" t="s">
        <v>10</v>
      </c>
      <c r="M82" s="154" t="s">
        <v>10</v>
      </c>
      <c r="N82" s="154">
        <v>0.11</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0.13</v>
      </c>
      <c r="D84" s="154">
        <v>0.28999999999999998</v>
      </c>
      <c r="E84" s="154">
        <v>0.01</v>
      </c>
      <c r="F84" s="154" t="s">
        <v>10</v>
      </c>
      <c r="G84" s="154" t="s">
        <v>10</v>
      </c>
      <c r="H84" s="154">
        <v>0.03</v>
      </c>
      <c r="I84" s="154" t="s">
        <v>10</v>
      </c>
      <c r="J84" s="154">
        <v>0.01</v>
      </c>
      <c r="K84" s="154" t="s">
        <v>10</v>
      </c>
      <c r="L84" s="154" t="s">
        <v>10</v>
      </c>
      <c r="M84" s="154" t="s">
        <v>10</v>
      </c>
      <c r="N84" s="154">
        <v>0.08</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0.4</v>
      </c>
      <c r="D86" s="158">
        <v>1.26</v>
      </c>
      <c r="E86" s="158">
        <v>0.01</v>
      </c>
      <c r="F86" s="158" t="s">
        <v>10</v>
      </c>
      <c r="G86" s="158" t="s">
        <v>10</v>
      </c>
      <c r="H86" s="158">
        <v>0.03</v>
      </c>
      <c r="I86" s="158">
        <v>0.01</v>
      </c>
      <c r="J86" s="158">
        <v>0.01</v>
      </c>
      <c r="K86" s="158" t="s">
        <v>10</v>
      </c>
      <c r="L86" s="158" t="s">
        <v>10</v>
      </c>
      <c r="M86" s="158" t="s">
        <v>10</v>
      </c>
      <c r="N86" s="158">
        <v>0.19</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514.1</v>
      </c>
      <c r="D87" s="158">
        <v>518.20000000000005</v>
      </c>
      <c r="E87" s="158">
        <v>0.73</v>
      </c>
      <c r="F87" s="158">
        <v>0.02</v>
      </c>
      <c r="G87" s="158">
        <v>0.06</v>
      </c>
      <c r="H87" s="158">
        <v>0.77</v>
      </c>
      <c r="I87" s="158">
        <v>0.46</v>
      </c>
      <c r="J87" s="158">
        <v>0.69</v>
      </c>
      <c r="K87" s="158">
        <v>1.57</v>
      </c>
      <c r="L87" s="158">
        <v>1.04</v>
      </c>
      <c r="M87" s="158">
        <v>0.08</v>
      </c>
      <c r="N87" s="158">
        <v>512.37</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-237.92</v>
      </c>
      <c r="D88" s="158">
        <v>-324.39</v>
      </c>
      <c r="E88" s="158">
        <v>-6.31</v>
      </c>
      <c r="F88" s="158">
        <v>-0.22</v>
      </c>
      <c r="G88" s="158">
        <v>-0.32</v>
      </c>
      <c r="H88" s="158">
        <v>-0.04</v>
      </c>
      <c r="I88" s="158">
        <v>-5.01</v>
      </c>
      <c r="J88" s="158">
        <v>-9.43</v>
      </c>
      <c r="K88" s="158">
        <v>-13.03</v>
      </c>
      <c r="L88" s="158">
        <v>-11.63</v>
      </c>
      <c r="M88" s="158">
        <v>-2.2599999999999998</v>
      </c>
      <c r="N88" s="158">
        <v>-210.15</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-238.03</v>
      </c>
      <c r="D89" s="156">
        <v>-324.68</v>
      </c>
      <c r="E89" s="156">
        <v>-6.31</v>
      </c>
      <c r="F89" s="156">
        <v>-0.22</v>
      </c>
      <c r="G89" s="156">
        <v>-0.32</v>
      </c>
      <c r="H89" s="156">
        <v>-0.02</v>
      </c>
      <c r="I89" s="156">
        <v>-4.97</v>
      </c>
      <c r="J89" s="156">
        <v>-9.44</v>
      </c>
      <c r="K89" s="156">
        <v>-13.03</v>
      </c>
      <c r="L89" s="156">
        <v>-11.62</v>
      </c>
      <c r="M89" s="156">
        <v>-2.2599999999999998</v>
      </c>
      <c r="N89" s="156">
        <v>-210.22</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t="s">
        <v>10</v>
      </c>
      <c r="D90" s="154" t="s">
        <v>10</v>
      </c>
      <c r="E90" s="154" t="s">
        <v>10</v>
      </c>
      <c r="F90" s="154" t="s">
        <v>10</v>
      </c>
      <c r="G90" s="154" t="s">
        <v>10</v>
      </c>
      <c r="H90" s="154" t="s">
        <v>10</v>
      </c>
      <c r="I90" s="154" t="s">
        <v>10</v>
      </c>
      <c r="J90" s="154" t="s">
        <v>10</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0.01</v>
      </c>
      <c r="D91" s="154" t="s">
        <v>10</v>
      </c>
      <c r="E91" s="154" t="s">
        <v>10</v>
      </c>
      <c r="F91" s="154" t="s">
        <v>10</v>
      </c>
      <c r="G91" s="154" t="s">
        <v>10</v>
      </c>
      <c r="H91" s="154" t="s">
        <v>10</v>
      </c>
      <c r="I91" s="154" t="s">
        <v>10</v>
      </c>
      <c r="J91" s="154" t="s">
        <v>10</v>
      </c>
      <c r="K91" s="154" t="s">
        <v>10</v>
      </c>
      <c r="L91" s="154" t="s">
        <v>10</v>
      </c>
      <c r="M91" s="154">
        <v>0.02</v>
      </c>
      <c r="N91" s="154" t="s">
        <v>10</v>
      </c>
    </row>
  </sheetData>
  <mergeCells count="31">
    <mergeCell ref="F4:H5"/>
    <mergeCell ref="C55:H55"/>
    <mergeCell ref="I55:N55"/>
    <mergeCell ref="M4:M16"/>
    <mergeCell ref="N4:N16"/>
    <mergeCell ref="F6:F13"/>
    <mergeCell ref="J6:J13"/>
    <mergeCell ref="E4:E16"/>
    <mergeCell ref="C18:H18"/>
    <mergeCell ref="I18:N18"/>
    <mergeCell ref="B4:B16"/>
    <mergeCell ref="I2:N2"/>
    <mergeCell ref="H6:H13"/>
    <mergeCell ref="C3:H3"/>
    <mergeCell ref="F14:H16"/>
    <mergeCell ref="I4:L5"/>
    <mergeCell ref="C4:C16"/>
    <mergeCell ref="I3:N3"/>
    <mergeCell ref="I6:I13"/>
    <mergeCell ref="G6:G13"/>
    <mergeCell ref="A3:B3"/>
    <mergeCell ref="K6:K13"/>
    <mergeCell ref="D4:D16"/>
    <mergeCell ref="A4:A16"/>
    <mergeCell ref="L6:L13"/>
    <mergeCell ref="I14:L16"/>
    <mergeCell ref="A1:B1"/>
    <mergeCell ref="C1:H1"/>
    <mergeCell ref="I1:N1"/>
    <mergeCell ref="A2:B2"/>
    <mergeCell ref="C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100</v>
      </c>
      <c r="B2" s="233"/>
      <c r="C2" s="236" t="s">
        <v>204</v>
      </c>
      <c r="D2" s="236"/>
      <c r="E2" s="236"/>
      <c r="F2" s="236"/>
      <c r="G2" s="236"/>
      <c r="H2" s="237"/>
      <c r="I2" s="238" t="s">
        <v>204</v>
      </c>
      <c r="J2" s="236"/>
      <c r="K2" s="236"/>
      <c r="L2" s="236"/>
      <c r="M2" s="236"/>
      <c r="N2" s="237"/>
      <c r="O2" s="112"/>
      <c r="P2" s="112"/>
      <c r="Q2" s="112"/>
      <c r="R2" s="112"/>
      <c r="S2" s="112"/>
      <c r="T2" s="112"/>
      <c r="U2" s="112"/>
      <c r="V2" s="112"/>
      <c r="W2" s="112"/>
      <c r="X2" s="112"/>
      <c r="Y2" s="112"/>
      <c r="Z2" s="112"/>
      <c r="AA2" s="112"/>
    </row>
    <row r="3" spans="1:27" s="18" customFormat="1" ht="15" customHeight="1">
      <c r="A3" s="232" t="s">
        <v>210</v>
      </c>
      <c r="B3" s="233"/>
      <c r="C3" s="236" t="s">
        <v>912</v>
      </c>
      <c r="D3" s="236"/>
      <c r="E3" s="236"/>
      <c r="F3" s="236"/>
      <c r="G3" s="236"/>
      <c r="H3" s="237"/>
      <c r="I3" s="238" t="s">
        <v>912</v>
      </c>
      <c r="J3" s="236"/>
      <c r="K3" s="236"/>
      <c r="L3" s="236"/>
      <c r="M3" s="236"/>
      <c r="N3" s="23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118604</v>
      </c>
      <c r="D19" s="152">
        <v>9335</v>
      </c>
      <c r="E19" s="152">
        <v>69210</v>
      </c>
      <c r="F19" s="152">
        <v>2579</v>
      </c>
      <c r="G19" s="152">
        <v>9755</v>
      </c>
      <c r="H19" s="152">
        <v>16198</v>
      </c>
      <c r="I19" s="152">
        <v>13954</v>
      </c>
      <c r="J19" s="152">
        <v>8135</v>
      </c>
      <c r="K19" s="152">
        <v>13356</v>
      </c>
      <c r="L19" s="152">
        <v>5232</v>
      </c>
      <c r="M19" s="152">
        <v>3110</v>
      </c>
      <c r="N19" s="152">
        <v>36949</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15372</v>
      </c>
      <c r="D20" s="152">
        <v>391</v>
      </c>
      <c r="E20" s="152">
        <v>13685</v>
      </c>
      <c r="F20" s="152">
        <v>495</v>
      </c>
      <c r="G20" s="152">
        <v>1797</v>
      </c>
      <c r="H20" s="152">
        <v>3739</v>
      </c>
      <c r="I20" s="152">
        <v>2430</v>
      </c>
      <c r="J20" s="152">
        <v>1624</v>
      </c>
      <c r="K20" s="152">
        <v>2663</v>
      </c>
      <c r="L20" s="152">
        <v>937</v>
      </c>
      <c r="M20" s="152">
        <v>497</v>
      </c>
      <c r="N20" s="152">
        <v>799</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v>320114</v>
      </c>
      <c r="D21" s="152">
        <v>150190</v>
      </c>
      <c r="E21" s="152" t="s">
        <v>10</v>
      </c>
      <c r="F21" s="152" t="s">
        <v>10</v>
      </c>
      <c r="G21" s="152" t="s">
        <v>10</v>
      </c>
      <c r="H21" s="152" t="s">
        <v>10</v>
      </c>
      <c r="I21" s="152" t="s">
        <v>10</v>
      </c>
      <c r="J21" s="152" t="s">
        <v>10</v>
      </c>
      <c r="K21" s="152" t="s">
        <v>10</v>
      </c>
      <c r="L21" s="152" t="s">
        <v>10</v>
      </c>
      <c r="M21" s="152" t="s">
        <v>10</v>
      </c>
      <c r="N21" s="152">
        <v>169925</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60</v>
      </c>
      <c r="D22" s="152" t="s">
        <v>10</v>
      </c>
      <c r="E22" s="152">
        <v>59</v>
      </c>
      <c r="F22" s="152">
        <v>1</v>
      </c>
      <c r="G22" s="152">
        <v>4</v>
      </c>
      <c r="H22" s="152">
        <v>13</v>
      </c>
      <c r="I22" s="152">
        <v>19</v>
      </c>
      <c r="J22" s="152">
        <v>23</v>
      </c>
      <c r="K22" s="152" t="s">
        <v>10</v>
      </c>
      <c r="L22" s="152" t="s">
        <v>10</v>
      </c>
      <c r="M22" s="152">
        <v>1</v>
      </c>
      <c r="N22" s="152" t="s">
        <v>10</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423213</v>
      </c>
      <c r="D23" s="152">
        <v>25267</v>
      </c>
      <c r="E23" s="152">
        <v>146071</v>
      </c>
      <c r="F23" s="152">
        <v>9485</v>
      </c>
      <c r="G23" s="152">
        <v>18305</v>
      </c>
      <c r="H23" s="152">
        <v>23983</v>
      </c>
      <c r="I23" s="152">
        <v>17542</v>
      </c>
      <c r="J23" s="152">
        <v>22684</v>
      </c>
      <c r="K23" s="152">
        <v>16586</v>
      </c>
      <c r="L23" s="152">
        <v>37485</v>
      </c>
      <c r="M23" s="152">
        <v>670</v>
      </c>
      <c r="N23" s="152">
        <v>251205</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29417</v>
      </c>
      <c r="D24" s="152">
        <v>1487</v>
      </c>
      <c r="E24" s="152">
        <v>18355</v>
      </c>
      <c r="F24" s="152">
        <v>965</v>
      </c>
      <c r="G24" s="152">
        <v>3268</v>
      </c>
      <c r="H24" s="152">
        <v>4440</v>
      </c>
      <c r="I24" s="152">
        <v>4254</v>
      </c>
      <c r="J24" s="152">
        <v>2067</v>
      </c>
      <c r="K24" s="152">
        <v>1832</v>
      </c>
      <c r="L24" s="152">
        <v>1529</v>
      </c>
      <c r="M24" s="152">
        <v>1212</v>
      </c>
      <c r="N24" s="152">
        <v>8363</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847946</v>
      </c>
      <c r="D25" s="162">
        <v>183696</v>
      </c>
      <c r="E25" s="162">
        <v>210670</v>
      </c>
      <c r="F25" s="162">
        <v>11594</v>
      </c>
      <c r="G25" s="162">
        <v>26594</v>
      </c>
      <c r="H25" s="162">
        <v>39493</v>
      </c>
      <c r="I25" s="162">
        <v>29690</v>
      </c>
      <c r="J25" s="162">
        <v>30399</v>
      </c>
      <c r="K25" s="162">
        <v>30773</v>
      </c>
      <c r="L25" s="162">
        <v>42126</v>
      </c>
      <c r="M25" s="162">
        <v>3065</v>
      </c>
      <c r="N25" s="162">
        <v>450515</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28690</v>
      </c>
      <c r="D26" s="152">
        <v>3901</v>
      </c>
      <c r="E26" s="152">
        <v>22103</v>
      </c>
      <c r="F26" s="152">
        <v>2093</v>
      </c>
      <c r="G26" s="152">
        <v>3788</v>
      </c>
      <c r="H26" s="152">
        <v>4587</v>
      </c>
      <c r="I26" s="152">
        <v>5509</v>
      </c>
      <c r="J26" s="152">
        <v>4044</v>
      </c>
      <c r="K26" s="152">
        <v>1249</v>
      </c>
      <c r="L26" s="152">
        <v>834</v>
      </c>
      <c r="M26" s="152">
        <v>17</v>
      </c>
      <c r="N26" s="152">
        <v>2669</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19366</v>
      </c>
      <c r="D27" s="152">
        <v>2740</v>
      </c>
      <c r="E27" s="152">
        <v>16626</v>
      </c>
      <c r="F27" s="152">
        <v>1871</v>
      </c>
      <c r="G27" s="152">
        <v>3335</v>
      </c>
      <c r="H27" s="152">
        <v>4146</v>
      </c>
      <c r="I27" s="152">
        <v>5321</v>
      </c>
      <c r="J27" s="152">
        <v>396</v>
      </c>
      <c r="K27" s="152">
        <v>1039</v>
      </c>
      <c r="L27" s="152">
        <v>518</v>
      </c>
      <c r="M27" s="152" t="s">
        <v>10</v>
      </c>
      <c r="N27" s="152" t="s">
        <v>10</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1862</v>
      </c>
      <c r="D29" s="152">
        <v>1031</v>
      </c>
      <c r="E29" s="152">
        <v>479</v>
      </c>
      <c r="F29" s="152">
        <v>272</v>
      </c>
      <c r="G29" s="152">
        <v>6</v>
      </c>
      <c r="H29" s="152">
        <v>113</v>
      </c>
      <c r="I29" s="152">
        <v>2</v>
      </c>
      <c r="J29" s="152">
        <v>86</v>
      </c>
      <c r="K29" s="152" t="s">
        <v>10</v>
      </c>
      <c r="L29" s="152" t="s">
        <v>10</v>
      </c>
      <c r="M29" s="152" t="s">
        <v>10</v>
      </c>
      <c r="N29" s="152">
        <v>351</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452</v>
      </c>
      <c r="D30" s="152" t="s">
        <v>10</v>
      </c>
      <c r="E30" s="152">
        <v>452</v>
      </c>
      <c r="F30" s="152">
        <v>2</v>
      </c>
      <c r="G30" s="152">
        <v>77</v>
      </c>
      <c r="H30" s="152">
        <v>267</v>
      </c>
      <c r="I30" s="152">
        <v>19</v>
      </c>
      <c r="J30" s="152">
        <v>7</v>
      </c>
      <c r="K30" s="152">
        <v>75</v>
      </c>
      <c r="L30" s="152">
        <v>3</v>
      </c>
      <c r="M30" s="152" t="s">
        <v>10</v>
      </c>
      <c r="N30" s="152" t="s">
        <v>10</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30101</v>
      </c>
      <c r="D31" s="162">
        <v>4933</v>
      </c>
      <c r="E31" s="162">
        <v>22130</v>
      </c>
      <c r="F31" s="162">
        <v>2362</v>
      </c>
      <c r="G31" s="162">
        <v>3717</v>
      </c>
      <c r="H31" s="162">
        <v>4433</v>
      </c>
      <c r="I31" s="162">
        <v>5492</v>
      </c>
      <c r="J31" s="162">
        <v>4122</v>
      </c>
      <c r="K31" s="162">
        <v>1174</v>
      </c>
      <c r="L31" s="162">
        <v>831</v>
      </c>
      <c r="M31" s="162">
        <v>17</v>
      </c>
      <c r="N31" s="162">
        <v>3020</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878046</v>
      </c>
      <c r="D32" s="162">
        <v>188628</v>
      </c>
      <c r="E32" s="162">
        <v>232800</v>
      </c>
      <c r="F32" s="162">
        <v>13957</v>
      </c>
      <c r="G32" s="162">
        <v>30311</v>
      </c>
      <c r="H32" s="162">
        <v>43926</v>
      </c>
      <c r="I32" s="162">
        <v>35182</v>
      </c>
      <c r="J32" s="162">
        <v>34522</v>
      </c>
      <c r="K32" s="162">
        <v>31947</v>
      </c>
      <c r="L32" s="162">
        <v>42956</v>
      </c>
      <c r="M32" s="162">
        <v>3083</v>
      </c>
      <c r="N32" s="162">
        <v>453535</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261491</v>
      </c>
      <c r="D39" s="152">
        <v>35533</v>
      </c>
      <c r="E39" s="152">
        <v>18541</v>
      </c>
      <c r="F39" s="152">
        <v>1065</v>
      </c>
      <c r="G39" s="152">
        <v>2942</v>
      </c>
      <c r="H39" s="152">
        <v>4373</v>
      </c>
      <c r="I39" s="152">
        <v>3060</v>
      </c>
      <c r="J39" s="152">
        <v>1892</v>
      </c>
      <c r="K39" s="152">
        <v>3378</v>
      </c>
      <c r="L39" s="152">
        <v>1831</v>
      </c>
      <c r="M39" s="152">
        <v>513</v>
      </c>
      <c r="N39" s="152">
        <v>206904</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2372</v>
      </c>
      <c r="D40" s="152">
        <v>495</v>
      </c>
      <c r="E40" s="152">
        <v>661</v>
      </c>
      <c r="F40" s="152">
        <v>3</v>
      </c>
      <c r="G40" s="152">
        <v>4</v>
      </c>
      <c r="H40" s="152">
        <v>12</v>
      </c>
      <c r="I40" s="152">
        <v>44</v>
      </c>
      <c r="J40" s="152" t="s">
        <v>10</v>
      </c>
      <c r="K40" s="152">
        <v>207</v>
      </c>
      <c r="L40" s="152">
        <v>391</v>
      </c>
      <c r="M40" s="152">
        <v>135</v>
      </c>
      <c r="N40" s="152">
        <v>1081</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19611</v>
      </c>
      <c r="D41" s="152">
        <v>869</v>
      </c>
      <c r="E41" s="152">
        <v>18083</v>
      </c>
      <c r="F41" s="152">
        <v>627</v>
      </c>
      <c r="G41" s="152">
        <v>2175</v>
      </c>
      <c r="H41" s="152">
        <v>4412</v>
      </c>
      <c r="I41" s="152">
        <v>3876</v>
      </c>
      <c r="J41" s="152">
        <v>1874</v>
      </c>
      <c r="K41" s="152">
        <v>3845</v>
      </c>
      <c r="L41" s="152">
        <v>1274</v>
      </c>
      <c r="M41" s="152">
        <v>445</v>
      </c>
      <c r="N41" s="152">
        <v>214</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98971</v>
      </c>
      <c r="D42" s="152">
        <v>23218</v>
      </c>
      <c r="E42" s="152">
        <v>30955</v>
      </c>
      <c r="F42" s="152">
        <v>1220</v>
      </c>
      <c r="G42" s="152">
        <v>5269</v>
      </c>
      <c r="H42" s="152">
        <v>7836</v>
      </c>
      <c r="I42" s="152">
        <v>7158</v>
      </c>
      <c r="J42" s="152">
        <v>3932</v>
      </c>
      <c r="K42" s="152">
        <v>3712</v>
      </c>
      <c r="L42" s="152">
        <v>1828</v>
      </c>
      <c r="M42" s="152">
        <v>1494</v>
      </c>
      <c r="N42" s="152">
        <v>43305</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29417</v>
      </c>
      <c r="D43" s="152">
        <v>1487</v>
      </c>
      <c r="E43" s="152">
        <v>18355</v>
      </c>
      <c r="F43" s="152">
        <v>965</v>
      </c>
      <c r="G43" s="152">
        <v>3268</v>
      </c>
      <c r="H43" s="152">
        <v>4440</v>
      </c>
      <c r="I43" s="152">
        <v>4254</v>
      </c>
      <c r="J43" s="152">
        <v>2067</v>
      </c>
      <c r="K43" s="152">
        <v>1832</v>
      </c>
      <c r="L43" s="152">
        <v>1529</v>
      </c>
      <c r="M43" s="152">
        <v>1212</v>
      </c>
      <c r="N43" s="152">
        <v>8363</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353028</v>
      </c>
      <c r="D44" s="162">
        <v>58628</v>
      </c>
      <c r="E44" s="162">
        <v>49884</v>
      </c>
      <c r="F44" s="162">
        <v>1948</v>
      </c>
      <c r="G44" s="162">
        <v>7122</v>
      </c>
      <c r="H44" s="162">
        <v>12193</v>
      </c>
      <c r="I44" s="162">
        <v>9885</v>
      </c>
      <c r="J44" s="162">
        <v>5630</v>
      </c>
      <c r="K44" s="162">
        <v>9311</v>
      </c>
      <c r="L44" s="162">
        <v>3795</v>
      </c>
      <c r="M44" s="162">
        <v>1375</v>
      </c>
      <c r="N44" s="162">
        <v>243141</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11224</v>
      </c>
      <c r="D45" s="152">
        <v>2158</v>
      </c>
      <c r="E45" s="152">
        <v>6187</v>
      </c>
      <c r="F45" s="152">
        <v>1635</v>
      </c>
      <c r="G45" s="152">
        <v>1542</v>
      </c>
      <c r="H45" s="152">
        <v>924</v>
      </c>
      <c r="I45" s="152">
        <v>276</v>
      </c>
      <c r="J45" s="152">
        <v>1697</v>
      </c>
      <c r="K45" s="152">
        <v>85</v>
      </c>
      <c r="L45" s="152">
        <v>27</v>
      </c>
      <c r="M45" s="152" t="s">
        <v>10</v>
      </c>
      <c r="N45" s="152">
        <v>2879</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4069</v>
      </c>
      <c r="D47" s="152" t="s">
        <v>10</v>
      </c>
      <c r="E47" s="152">
        <v>4035</v>
      </c>
      <c r="F47" s="152">
        <v>43</v>
      </c>
      <c r="G47" s="152">
        <v>696</v>
      </c>
      <c r="H47" s="152">
        <v>1427</v>
      </c>
      <c r="I47" s="152">
        <v>1058</v>
      </c>
      <c r="J47" s="152">
        <v>131</v>
      </c>
      <c r="K47" s="152">
        <v>619</v>
      </c>
      <c r="L47" s="152">
        <v>61</v>
      </c>
      <c r="M47" s="152" t="s">
        <v>10</v>
      </c>
      <c r="N47" s="152">
        <v>35</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452</v>
      </c>
      <c r="D48" s="152" t="s">
        <v>10</v>
      </c>
      <c r="E48" s="152">
        <v>452</v>
      </c>
      <c r="F48" s="152">
        <v>2</v>
      </c>
      <c r="G48" s="152">
        <v>77</v>
      </c>
      <c r="H48" s="152">
        <v>267</v>
      </c>
      <c r="I48" s="152">
        <v>19</v>
      </c>
      <c r="J48" s="152">
        <v>7</v>
      </c>
      <c r="K48" s="152">
        <v>75</v>
      </c>
      <c r="L48" s="152">
        <v>3</v>
      </c>
      <c r="M48" s="152" t="s">
        <v>10</v>
      </c>
      <c r="N48" s="152" t="s">
        <v>10</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14841</v>
      </c>
      <c r="D49" s="162">
        <v>2158</v>
      </c>
      <c r="E49" s="162">
        <v>9770</v>
      </c>
      <c r="F49" s="162">
        <v>1675</v>
      </c>
      <c r="G49" s="162">
        <v>2162</v>
      </c>
      <c r="H49" s="162">
        <v>2083</v>
      </c>
      <c r="I49" s="162">
        <v>1316</v>
      </c>
      <c r="J49" s="162">
        <v>1821</v>
      </c>
      <c r="K49" s="162">
        <v>628</v>
      </c>
      <c r="L49" s="162">
        <v>85</v>
      </c>
      <c r="M49" s="162" t="s">
        <v>10</v>
      </c>
      <c r="N49" s="162">
        <v>2914</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367869</v>
      </c>
      <c r="D50" s="162">
        <v>60786</v>
      </c>
      <c r="E50" s="162">
        <v>59654</v>
      </c>
      <c r="F50" s="162">
        <v>3624</v>
      </c>
      <c r="G50" s="162">
        <v>9283</v>
      </c>
      <c r="H50" s="162">
        <v>14277</v>
      </c>
      <c r="I50" s="162">
        <v>11200</v>
      </c>
      <c r="J50" s="162">
        <v>7451</v>
      </c>
      <c r="K50" s="162">
        <v>9939</v>
      </c>
      <c r="L50" s="162">
        <v>3880</v>
      </c>
      <c r="M50" s="162">
        <v>1375</v>
      </c>
      <c r="N50" s="162">
        <v>246054</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-510177</v>
      </c>
      <c r="D51" s="162">
        <v>-127843</v>
      </c>
      <c r="E51" s="162">
        <v>-173146</v>
      </c>
      <c r="F51" s="162">
        <v>-10333</v>
      </c>
      <c r="G51" s="162">
        <v>-21027</v>
      </c>
      <c r="H51" s="162">
        <v>-29649</v>
      </c>
      <c r="I51" s="162">
        <v>-23982</v>
      </c>
      <c r="J51" s="162">
        <v>-27070</v>
      </c>
      <c r="K51" s="162">
        <v>-22008</v>
      </c>
      <c r="L51" s="162">
        <v>-39076</v>
      </c>
      <c r="M51" s="162">
        <v>-1707</v>
      </c>
      <c r="N51" s="162">
        <v>-207481</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-494918</v>
      </c>
      <c r="D52" s="160">
        <v>-125068</v>
      </c>
      <c r="E52" s="160">
        <v>-160786</v>
      </c>
      <c r="F52" s="160">
        <v>-9646</v>
      </c>
      <c r="G52" s="160">
        <v>-19472</v>
      </c>
      <c r="H52" s="160">
        <v>-27300</v>
      </c>
      <c r="I52" s="160">
        <v>-19806</v>
      </c>
      <c r="J52" s="160">
        <v>-24769</v>
      </c>
      <c r="K52" s="160">
        <v>-21462</v>
      </c>
      <c r="L52" s="160">
        <v>-38331</v>
      </c>
      <c r="M52" s="160">
        <v>-1690</v>
      </c>
      <c r="N52" s="160">
        <v>-207374</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v>585</v>
      </c>
      <c r="D53" s="152" t="s">
        <v>10</v>
      </c>
      <c r="E53" s="152">
        <v>585</v>
      </c>
      <c r="F53" s="152">
        <v>200</v>
      </c>
      <c r="G53" s="152" t="s">
        <v>10</v>
      </c>
      <c r="H53" s="152">
        <v>385</v>
      </c>
      <c r="I53" s="152" t="s">
        <v>10</v>
      </c>
      <c r="J53" s="152" t="s">
        <v>10</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288</v>
      </c>
      <c r="D54" s="152" t="s">
        <v>10</v>
      </c>
      <c r="E54" s="152">
        <v>235</v>
      </c>
      <c r="F54" s="152" t="s">
        <v>10</v>
      </c>
      <c r="G54" s="152">
        <v>46</v>
      </c>
      <c r="H54" s="152">
        <v>47</v>
      </c>
      <c r="I54" s="152">
        <v>52</v>
      </c>
      <c r="J54" s="152">
        <v>91</v>
      </c>
      <c r="K54" s="152" t="s">
        <v>10</v>
      </c>
      <c r="L54" s="152" t="s">
        <v>10</v>
      </c>
      <c r="M54" s="152">
        <v>53</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73.69</v>
      </c>
      <c r="D56" s="154">
        <v>30.73</v>
      </c>
      <c r="E56" s="154">
        <v>53</v>
      </c>
      <c r="F56" s="154">
        <v>28.79</v>
      </c>
      <c r="G56" s="154">
        <v>57.16</v>
      </c>
      <c r="H56" s="154">
        <v>70.39</v>
      </c>
      <c r="I56" s="154">
        <v>86.13</v>
      </c>
      <c r="J56" s="154">
        <v>39.159999999999997</v>
      </c>
      <c r="K56" s="154">
        <v>89.01</v>
      </c>
      <c r="L56" s="154">
        <v>17.7</v>
      </c>
      <c r="M56" s="154">
        <v>4.0199999999999996</v>
      </c>
      <c r="N56" s="154">
        <v>28.3</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9.5500000000000007</v>
      </c>
      <c r="D57" s="154">
        <v>1.29</v>
      </c>
      <c r="E57" s="154">
        <v>10.48</v>
      </c>
      <c r="F57" s="154">
        <v>5.52</v>
      </c>
      <c r="G57" s="154">
        <v>10.53</v>
      </c>
      <c r="H57" s="154">
        <v>16.25</v>
      </c>
      <c r="I57" s="154">
        <v>15</v>
      </c>
      <c r="J57" s="154">
        <v>7.82</v>
      </c>
      <c r="K57" s="154">
        <v>17.75</v>
      </c>
      <c r="L57" s="154">
        <v>3.17</v>
      </c>
      <c r="M57" s="154">
        <v>0.64</v>
      </c>
      <c r="N57" s="154">
        <v>0.61</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v>198.88</v>
      </c>
      <c r="D58" s="154">
        <v>494.35</v>
      </c>
      <c r="E58" s="154" t="s">
        <v>10</v>
      </c>
      <c r="F58" s="154" t="s">
        <v>10</v>
      </c>
      <c r="G58" s="154" t="s">
        <v>10</v>
      </c>
      <c r="H58" s="154" t="s">
        <v>10</v>
      </c>
      <c r="I58" s="154" t="s">
        <v>10</v>
      </c>
      <c r="J58" s="154" t="s">
        <v>10</v>
      </c>
      <c r="K58" s="154" t="s">
        <v>10</v>
      </c>
      <c r="L58" s="154" t="s">
        <v>10</v>
      </c>
      <c r="M58" s="154" t="s">
        <v>10</v>
      </c>
      <c r="N58" s="154">
        <v>130.13999999999999</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v>0.04</v>
      </c>
      <c r="D59" s="154" t="s">
        <v>10</v>
      </c>
      <c r="E59" s="154">
        <v>0.05</v>
      </c>
      <c r="F59" s="154">
        <v>0.01</v>
      </c>
      <c r="G59" s="154">
        <v>0.02</v>
      </c>
      <c r="H59" s="154">
        <v>0.06</v>
      </c>
      <c r="I59" s="154">
        <v>0.11</v>
      </c>
      <c r="J59" s="154">
        <v>0.11</v>
      </c>
      <c r="K59" s="154" t="s">
        <v>10</v>
      </c>
      <c r="L59" s="154" t="s">
        <v>10</v>
      </c>
      <c r="M59" s="154" t="s">
        <v>10</v>
      </c>
      <c r="N59" s="154" t="s">
        <v>10</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262.94</v>
      </c>
      <c r="D60" s="154">
        <v>83.17</v>
      </c>
      <c r="E60" s="154">
        <v>111.87</v>
      </c>
      <c r="F60" s="154">
        <v>105.85</v>
      </c>
      <c r="G60" s="154">
        <v>107.25</v>
      </c>
      <c r="H60" s="154">
        <v>104.23</v>
      </c>
      <c r="I60" s="154">
        <v>108.27</v>
      </c>
      <c r="J60" s="154">
        <v>109.21</v>
      </c>
      <c r="K60" s="154">
        <v>110.53</v>
      </c>
      <c r="L60" s="154">
        <v>126.82</v>
      </c>
      <c r="M60" s="154">
        <v>0.87</v>
      </c>
      <c r="N60" s="154">
        <v>192.38</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18.28</v>
      </c>
      <c r="D61" s="154">
        <v>4.8899999999999997</v>
      </c>
      <c r="E61" s="154">
        <v>14.06</v>
      </c>
      <c r="F61" s="154">
        <v>10.77</v>
      </c>
      <c r="G61" s="154">
        <v>19.149999999999999</v>
      </c>
      <c r="H61" s="154">
        <v>19.29</v>
      </c>
      <c r="I61" s="154">
        <v>26.26</v>
      </c>
      <c r="J61" s="154">
        <v>9.9499999999999993</v>
      </c>
      <c r="K61" s="154">
        <v>12.21</v>
      </c>
      <c r="L61" s="154">
        <v>5.17</v>
      </c>
      <c r="M61" s="154">
        <v>1.57</v>
      </c>
      <c r="N61" s="154">
        <v>6.4</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526.82000000000005</v>
      </c>
      <c r="D62" s="158">
        <v>604.64</v>
      </c>
      <c r="E62" s="158">
        <v>161.34</v>
      </c>
      <c r="F62" s="158">
        <v>129.4</v>
      </c>
      <c r="G62" s="158">
        <v>155.81</v>
      </c>
      <c r="H62" s="158">
        <v>171.63</v>
      </c>
      <c r="I62" s="158">
        <v>183.25</v>
      </c>
      <c r="J62" s="158">
        <v>146.36000000000001</v>
      </c>
      <c r="K62" s="158">
        <v>205.08</v>
      </c>
      <c r="L62" s="158">
        <v>142.52000000000001</v>
      </c>
      <c r="M62" s="158">
        <v>3.96</v>
      </c>
      <c r="N62" s="158">
        <v>345.02</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17.82</v>
      </c>
      <c r="D63" s="154">
        <v>12.84</v>
      </c>
      <c r="E63" s="154">
        <v>16.93</v>
      </c>
      <c r="F63" s="154">
        <v>23.36</v>
      </c>
      <c r="G63" s="154">
        <v>22.19</v>
      </c>
      <c r="H63" s="154">
        <v>19.93</v>
      </c>
      <c r="I63" s="154">
        <v>34</v>
      </c>
      <c r="J63" s="154">
        <v>19.47</v>
      </c>
      <c r="K63" s="154">
        <v>8.32</v>
      </c>
      <c r="L63" s="154">
        <v>2.82</v>
      </c>
      <c r="M63" s="154">
        <v>0.02</v>
      </c>
      <c r="N63" s="154">
        <v>2.04</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v>12.03</v>
      </c>
      <c r="D64" s="154">
        <v>9.02</v>
      </c>
      <c r="E64" s="154">
        <v>12.73</v>
      </c>
      <c r="F64" s="154">
        <v>20.88</v>
      </c>
      <c r="G64" s="154">
        <v>19.54</v>
      </c>
      <c r="H64" s="154">
        <v>18.02</v>
      </c>
      <c r="I64" s="154">
        <v>32.840000000000003</v>
      </c>
      <c r="J64" s="154">
        <v>1.91</v>
      </c>
      <c r="K64" s="154">
        <v>6.93</v>
      </c>
      <c r="L64" s="154">
        <v>1.75</v>
      </c>
      <c r="M64" s="154" t="s">
        <v>10</v>
      </c>
      <c r="N64" s="154" t="s">
        <v>10</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1.1599999999999999</v>
      </c>
      <c r="D66" s="154">
        <v>3.39</v>
      </c>
      <c r="E66" s="154">
        <v>0.37</v>
      </c>
      <c r="F66" s="154">
        <v>3.04</v>
      </c>
      <c r="G66" s="154">
        <v>0.04</v>
      </c>
      <c r="H66" s="154">
        <v>0.49</v>
      </c>
      <c r="I66" s="154">
        <v>0.01</v>
      </c>
      <c r="J66" s="154">
        <v>0.41</v>
      </c>
      <c r="K66" s="154" t="s">
        <v>10</v>
      </c>
      <c r="L66" s="154" t="s">
        <v>10</v>
      </c>
      <c r="M66" s="154" t="s">
        <v>10</v>
      </c>
      <c r="N66" s="154">
        <v>0.27</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0.28000000000000003</v>
      </c>
      <c r="D67" s="154" t="s">
        <v>10</v>
      </c>
      <c r="E67" s="154">
        <v>0.35</v>
      </c>
      <c r="F67" s="154">
        <v>0.03</v>
      </c>
      <c r="G67" s="154">
        <v>0.45</v>
      </c>
      <c r="H67" s="154">
        <v>1.1599999999999999</v>
      </c>
      <c r="I67" s="154">
        <v>0.12</v>
      </c>
      <c r="J67" s="154">
        <v>0.03</v>
      </c>
      <c r="K67" s="154">
        <v>0.5</v>
      </c>
      <c r="L67" s="154">
        <v>0.01</v>
      </c>
      <c r="M67" s="154" t="s">
        <v>10</v>
      </c>
      <c r="N67" s="154" t="s">
        <v>10</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18.7</v>
      </c>
      <c r="D68" s="158">
        <v>16.239999999999998</v>
      </c>
      <c r="E68" s="158">
        <v>16.95</v>
      </c>
      <c r="F68" s="158">
        <v>26.37</v>
      </c>
      <c r="G68" s="158">
        <v>21.78</v>
      </c>
      <c r="H68" s="158">
        <v>19.260000000000002</v>
      </c>
      <c r="I68" s="158">
        <v>33.9</v>
      </c>
      <c r="J68" s="158">
        <v>19.850000000000001</v>
      </c>
      <c r="K68" s="158">
        <v>7.82</v>
      </c>
      <c r="L68" s="158">
        <v>2.81</v>
      </c>
      <c r="M68" s="158">
        <v>0.02</v>
      </c>
      <c r="N68" s="158">
        <v>2.31</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545.52</v>
      </c>
      <c r="D69" s="158">
        <v>620.88</v>
      </c>
      <c r="E69" s="158">
        <v>178.29</v>
      </c>
      <c r="F69" s="158">
        <v>155.76</v>
      </c>
      <c r="G69" s="158">
        <v>177.59</v>
      </c>
      <c r="H69" s="158">
        <v>190.89</v>
      </c>
      <c r="I69" s="158">
        <v>217.15</v>
      </c>
      <c r="J69" s="158">
        <v>166.2</v>
      </c>
      <c r="K69" s="158">
        <v>212.9</v>
      </c>
      <c r="L69" s="158">
        <v>145.33000000000001</v>
      </c>
      <c r="M69" s="158">
        <v>3.98</v>
      </c>
      <c r="N69" s="158">
        <v>347.34</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162.46</v>
      </c>
      <c r="D76" s="154">
        <v>116.96</v>
      </c>
      <c r="E76" s="154">
        <v>14.2</v>
      </c>
      <c r="F76" s="154">
        <v>11.88</v>
      </c>
      <c r="G76" s="154">
        <v>17.239999999999998</v>
      </c>
      <c r="H76" s="154">
        <v>19.010000000000002</v>
      </c>
      <c r="I76" s="154">
        <v>18.89</v>
      </c>
      <c r="J76" s="154">
        <v>9.11</v>
      </c>
      <c r="K76" s="154">
        <v>22.52</v>
      </c>
      <c r="L76" s="154">
        <v>6.19</v>
      </c>
      <c r="M76" s="154">
        <v>0.66</v>
      </c>
      <c r="N76" s="154">
        <v>158.46</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1.47</v>
      </c>
      <c r="D77" s="154">
        <v>1.63</v>
      </c>
      <c r="E77" s="154">
        <v>0.51</v>
      </c>
      <c r="F77" s="154">
        <v>0.03</v>
      </c>
      <c r="G77" s="154">
        <v>0.02</v>
      </c>
      <c r="H77" s="154">
        <v>0.05</v>
      </c>
      <c r="I77" s="154">
        <v>0.27</v>
      </c>
      <c r="J77" s="154" t="s">
        <v>10</v>
      </c>
      <c r="K77" s="154">
        <v>1.38</v>
      </c>
      <c r="L77" s="154">
        <v>1.32</v>
      </c>
      <c r="M77" s="154">
        <v>0.18</v>
      </c>
      <c r="N77" s="154">
        <v>0.83</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12.18</v>
      </c>
      <c r="D78" s="154">
        <v>2.86</v>
      </c>
      <c r="E78" s="154">
        <v>13.85</v>
      </c>
      <c r="F78" s="154">
        <v>6.99</v>
      </c>
      <c r="G78" s="154">
        <v>12.74</v>
      </c>
      <c r="H78" s="154">
        <v>19.170000000000002</v>
      </c>
      <c r="I78" s="154">
        <v>23.92</v>
      </c>
      <c r="J78" s="154">
        <v>9.02</v>
      </c>
      <c r="K78" s="154">
        <v>25.62</v>
      </c>
      <c r="L78" s="154">
        <v>4.3099999999999996</v>
      </c>
      <c r="M78" s="154">
        <v>0.57999999999999996</v>
      </c>
      <c r="N78" s="154">
        <v>0.16</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61.49</v>
      </c>
      <c r="D79" s="154">
        <v>76.42</v>
      </c>
      <c r="E79" s="154">
        <v>23.71</v>
      </c>
      <c r="F79" s="154">
        <v>13.61</v>
      </c>
      <c r="G79" s="154">
        <v>30.87</v>
      </c>
      <c r="H79" s="154">
        <v>34.049999999999997</v>
      </c>
      <c r="I79" s="154">
        <v>44.18</v>
      </c>
      <c r="J79" s="154">
        <v>18.93</v>
      </c>
      <c r="K79" s="154">
        <v>24.74</v>
      </c>
      <c r="L79" s="154">
        <v>6.18</v>
      </c>
      <c r="M79" s="154">
        <v>1.93</v>
      </c>
      <c r="N79" s="154">
        <v>33.159999999999997</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18.28</v>
      </c>
      <c r="D80" s="154">
        <v>4.8899999999999997</v>
      </c>
      <c r="E80" s="154">
        <v>14.06</v>
      </c>
      <c r="F80" s="154">
        <v>10.77</v>
      </c>
      <c r="G80" s="154">
        <v>19.149999999999999</v>
      </c>
      <c r="H80" s="154">
        <v>19.29</v>
      </c>
      <c r="I80" s="154">
        <v>26.26</v>
      </c>
      <c r="J80" s="154">
        <v>9.9499999999999993</v>
      </c>
      <c r="K80" s="154">
        <v>12.21</v>
      </c>
      <c r="L80" s="154">
        <v>5.17</v>
      </c>
      <c r="M80" s="154">
        <v>1.57</v>
      </c>
      <c r="N80" s="154">
        <v>6.4</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219.33</v>
      </c>
      <c r="D81" s="158">
        <v>192.97</v>
      </c>
      <c r="E81" s="158">
        <v>38.200000000000003</v>
      </c>
      <c r="F81" s="158">
        <v>21.75</v>
      </c>
      <c r="G81" s="158">
        <v>41.72</v>
      </c>
      <c r="H81" s="158">
        <v>52.99</v>
      </c>
      <c r="I81" s="158">
        <v>61.01</v>
      </c>
      <c r="J81" s="158">
        <v>27.11</v>
      </c>
      <c r="K81" s="158">
        <v>62.05</v>
      </c>
      <c r="L81" s="158">
        <v>12.84</v>
      </c>
      <c r="M81" s="158">
        <v>1.78</v>
      </c>
      <c r="N81" s="158">
        <v>186.21</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6.97</v>
      </c>
      <c r="D82" s="154">
        <v>7.1</v>
      </c>
      <c r="E82" s="154">
        <v>4.74</v>
      </c>
      <c r="F82" s="154">
        <v>18.239999999999998</v>
      </c>
      <c r="G82" s="154">
        <v>9.0399999999999991</v>
      </c>
      <c r="H82" s="154">
        <v>4.0199999999999996</v>
      </c>
      <c r="I82" s="154">
        <v>1.71</v>
      </c>
      <c r="J82" s="154">
        <v>8.17</v>
      </c>
      <c r="K82" s="154">
        <v>0.56000000000000005</v>
      </c>
      <c r="L82" s="154">
        <v>0.09</v>
      </c>
      <c r="M82" s="154" t="s">
        <v>10</v>
      </c>
      <c r="N82" s="154">
        <v>2.2000000000000002</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2.5299999999999998</v>
      </c>
      <c r="D84" s="154" t="s">
        <v>10</v>
      </c>
      <c r="E84" s="154">
        <v>3.09</v>
      </c>
      <c r="F84" s="154">
        <v>0.48</v>
      </c>
      <c r="G84" s="154">
        <v>4.08</v>
      </c>
      <c r="H84" s="154">
        <v>6.2</v>
      </c>
      <c r="I84" s="154">
        <v>6.53</v>
      </c>
      <c r="J84" s="154">
        <v>0.63</v>
      </c>
      <c r="K84" s="154">
        <v>4.12</v>
      </c>
      <c r="L84" s="154">
        <v>0.21</v>
      </c>
      <c r="M84" s="154" t="s">
        <v>10</v>
      </c>
      <c r="N84" s="154">
        <v>0.03</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0.28000000000000003</v>
      </c>
      <c r="D85" s="154" t="s">
        <v>10</v>
      </c>
      <c r="E85" s="154">
        <v>0.35</v>
      </c>
      <c r="F85" s="154">
        <v>0.03</v>
      </c>
      <c r="G85" s="154">
        <v>0.45</v>
      </c>
      <c r="H85" s="154">
        <v>1.1599999999999999</v>
      </c>
      <c r="I85" s="154">
        <v>0.12</v>
      </c>
      <c r="J85" s="154">
        <v>0.03</v>
      </c>
      <c r="K85" s="154">
        <v>0.5</v>
      </c>
      <c r="L85" s="154">
        <v>0.01</v>
      </c>
      <c r="M85" s="154" t="s">
        <v>10</v>
      </c>
      <c r="N85" s="154" t="s">
        <v>10</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9.2200000000000006</v>
      </c>
      <c r="D86" s="158">
        <v>7.1</v>
      </c>
      <c r="E86" s="158">
        <v>7.48</v>
      </c>
      <c r="F86" s="158">
        <v>18.7</v>
      </c>
      <c r="G86" s="158">
        <v>12.66</v>
      </c>
      <c r="H86" s="158">
        <v>9.0500000000000007</v>
      </c>
      <c r="I86" s="158">
        <v>8.1199999999999992</v>
      </c>
      <c r="J86" s="158">
        <v>8.77</v>
      </c>
      <c r="K86" s="158">
        <v>4.1900000000000004</v>
      </c>
      <c r="L86" s="158">
        <v>0.28999999999999998</v>
      </c>
      <c r="M86" s="158" t="s">
        <v>10</v>
      </c>
      <c r="N86" s="158">
        <v>2.23</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228.55</v>
      </c>
      <c r="D87" s="158">
        <v>200.08</v>
      </c>
      <c r="E87" s="158">
        <v>45.69</v>
      </c>
      <c r="F87" s="158">
        <v>40.44</v>
      </c>
      <c r="G87" s="158">
        <v>54.39</v>
      </c>
      <c r="H87" s="158">
        <v>62.04</v>
      </c>
      <c r="I87" s="158">
        <v>69.13</v>
      </c>
      <c r="J87" s="158">
        <v>35.869999999999997</v>
      </c>
      <c r="K87" s="158">
        <v>66.239999999999995</v>
      </c>
      <c r="L87" s="158">
        <v>13.13</v>
      </c>
      <c r="M87" s="158">
        <v>1.78</v>
      </c>
      <c r="N87" s="158">
        <v>188.44</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-316.97000000000003</v>
      </c>
      <c r="D88" s="158">
        <v>-420.8</v>
      </c>
      <c r="E88" s="158">
        <v>-132.6</v>
      </c>
      <c r="F88" s="158">
        <v>-115.32</v>
      </c>
      <c r="G88" s="158">
        <v>-123.2</v>
      </c>
      <c r="H88" s="158">
        <v>-128.85</v>
      </c>
      <c r="I88" s="158">
        <v>-148.02000000000001</v>
      </c>
      <c r="J88" s="158">
        <v>-130.33000000000001</v>
      </c>
      <c r="K88" s="158">
        <v>-146.66999999999999</v>
      </c>
      <c r="L88" s="158">
        <v>-132.19999999999999</v>
      </c>
      <c r="M88" s="158">
        <v>-2.21</v>
      </c>
      <c r="N88" s="158">
        <v>-158.9</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-307.49</v>
      </c>
      <c r="D89" s="156">
        <v>-411.67</v>
      </c>
      <c r="E89" s="156">
        <v>-123.14</v>
      </c>
      <c r="F89" s="156">
        <v>-107.65</v>
      </c>
      <c r="G89" s="156">
        <v>-114.09</v>
      </c>
      <c r="H89" s="156">
        <v>-118.64</v>
      </c>
      <c r="I89" s="156">
        <v>-122.25</v>
      </c>
      <c r="J89" s="156">
        <v>-119.25</v>
      </c>
      <c r="K89" s="156">
        <v>-143.03</v>
      </c>
      <c r="L89" s="156">
        <v>-129.68</v>
      </c>
      <c r="M89" s="156">
        <v>-2.1800000000000002</v>
      </c>
      <c r="N89" s="156">
        <v>-158.82</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v>0.36</v>
      </c>
      <c r="D90" s="154" t="s">
        <v>10</v>
      </c>
      <c r="E90" s="154">
        <v>0.45</v>
      </c>
      <c r="F90" s="154">
        <v>2.23</v>
      </c>
      <c r="G90" s="154" t="s">
        <v>10</v>
      </c>
      <c r="H90" s="154">
        <v>1.67</v>
      </c>
      <c r="I90" s="154" t="s">
        <v>10</v>
      </c>
      <c r="J90" s="154" t="s">
        <v>10</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0.18</v>
      </c>
      <c r="D91" s="154" t="s">
        <v>10</v>
      </c>
      <c r="E91" s="154">
        <v>0.18</v>
      </c>
      <c r="F91" s="154" t="s">
        <v>10</v>
      </c>
      <c r="G91" s="154">
        <v>0.27</v>
      </c>
      <c r="H91" s="154">
        <v>0.2</v>
      </c>
      <c r="I91" s="154">
        <v>0.32</v>
      </c>
      <c r="J91" s="154">
        <v>0.44</v>
      </c>
      <c r="K91" s="154" t="s">
        <v>10</v>
      </c>
      <c r="L91" s="154" t="s">
        <v>10</v>
      </c>
      <c r="M91" s="154">
        <v>7.0000000000000007E-2</v>
      </c>
      <c r="N91" s="154" t="s">
        <v>10</v>
      </c>
    </row>
  </sheetData>
  <mergeCells count="31">
    <mergeCell ref="F14:H16"/>
    <mergeCell ref="F6:F13"/>
    <mergeCell ref="I6:I13"/>
    <mergeCell ref="J6:J13"/>
    <mergeCell ref="A4:A16"/>
    <mergeCell ref="B4:B16"/>
    <mergeCell ref="C4:C16"/>
    <mergeCell ref="D4:D16"/>
    <mergeCell ref="E4:E16"/>
    <mergeCell ref="A1:B1"/>
    <mergeCell ref="C1:H1"/>
    <mergeCell ref="I1:N1"/>
    <mergeCell ref="A3:B3"/>
    <mergeCell ref="C3:H3"/>
    <mergeCell ref="I3:N3"/>
    <mergeCell ref="C55:H55"/>
    <mergeCell ref="I55:N55"/>
    <mergeCell ref="A2:B2"/>
    <mergeCell ref="C2:H2"/>
    <mergeCell ref="I2:N2"/>
    <mergeCell ref="I4:L5"/>
    <mergeCell ref="M4:M16"/>
    <mergeCell ref="N4:N16"/>
    <mergeCell ref="G6:G13"/>
    <mergeCell ref="H6:H13"/>
    <mergeCell ref="K6:K13"/>
    <mergeCell ref="C18:H18"/>
    <mergeCell ref="L6:L13"/>
    <mergeCell ref="I14:L16"/>
    <mergeCell ref="F4:H5"/>
    <mergeCell ref="I18:N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101</v>
      </c>
      <c r="B2" s="233"/>
      <c r="C2" s="236" t="s">
        <v>205</v>
      </c>
      <c r="D2" s="236"/>
      <c r="E2" s="236"/>
      <c r="F2" s="236"/>
      <c r="G2" s="236"/>
      <c r="H2" s="237"/>
      <c r="I2" s="238" t="s">
        <v>205</v>
      </c>
      <c r="J2" s="236"/>
      <c r="K2" s="236"/>
      <c r="L2" s="236"/>
      <c r="M2" s="236"/>
      <c r="N2" s="237"/>
      <c r="O2" s="112"/>
      <c r="P2" s="112"/>
      <c r="Q2" s="112"/>
      <c r="R2" s="112"/>
      <c r="S2" s="112"/>
      <c r="T2" s="112"/>
      <c r="U2" s="112"/>
      <c r="V2" s="112"/>
      <c r="W2" s="112"/>
      <c r="X2" s="112"/>
      <c r="Y2" s="112"/>
      <c r="Z2" s="112"/>
      <c r="AA2" s="112"/>
    </row>
    <row r="3" spans="1:27" s="18" customFormat="1" ht="15" customHeight="1">
      <c r="A3" s="232"/>
      <c r="B3" s="233"/>
      <c r="C3" s="236"/>
      <c r="D3" s="236"/>
      <c r="E3" s="236"/>
      <c r="F3" s="236"/>
      <c r="G3" s="236"/>
      <c r="H3" s="237"/>
      <c r="I3" s="238"/>
      <c r="J3" s="236"/>
      <c r="K3" s="236"/>
      <c r="L3" s="236"/>
      <c r="M3" s="236"/>
      <c r="N3" s="23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36484</v>
      </c>
      <c r="D19" s="152">
        <v>9821</v>
      </c>
      <c r="E19" s="152">
        <v>7584</v>
      </c>
      <c r="F19" s="152">
        <v>18</v>
      </c>
      <c r="G19" s="152">
        <v>191</v>
      </c>
      <c r="H19" s="152">
        <v>603</v>
      </c>
      <c r="I19" s="152">
        <v>1408</v>
      </c>
      <c r="J19" s="152">
        <v>1472</v>
      </c>
      <c r="K19" s="152">
        <v>2229</v>
      </c>
      <c r="L19" s="152">
        <v>1663</v>
      </c>
      <c r="M19" s="152">
        <v>116</v>
      </c>
      <c r="N19" s="152">
        <v>18963</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25392</v>
      </c>
      <c r="D20" s="152">
        <v>9513</v>
      </c>
      <c r="E20" s="152">
        <v>14712</v>
      </c>
      <c r="F20" s="152">
        <v>249</v>
      </c>
      <c r="G20" s="152">
        <v>657</v>
      </c>
      <c r="H20" s="152">
        <v>2051</v>
      </c>
      <c r="I20" s="152">
        <v>2001</v>
      </c>
      <c r="J20" s="152">
        <v>3565</v>
      </c>
      <c r="K20" s="152">
        <v>2079</v>
      </c>
      <c r="L20" s="152">
        <v>4110</v>
      </c>
      <c r="M20" s="152">
        <v>207</v>
      </c>
      <c r="N20" s="152">
        <v>962</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57</v>
      </c>
      <c r="D22" s="152">
        <v>1</v>
      </c>
      <c r="E22" s="152">
        <v>53</v>
      </c>
      <c r="F22" s="152" t="s">
        <v>10</v>
      </c>
      <c r="G22" s="152" t="s">
        <v>10</v>
      </c>
      <c r="H22" s="152">
        <v>4</v>
      </c>
      <c r="I22" s="152">
        <v>21</v>
      </c>
      <c r="J22" s="152">
        <v>28</v>
      </c>
      <c r="K22" s="152" t="s">
        <v>10</v>
      </c>
      <c r="L22" s="152" t="s">
        <v>10</v>
      </c>
      <c r="M22" s="152">
        <v>2</v>
      </c>
      <c r="N22" s="152" t="s">
        <v>10</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41142</v>
      </c>
      <c r="D23" s="152">
        <v>10041</v>
      </c>
      <c r="E23" s="152">
        <v>11023</v>
      </c>
      <c r="F23" s="152">
        <v>40</v>
      </c>
      <c r="G23" s="152">
        <v>223</v>
      </c>
      <c r="H23" s="152">
        <v>712</v>
      </c>
      <c r="I23" s="152">
        <v>539</v>
      </c>
      <c r="J23" s="152">
        <v>2110</v>
      </c>
      <c r="K23" s="152">
        <v>1479</v>
      </c>
      <c r="L23" s="152">
        <v>5919</v>
      </c>
      <c r="M23" s="152">
        <v>33</v>
      </c>
      <c r="N23" s="152">
        <v>20046</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807</v>
      </c>
      <c r="D24" s="152">
        <v>3</v>
      </c>
      <c r="E24" s="152">
        <v>736</v>
      </c>
      <c r="F24" s="152">
        <v>2</v>
      </c>
      <c r="G24" s="152">
        <v>10</v>
      </c>
      <c r="H24" s="152">
        <v>229</v>
      </c>
      <c r="I24" s="152">
        <v>152</v>
      </c>
      <c r="J24" s="152">
        <v>131</v>
      </c>
      <c r="K24" s="152">
        <v>120</v>
      </c>
      <c r="L24" s="152">
        <v>92</v>
      </c>
      <c r="M24" s="152">
        <v>68</v>
      </c>
      <c r="N24" s="152" t="s">
        <v>10</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102268</v>
      </c>
      <c r="D25" s="162">
        <v>29373</v>
      </c>
      <c r="E25" s="162">
        <v>32635</v>
      </c>
      <c r="F25" s="162">
        <v>305</v>
      </c>
      <c r="G25" s="162">
        <v>1061</v>
      </c>
      <c r="H25" s="162">
        <v>3141</v>
      </c>
      <c r="I25" s="162">
        <v>3817</v>
      </c>
      <c r="J25" s="162">
        <v>7045</v>
      </c>
      <c r="K25" s="162">
        <v>5666</v>
      </c>
      <c r="L25" s="162">
        <v>11600</v>
      </c>
      <c r="M25" s="162">
        <v>290</v>
      </c>
      <c r="N25" s="162">
        <v>39970</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20002</v>
      </c>
      <c r="D26" s="152">
        <v>4558</v>
      </c>
      <c r="E26" s="152">
        <v>15410</v>
      </c>
      <c r="F26" s="152">
        <v>1634</v>
      </c>
      <c r="G26" s="152">
        <v>514</v>
      </c>
      <c r="H26" s="152">
        <v>2853</v>
      </c>
      <c r="I26" s="152">
        <v>837</v>
      </c>
      <c r="J26" s="152">
        <v>3107</v>
      </c>
      <c r="K26" s="152">
        <v>2540</v>
      </c>
      <c r="L26" s="152">
        <v>3926</v>
      </c>
      <c r="M26" s="152">
        <v>2</v>
      </c>
      <c r="N26" s="152">
        <v>32</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18071</v>
      </c>
      <c r="D27" s="152">
        <v>4211</v>
      </c>
      <c r="E27" s="152">
        <v>13860</v>
      </c>
      <c r="F27" s="152">
        <v>1590</v>
      </c>
      <c r="G27" s="152">
        <v>465</v>
      </c>
      <c r="H27" s="152">
        <v>2479</v>
      </c>
      <c r="I27" s="152">
        <v>711</v>
      </c>
      <c r="J27" s="152">
        <v>2931</v>
      </c>
      <c r="K27" s="152">
        <v>2178</v>
      </c>
      <c r="L27" s="152">
        <v>3507</v>
      </c>
      <c r="M27" s="152" t="s">
        <v>10</v>
      </c>
      <c r="N27" s="152" t="s">
        <v>10</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2163</v>
      </c>
      <c r="D29" s="152">
        <v>84</v>
      </c>
      <c r="E29" s="152">
        <v>2078</v>
      </c>
      <c r="F29" s="152">
        <v>2</v>
      </c>
      <c r="G29" s="152">
        <v>47</v>
      </c>
      <c r="H29" s="152">
        <v>69</v>
      </c>
      <c r="I29" s="152">
        <v>1689</v>
      </c>
      <c r="J29" s="152">
        <v>86</v>
      </c>
      <c r="K29" s="152">
        <v>89</v>
      </c>
      <c r="L29" s="152">
        <v>96</v>
      </c>
      <c r="M29" s="152" t="s">
        <v>10</v>
      </c>
      <c r="N29" s="152">
        <v>1</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57</v>
      </c>
      <c r="D30" s="152" t="s">
        <v>10</v>
      </c>
      <c r="E30" s="152">
        <v>57</v>
      </c>
      <c r="F30" s="152">
        <v>53</v>
      </c>
      <c r="G30" s="152" t="s">
        <v>10</v>
      </c>
      <c r="H30" s="152" t="s">
        <v>10</v>
      </c>
      <c r="I30" s="152" t="s">
        <v>10</v>
      </c>
      <c r="J30" s="152" t="s">
        <v>10</v>
      </c>
      <c r="K30" s="152">
        <v>4</v>
      </c>
      <c r="L30" s="152" t="s">
        <v>10</v>
      </c>
      <c r="M30" s="152" t="s">
        <v>10</v>
      </c>
      <c r="N30" s="152" t="s">
        <v>10</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22108</v>
      </c>
      <c r="D31" s="162">
        <v>4642</v>
      </c>
      <c r="E31" s="162">
        <v>17431</v>
      </c>
      <c r="F31" s="162">
        <v>1583</v>
      </c>
      <c r="G31" s="162">
        <v>562</v>
      </c>
      <c r="H31" s="162">
        <v>2922</v>
      </c>
      <c r="I31" s="162">
        <v>2526</v>
      </c>
      <c r="J31" s="162">
        <v>3193</v>
      </c>
      <c r="K31" s="162">
        <v>2624</v>
      </c>
      <c r="L31" s="162">
        <v>4022</v>
      </c>
      <c r="M31" s="162">
        <v>2</v>
      </c>
      <c r="N31" s="162">
        <v>33</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124376</v>
      </c>
      <c r="D32" s="162">
        <v>34015</v>
      </c>
      <c r="E32" s="162">
        <v>50067</v>
      </c>
      <c r="F32" s="162">
        <v>1888</v>
      </c>
      <c r="G32" s="162">
        <v>1623</v>
      </c>
      <c r="H32" s="162">
        <v>6063</v>
      </c>
      <c r="I32" s="162">
        <v>6343</v>
      </c>
      <c r="J32" s="162">
        <v>10238</v>
      </c>
      <c r="K32" s="162">
        <v>8291</v>
      </c>
      <c r="L32" s="162">
        <v>15621</v>
      </c>
      <c r="M32" s="162">
        <v>292</v>
      </c>
      <c r="N32" s="162">
        <v>40003</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1106</v>
      </c>
      <c r="D39" s="152">
        <v>427</v>
      </c>
      <c r="E39" s="152">
        <v>71</v>
      </c>
      <c r="F39" s="152">
        <v>6</v>
      </c>
      <c r="G39" s="152">
        <v>15</v>
      </c>
      <c r="H39" s="152">
        <v>2</v>
      </c>
      <c r="I39" s="152" t="s">
        <v>10</v>
      </c>
      <c r="J39" s="152">
        <v>48</v>
      </c>
      <c r="K39" s="152" t="s">
        <v>10</v>
      </c>
      <c r="L39" s="152" t="s">
        <v>10</v>
      </c>
      <c r="M39" s="152" t="s">
        <v>10</v>
      </c>
      <c r="N39" s="152">
        <v>608</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127</v>
      </c>
      <c r="D40" s="152">
        <v>65</v>
      </c>
      <c r="E40" s="152">
        <v>61</v>
      </c>
      <c r="F40" s="152" t="s">
        <v>10</v>
      </c>
      <c r="G40" s="152" t="s">
        <v>10</v>
      </c>
      <c r="H40" s="152" t="s">
        <v>10</v>
      </c>
      <c r="I40" s="152">
        <v>19</v>
      </c>
      <c r="J40" s="152" t="s">
        <v>10</v>
      </c>
      <c r="K40" s="152" t="s">
        <v>10</v>
      </c>
      <c r="L40" s="152">
        <v>42</v>
      </c>
      <c r="M40" s="152" t="s">
        <v>10</v>
      </c>
      <c r="N40" s="152" t="s">
        <v>10</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9651</v>
      </c>
      <c r="D41" s="152">
        <v>3788</v>
      </c>
      <c r="E41" s="152">
        <v>3377</v>
      </c>
      <c r="F41" s="152">
        <v>15</v>
      </c>
      <c r="G41" s="152">
        <v>409</v>
      </c>
      <c r="H41" s="152">
        <v>568</v>
      </c>
      <c r="I41" s="152">
        <v>338</v>
      </c>
      <c r="J41" s="152">
        <v>920</v>
      </c>
      <c r="K41" s="152">
        <v>408</v>
      </c>
      <c r="L41" s="152">
        <v>720</v>
      </c>
      <c r="M41" s="152">
        <v>52</v>
      </c>
      <c r="N41" s="152">
        <v>2433</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7400</v>
      </c>
      <c r="D42" s="152">
        <v>1486</v>
      </c>
      <c r="E42" s="152">
        <v>5125</v>
      </c>
      <c r="F42" s="152">
        <v>72</v>
      </c>
      <c r="G42" s="152">
        <v>241</v>
      </c>
      <c r="H42" s="152">
        <v>688</v>
      </c>
      <c r="I42" s="152">
        <v>803</v>
      </c>
      <c r="J42" s="152">
        <v>700</v>
      </c>
      <c r="K42" s="152">
        <v>371</v>
      </c>
      <c r="L42" s="152">
        <v>2250</v>
      </c>
      <c r="M42" s="152">
        <v>89</v>
      </c>
      <c r="N42" s="152">
        <v>700</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807</v>
      </c>
      <c r="D43" s="152">
        <v>3</v>
      </c>
      <c r="E43" s="152">
        <v>736</v>
      </c>
      <c r="F43" s="152">
        <v>2</v>
      </c>
      <c r="G43" s="152">
        <v>10</v>
      </c>
      <c r="H43" s="152">
        <v>229</v>
      </c>
      <c r="I43" s="152">
        <v>152</v>
      </c>
      <c r="J43" s="152">
        <v>131</v>
      </c>
      <c r="K43" s="152">
        <v>120</v>
      </c>
      <c r="L43" s="152">
        <v>92</v>
      </c>
      <c r="M43" s="152">
        <v>68</v>
      </c>
      <c r="N43" s="152" t="s">
        <v>10</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17476</v>
      </c>
      <c r="D44" s="162">
        <v>5763</v>
      </c>
      <c r="E44" s="162">
        <v>7899</v>
      </c>
      <c r="F44" s="162">
        <v>90</v>
      </c>
      <c r="G44" s="162">
        <v>655</v>
      </c>
      <c r="H44" s="162">
        <v>1030</v>
      </c>
      <c r="I44" s="162">
        <v>1008</v>
      </c>
      <c r="J44" s="162">
        <v>1537</v>
      </c>
      <c r="K44" s="162">
        <v>658</v>
      </c>
      <c r="L44" s="162">
        <v>2919</v>
      </c>
      <c r="M44" s="162">
        <v>73</v>
      </c>
      <c r="N44" s="162">
        <v>3741</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2837</v>
      </c>
      <c r="D45" s="152">
        <v>115</v>
      </c>
      <c r="E45" s="152">
        <v>2721</v>
      </c>
      <c r="F45" s="152">
        <v>306</v>
      </c>
      <c r="G45" s="152">
        <v>220</v>
      </c>
      <c r="H45" s="152">
        <v>670</v>
      </c>
      <c r="I45" s="152">
        <v>166</v>
      </c>
      <c r="J45" s="152">
        <v>606</v>
      </c>
      <c r="K45" s="152">
        <v>52</v>
      </c>
      <c r="L45" s="152">
        <v>702</v>
      </c>
      <c r="M45" s="152" t="s">
        <v>10</v>
      </c>
      <c r="N45" s="152" t="s">
        <v>10</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1094</v>
      </c>
      <c r="D47" s="152">
        <v>50</v>
      </c>
      <c r="E47" s="152">
        <v>1043</v>
      </c>
      <c r="F47" s="152">
        <v>561</v>
      </c>
      <c r="G47" s="152">
        <v>39</v>
      </c>
      <c r="H47" s="152">
        <v>240</v>
      </c>
      <c r="I47" s="152">
        <v>11</v>
      </c>
      <c r="J47" s="152">
        <v>155</v>
      </c>
      <c r="K47" s="152">
        <v>35</v>
      </c>
      <c r="L47" s="152">
        <v>2</v>
      </c>
      <c r="M47" s="152" t="s">
        <v>10</v>
      </c>
      <c r="N47" s="152" t="s">
        <v>10</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57</v>
      </c>
      <c r="D48" s="152" t="s">
        <v>10</v>
      </c>
      <c r="E48" s="152">
        <v>57</v>
      </c>
      <c r="F48" s="152">
        <v>53</v>
      </c>
      <c r="G48" s="152" t="s">
        <v>10</v>
      </c>
      <c r="H48" s="152" t="s">
        <v>10</v>
      </c>
      <c r="I48" s="152" t="s">
        <v>10</v>
      </c>
      <c r="J48" s="152" t="s">
        <v>10</v>
      </c>
      <c r="K48" s="152">
        <v>4</v>
      </c>
      <c r="L48" s="152" t="s">
        <v>10</v>
      </c>
      <c r="M48" s="152" t="s">
        <v>10</v>
      </c>
      <c r="N48" s="152" t="s">
        <v>10</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3874</v>
      </c>
      <c r="D49" s="162">
        <v>166</v>
      </c>
      <c r="E49" s="162">
        <v>3708</v>
      </c>
      <c r="F49" s="162">
        <v>814</v>
      </c>
      <c r="G49" s="162">
        <v>259</v>
      </c>
      <c r="H49" s="162">
        <v>910</v>
      </c>
      <c r="I49" s="162">
        <v>177</v>
      </c>
      <c r="J49" s="162">
        <v>762</v>
      </c>
      <c r="K49" s="162">
        <v>83</v>
      </c>
      <c r="L49" s="162">
        <v>704</v>
      </c>
      <c r="M49" s="162" t="s">
        <v>10</v>
      </c>
      <c r="N49" s="162" t="s">
        <v>10</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21350</v>
      </c>
      <c r="D50" s="162">
        <v>5929</v>
      </c>
      <c r="E50" s="162">
        <v>11606</v>
      </c>
      <c r="F50" s="162">
        <v>905</v>
      </c>
      <c r="G50" s="162">
        <v>914</v>
      </c>
      <c r="H50" s="162">
        <v>1940</v>
      </c>
      <c r="I50" s="162">
        <v>1185</v>
      </c>
      <c r="J50" s="162">
        <v>2299</v>
      </c>
      <c r="K50" s="162">
        <v>741</v>
      </c>
      <c r="L50" s="162">
        <v>3623</v>
      </c>
      <c r="M50" s="162">
        <v>73</v>
      </c>
      <c r="N50" s="162">
        <v>3742</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-103026</v>
      </c>
      <c r="D51" s="162">
        <v>-28086</v>
      </c>
      <c r="E51" s="162">
        <v>-38460</v>
      </c>
      <c r="F51" s="162">
        <v>-983</v>
      </c>
      <c r="G51" s="162">
        <v>-708</v>
      </c>
      <c r="H51" s="162">
        <v>-4123</v>
      </c>
      <c r="I51" s="162">
        <v>-5158</v>
      </c>
      <c r="J51" s="162">
        <v>-7939</v>
      </c>
      <c r="K51" s="162">
        <v>-7550</v>
      </c>
      <c r="L51" s="162">
        <v>-11998</v>
      </c>
      <c r="M51" s="162">
        <v>-219</v>
      </c>
      <c r="N51" s="162">
        <v>-36261</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-84792</v>
      </c>
      <c r="D52" s="160">
        <v>-23609</v>
      </c>
      <c r="E52" s="160">
        <v>-24737</v>
      </c>
      <c r="F52" s="160">
        <v>-215</v>
      </c>
      <c r="G52" s="160">
        <v>-406</v>
      </c>
      <c r="H52" s="160">
        <v>-2111</v>
      </c>
      <c r="I52" s="160">
        <v>-2809</v>
      </c>
      <c r="J52" s="160">
        <v>-5508</v>
      </c>
      <c r="K52" s="160">
        <v>-5008</v>
      </c>
      <c r="L52" s="160">
        <v>-8681</v>
      </c>
      <c r="M52" s="160">
        <v>-217</v>
      </c>
      <c r="N52" s="160">
        <v>-36229</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t="s">
        <v>10</v>
      </c>
      <c r="D53" s="152" t="s">
        <v>10</v>
      </c>
      <c r="E53" s="152" t="s">
        <v>10</v>
      </c>
      <c r="F53" s="152" t="s">
        <v>10</v>
      </c>
      <c r="G53" s="152" t="s">
        <v>10</v>
      </c>
      <c r="H53" s="152" t="s">
        <v>10</v>
      </c>
      <c r="I53" s="152" t="s">
        <v>10</v>
      </c>
      <c r="J53" s="152" t="s">
        <v>10</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457</v>
      </c>
      <c r="D54" s="152" t="s">
        <v>10</v>
      </c>
      <c r="E54" s="152">
        <v>449</v>
      </c>
      <c r="F54" s="152" t="s">
        <v>10</v>
      </c>
      <c r="G54" s="152" t="s">
        <v>10</v>
      </c>
      <c r="H54" s="152">
        <v>118</v>
      </c>
      <c r="I54" s="152">
        <v>237</v>
      </c>
      <c r="J54" s="152">
        <v>66</v>
      </c>
      <c r="K54" s="152">
        <v>28</v>
      </c>
      <c r="L54" s="152" t="s">
        <v>10</v>
      </c>
      <c r="M54" s="152">
        <v>8</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22.67</v>
      </c>
      <c r="D56" s="154">
        <v>32.32</v>
      </c>
      <c r="E56" s="154">
        <v>5.81</v>
      </c>
      <c r="F56" s="154">
        <v>0.2</v>
      </c>
      <c r="G56" s="154">
        <v>1.1200000000000001</v>
      </c>
      <c r="H56" s="154">
        <v>2.62</v>
      </c>
      <c r="I56" s="154">
        <v>8.69</v>
      </c>
      <c r="J56" s="154">
        <v>7.09</v>
      </c>
      <c r="K56" s="154">
        <v>14.86</v>
      </c>
      <c r="L56" s="154">
        <v>5.63</v>
      </c>
      <c r="M56" s="154">
        <v>0.15</v>
      </c>
      <c r="N56" s="154">
        <v>14.52</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15.78</v>
      </c>
      <c r="D57" s="154">
        <v>31.31</v>
      </c>
      <c r="E57" s="154">
        <v>11.27</v>
      </c>
      <c r="F57" s="154">
        <v>2.78</v>
      </c>
      <c r="G57" s="154">
        <v>3.85</v>
      </c>
      <c r="H57" s="154">
        <v>8.92</v>
      </c>
      <c r="I57" s="154">
        <v>12.35</v>
      </c>
      <c r="J57" s="154">
        <v>17.16</v>
      </c>
      <c r="K57" s="154">
        <v>13.85</v>
      </c>
      <c r="L57" s="154">
        <v>13.9</v>
      </c>
      <c r="M57" s="154">
        <v>0.27</v>
      </c>
      <c r="N57" s="154">
        <v>0.74</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v>0.04</v>
      </c>
      <c r="D59" s="154" t="s">
        <v>10</v>
      </c>
      <c r="E59" s="154">
        <v>0.04</v>
      </c>
      <c r="F59" s="154" t="s">
        <v>10</v>
      </c>
      <c r="G59" s="154" t="s">
        <v>10</v>
      </c>
      <c r="H59" s="154">
        <v>0.02</v>
      </c>
      <c r="I59" s="154">
        <v>0.13</v>
      </c>
      <c r="J59" s="154">
        <v>0.14000000000000001</v>
      </c>
      <c r="K59" s="154" t="s">
        <v>10</v>
      </c>
      <c r="L59" s="154" t="s">
        <v>10</v>
      </c>
      <c r="M59" s="154" t="s">
        <v>10</v>
      </c>
      <c r="N59" s="154" t="s">
        <v>10</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25.56</v>
      </c>
      <c r="D60" s="154">
        <v>33.049999999999997</v>
      </c>
      <c r="E60" s="154">
        <v>8.44</v>
      </c>
      <c r="F60" s="154">
        <v>0.45</v>
      </c>
      <c r="G60" s="154">
        <v>1.31</v>
      </c>
      <c r="H60" s="154">
        <v>3.09</v>
      </c>
      <c r="I60" s="154">
        <v>3.33</v>
      </c>
      <c r="J60" s="154">
        <v>10.16</v>
      </c>
      <c r="K60" s="154">
        <v>9.85</v>
      </c>
      <c r="L60" s="154">
        <v>20.03</v>
      </c>
      <c r="M60" s="154">
        <v>0.04</v>
      </c>
      <c r="N60" s="154">
        <v>15.35</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0.5</v>
      </c>
      <c r="D61" s="154">
        <v>0.01</v>
      </c>
      <c r="E61" s="154">
        <v>0.56000000000000005</v>
      </c>
      <c r="F61" s="154">
        <v>0.03</v>
      </c>
      <c r="G61" s="154">
        <v>0.06</v>
      </c>
      <c r="H61" s="154">
        <v>0.99</v>
      </c>
      <c r="I61" s="154">
        <v>0.94</v>
      </c>
      <c r="J61" s="154">
        <v>0.63</v>
      </c>
      <c r="K61" s="154">
        <v>0.8</v>
      </c>
      <c r="L61" s="154">
        <v>0.31</v>
      </c>
      <c r="M61" s="154">
        <v>0.09</v>
      </c>
      <c r="N61" s="154" t="s">
        <v>10</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63.54</v>
      </c>
      <c r="D62" s="158">
        <v>96.68</v>
      </c>
      <c r="E62" s="158">
        <v>24.99</v>
      </c>
      <c r="F62" s="158">
        <v>3.4</v>
      </c>
      <c r="G62" s="158">
        <v>6.22</v>
      </c>
      <c r="H62" s="158">
        <v>13.65</v>
      </c>
      <c r="I62" s="158">
        <v>23.56</v>
      </c>
      <c r="J62" s="158">
        <v>33.92</v>
      </c>
      <c r="K62" s="158">
        <v>37.76</v>
      </c>
      <c r="L62" s="158">
        <v>39.24</v>
      </c>
      <c r="M62" s="158">
        <v>0.37</v>
      </c>
      <c r="N62" s="158">
        <v>30.61</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12.43</v>
      </c>
      <c r="D63" s="154">
        <v>15</v>
      </c>
      <c r="E63" s="154">
        <v>11.8</v>
      </c>
      <c r="F63" s="154">
        <v>18.23</v>
      </c>
      <c r="G63" s="154">
        <v>3.01</v>
      </c>
      <c r="H63" s="154">
        <v>12.4</v>
      </c>
      <c r="I63" s="154">
        <v>5.16</v>
      </c>
      <c r="J63" s="154">
        <v>14.96</v>
      </c>
      <c r="K63" s="154">
        <v>16.93</v>
      </c>
      <c r="L63" s="154">
        <v>13.28</v>
      </c>
      <c r="M63" s="154" t="s">
        <v>10</v>
      </c>
      <c r="N63" s="154">
        <v>0.02</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v>11.23</v>
      </c>
      <c r="D64" s="154">
        <v>13.86</v>
      </c>
      <c r="E64" s="154">
        <v>10.61</v>
      </c>
      <c r="F64" s="154">
        <v>17.75</v>
      </c>
      <c r="G64" s="154">
        <v>2.72</v>
      </c>
      <c r="H64" s="154">
        <v>10.77</v>
      </c>
      <c r="I64" s="154">
        <v>4.3899999999999997</v>
      </c>
      <c r="J64" s="154">
        <v>14.11</v>
      </c>
      <c r="K64" s="154">
        <v>14.51</v>
      </c>
      <c r="L64" s="154">
        <v>11.86</v>
      </c>
      <c r="M64" s="154" t="s">
        <v>10</v>
      </c>
      <c r="N64" s="154" t="s">
        <v>10</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1.34</v>
      </c>
      <c r="D66" s="154">
        <v>0.28000000000000003</v>
      </c>
      <c r="E66" s="154">
        <v>1.59</v>
      </c>
      <c r="F66" s="154">
        <v>0.02</v>
      </c>
      <c r="G66" s="154">
        <v>0.28000000000000003</v>
      </c>
      <c r="H66" s="154">
        <v>0.3</v>
      </c>
      <c r="I66" s="154">
        <v>10.43</v>
      </c>
      <c r="J66" s="154">
        <v>0.42</v>
      </c>
      <c r="K66" s="154">
        <v>0.59</v>
      </c>
      <c r="L66" s="154">
        <v>0.32</v>
      </c>
      <c r="M66" s="154" t="s">
        <v>10</v>
      </c>
      <c r="N66" s="154" t="s">
        <v>10</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0.04</v>
      </c>
      <c r="D67" s="154" t="s">
        <v>10</v>
      </c>
      <c r="E67" s="154">
        <v>0.04</v>
      </c>
      <c r="F67" s="154">
        <v>0.59</v>
      </c>
      <c r="G67" s="154" t="s">
        <v>10</v>
      </c>
      <c r="H67" s="154" t="s">
        <v>10</v>
      </c>
      <c r="I67" s="154" t="s">
        <v>10</v>
      </c>
      <c r="J67" s="154" t="s">
        <v>10</v>
      </c>
      <c r="K67" s="154">
        <v>0.03</v>
      </c>
      <c r="L67" s="154" t="s">
        <v>10</v>
      </c>
      <c r="M67" s="154" t="s">
        <v>10</v>
      </c>
      <c r="N67" s="154" t="s">
        <v>10</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13.74</v>
      </c>
      <c r="D68" s="158">
        <v>15.28</v>
      </c>
      <c r="E68" s="158">
        <v>13.35</v>
      </c>
      <c r="F68" s="158">
        <v>17.66</v>
      </c>
      <c r="G68" s="158">
        <v>3.29</v>
      </c>
      <c r="H68" s="158">
        <v>12.7</v>
      </c>
      <c r="I68" s="158">
        <v>15.59</v>
      </c>
      <c r="J68" s="158">
        <v>15.37</v>
      </c>
      <c r="K68" s="158">
        <v>17.489999999999998</v>
      </c>
      <c r="L68" s="158">
        <v>13.61</v>
      </c>
      <c r="M68" s="158" t="s">
        <v>10</v>
      </c>
      <c r="N68" s="158">
        <v>0.03</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77.27</v>
      </c>
      <c r="D69" s="158">
        <v>111.96</v>
      </c>
      <c r="E69" s="158">
        <v>38.340000000000003</v>
      </c>
      <c r="F69" s="158">
        <v>21.07</v>
      </c>
      <c r="G69" s="158">
        <v>9.51</v>
      </c>
      <c r="H69" s="158">
        <v>26.35</v>
      </c>
      <c r="I69" s="158">
        <v>39.15</v>
      </c>
      <c r="J69" s="158">
        <v>49.29</v>
      </c>
      <c r="K69" s="158">
        <v>55.25</v>
      </c>
      <c r="L69" s="158">
        <v>52.85</v>
      </c>
      <c r="M69" s="158">
        <v>0.38</v>
      </c>
      <c r="N69" s="158">
        <v>30.64</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0.69</v>
      </c>
      <c r="D76" s="154">
        <v>1.41</v>
      </c>
      <c r="E76" s="154">
        <v>0.05</v>
      </c>
      <c r="F76" s="154">
        <v>7.0000000000000007E-2</v>
      </c>
      <c r="G76" s="154">
        <v>0.09</v>
      </c>
      <c r="H76" s="154">
        <v>0.01</v>
      </c>
      <c r="I76" s="154" t="s">
        <v>10</v>
      </c>
      <c r="J76" s="154">
        <v>0.23</v>
      </c>
      <c r="K76" s="154" t="s">
        <v>10</v>
      </c>
      <c r="L76" s="154" t="s">
        <v>10</v>
      </c>
      <c r="M76" s="154" t="s">
        <v>10</v>
      </c>
      <c r="N76" s="154">
        <v>0.47</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0.08</v>
      </c>
      <c r="D77" s="154">
        <v>0.22</v>
      </c>
      <c r="E77" s="154">
        <v>0.05</v>
      </c>
      <c r="F77" s="154" t="s">
        <v>10</v>
      </c>
      <c r="G77" s="154" t="s">
        <v>10</v>
      </c>
      <c r="H77" s="154" t="s">
        <v>10</v>
      </c>
      <c r="I77" s="154">
        <v>0.12</v>
      </c>
      <c r="J77" s="154" t="s">
        <v>10</v>
      </c>
      <c r="K77" s="154" t="s">
        <v>10</v>
      </c>
      <c r="L77" s="154">
        <v>0.14000000000000001</v>
      </c>
      <c r="M77" s="154" t="s">
        <v>10</v>
      </c>
      <c r="N77" s="154" t="s">
        <v>10</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6</v>
      </c>
      <c r="D78" s="154">
        <v>12.47</v>
      </c>
      <c r="E78" s="154">
        <v>2.59</v>
      </c>
      <c r="F78" s="154">
        <v>0.16</v>
      </c>
      <c r="G78" s="154">
        <v>2.4</v>
      </c>
      <c r="H78" s="154">
        <v>2.4700000000000002</v>
      </c>
      <c r="I78" s="154">
        <v>2.09</v>
      </c>
      <c r="J78" s="154">
        <v>4.43</v>
      </c>
      <c r="K78" s="154">
        <v>2.72</v>
      </c>
      <c r="L78" s="154">
        <v>2.4300000000000002</v>
      </c>
      <c r="M78" s="154">
        <v>7.0000000000000007E-2</v>
      </c>
      <c r="N78" s="154">
        <v>1.86</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4.5999999999999996</v>
      </c>
      <c r="D79" s="154">
        <v>4.8899999999999997</v>
      </c>
      <c r="E79" s="154">
        <v>3.92</v>
      </c>
      <c r="F79" s="154">
        <v>0.8</v>
      </c>
      <c r="G79" s="154">
        <v>1.41</v>
      </c>
      <c r="H79" s="154">
        <v>2.99</v>
      </c>
      <c r="I79" s="154">
        <v>4.96</v>
      </c>
      <c r="J79" s="154">
        <v>3.37</v>
      </c>
      <c r="K79" s="154">
        <v>2.4700000000000002</v>
      </c>
      <c r="L79" s="154">
        <v>7.61</v>
      </c>
      <c r="M79" s="154">
        <v>0.12</v>
      </c>
      <c r="N79" s="154">
        <v>0.54</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0.5</v>
      </c>
      <c r="D80" s="154">
        <v>0.01</v>
      </c>
      <c r="E80" s="154">
        <v>0.56000000000000005</v>
      </c>
      <c r="F80" s="154">
        <v>0.03</v>
      </c>
      <c r="G80" s="154">
        <v>0.06</v>
      </c>
      <c r="H80" s="154">
        <v>0.99</v>
      </c>
      <c r="I80" s="154">
        <v>0.94</v>
      </c>
      <c r="J80" s="154">
        <v>0.63</v>
      </c>
      <c r="K80" s="154">
        <v>0.8</v>
      </c>
      <c r="L80" s="154">
        <v>0.31</v>
      </c>
      <c r="M80" s="154">
        <v>0.09</v>
      </c>
      <c r="N80" s="154" t="s">
        <v>10</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10.86</v>
      </c>
      <c r="D81" s="158">
        <v>18.97</v>
      </c>
      <c r="E81" s="158">
        <v>6.05</v>
      </c>
      <c r="F81" s="158">
        <v>1.01</v>
      </c>
      <c r="G81" s="158">
        <v>3.84</v>
      </c>
      <c r="H81" s="158">
        <v>4.4800000000000004</v>
      </c>
      <c r="I81" s="158">
        <v>6.22</v>
      </c>
      <c r="J81" s="158">
        <v>7.4</v>
      </c>
      <c r="K81" s="158">
        <v>4.3899999999999997</v>
      </c>
      <c r="L81" s="158">
        <v>9.8800000000000008</v>
      </c>
      <c r="M81" s="158">
        <v>0.09</v>
      </c>
      <c r="N81" s="158">
        <v>2.87</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1.76</v>
      </c>
      <c r="D82" s="154">
        <v>0.38</v>
      </c>
      <c r="E82" s="154">
        <v>2.08</v>
      </c>
      <c r="F82" s="154">
        <v>3.42</v>
      </c>
      <c r="G82" s="154">
        <v>1.29</v>
      </c>
      <c r="H82" s="154">
        <v>2.91</v>
      </c>
      <c r="I82" s="154">
        <v>1.02</v>
      </c>
      <c r="J82" s="154">
        <v>2.92</v>
      </c>
      <c r="K82" s="154">
        <v>0.34</v>
      </c>
      <c r="L82" s="154">
        <v>2.37</v>
      </c>
      <c r="M82" s="154" t="s">
        <v>10</v>
      </c>
      <c r="N82" s="154" t="s">
        <v>10</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0.68</v>
      </c>
      <c r="D84" s="154">
        <v>0.17</v>
      </c>
      <c r="E84" s="154">
        <v>0.8</v>
      </c>
      <c r="F84" s="154">
        <v>6.26</v>
      </c>
      <c r="G84" s="154">
        <v>0.23</v>
      </c>
      <c r="H84" s="154">
        <v>1.04</v>
      </c>
      <c r="I84" s="154">
        <v>7.0000000000000007E-2</v>
      </c>
      <c r="J84" s="154">
        <v>0.75</v>
      </c>
      <c r="K84" s="154">
        <v>0.23</v>
      </c>
      <c r="L84" s="154">
        <v>0.01</v>
      </c>
      <c r="M84" s="154" t="s">
        <v>10</v>
      </c>
      <c r="N84" s="154" t="s">
        <v>10</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0.04</v>
      </c>
      <c r="D85" s="154" t="s">
        <v>10</v>
      </c>
      <c r="E85" s="154">
        <v>0.04</v>
      </c>
      <c r="F85" s="154">
        <v>0.59</v>
      </c>
      <c r="G85" s="154" t="s">
        <v>10</v>
      </c>
      <c r="H85" s="154" t="s">
        <v>10</v>
      </c>
      <c r="I85" s="154" t="s">
        <v>10</v>
      </c>
      <c r="J85" s="154" t="s">
        <v>10</v>
      </c>
      <c r="K85" s="154">
        <v>0.03</v>
      </c>
      <c r="L85" s="154" t="s">
        <v>10</v>
      </c>
      <c r="M85" s="154" t="s">
        <v>10</v>
      </c>
      <c r="N85" s="154" t="s">
        <v>10</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2.41</v>
      </c>
      <c r="D86" s="158">
        <v>0.55000000000000004</v>
      </c>
      <c r="E86" s="158">
        <v>2.84</v>
      </c>
      <c r="F86" s="158">
        <v>9.09</v>
      </c>
      <c r="G86" s="158">
        <v>1.52</v>
      </c>
      <c r="H86" s="158">
        <v>3.95</v>
      </c>
      <c r="I86" s="158">
        <v>1.0900000000000001</v>
      </c>
      <c r="J86" s="158">
        <v>3.67</v>
      </c>
      <c r="K86" s="158">
        <v>0.55000000000000004</v>
      </c>
      <c r="L86" s="158">
        <v>2.38</v>
      </c>
      <c r="M86" s="158" t="s">
        <v>10</v>
      </c>
      <c r="N86" s="158" t="s">
        <v>10</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13.26</v>
      </c>
      <c r="D87" s="158">
        <v>19.52</v>
      </c>
      <c r="E87" s="158">
        <v>8.89</v>
      </c>
      <c r="F87" s="158">
        <v>10.1</v>
      </c>
      <c r="G87" s="158">
        <v>5.36</v>
      </c>
      <c r="H87" s="158">
        <v>8.43</v>
      </c>
      <c r="I87" s="158">
        <v>7.32</v>
      </c>
      <c r="J87" s="158">
        <v>11.07</v>
      </c>
      <c r="K87" s="158">
        <v>4.9400000000000004</v>
      </c>
      <c r="L87" s="158">
        <v>12.26</v>
      </c>
      <c r="M87" s="158">
        <v>0.09</v>
      </c>
      <c r="N87" s="158">
        <v>2.87</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-64.010000000000005</v>
      </c>
      <c r="D88" s="158">
        <v>-92.44</v>
      </c>
      <c r="E88" s="158">
        <v>-29.45</v>
      </c>
      <c r="F88" s="158">
        <v>-10.97</v>
      </c>
      <c r="G88" s="158">
        <v>-4.1500000000000004</v>
      </c>
      <c r="H88" s="158">
        <v>-17.920000000000002</v>
      </c>
      <c r="I88" s="158">
        <v>-31.83</v>
      </c>
      <c r="J88" s="158">
        <v>-38.22</v>
      </c>
      <c r="K88" s="158">
        <v>-50.31</v>
      </c>
      <c r="L88" s="158">
        <v>-40.590000000000003</v>
      </c>
      <c r="M88" s="158">
        <v>-0.28000000000000003</v>
      </c>
      <c r="N88" s="158">
        <v>-27.77</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-52.68</v>
      </c>
      <c r="D89" s="156">
        <v>-77.709999999999994</v>
      </c>
      <c r="E89" s="156">
        <v>-18.940000000000001</v>
      </c>
      <c r="F89" s="156">
        <v>-2.4</v>
      </c>
      <c r="G89" s="156">
        <v>-2.38</v>
      </c>
      <c r="H89" s="156">
        <v>-9.17</v>
      </c>
      <c r="I89" s="156">
        <v>-17.34</v>
      </c>
      <c r="J89" s="156">
        <v>-26.52</v>
      </c>
      <c r="K89" s="156">
        <v>-33.380000000000003</v>
      </c>
      <c r="L89" s="156">
        <v>-29.37</v>
      </c>
      <c r="M89" s="156">
        <v>-0.28000000000000003</v>
      </c>
      <c r="N89" s="156">
        <v>-27.75</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t="s">
        <v>10</v>
      </c>
      <c r="D90" s="154" t="s">
        <v>10</v>
      </c>
      <c r="E90" s="154" t="s">
        <v>10</v>
      </c>
      <c r="F90" s="154" t="s">
        <v>10</v>
      </c>
      <c r="G90" s="154" t="s">
        <v>10</v>
      </c>
      <c r="H90" s="154" t="s">
        <v>10</v>
      </c>
      <c r="I90" s="154" t="s">
        <v>10</v>
      </c>
      <c r="J90" s="154" t="s">
        <v>10</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0.28000000000000003</v>
      </c>
      <c r="D91" s="154" t="s">
        <v>10</v>
      </c>
      <c r="E91" s="154">
        <v>0.34</v>
      </c>
      <c r="F91" s="154" t="s">
        <v>10</v>
      </c>
      <c r="G91" s="154" t="s">
        <v>10</v>
      </c>
      <c r="H91" s="154">
        <v>0.51</v>
      </c>
      <c r="I91" s="154">
        <v>1.46</v>
      </c>
      <c r="J91" s="154">
        <v>0.32</v>
      </c>
      <c r="K91" s="154">
        <v>0.18</v>
      </c>
      <c r="L91" s="154" t="s">
        <v>10</v>
      </c>
      <c r="M91" s="154">
        <v>0.01</v>
      </c>
      <c r="N91" s="154" t="s">
        <v>10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102</v>
      </c>
      <c r="B2" s="233"/>
      <c r="C2" s="236" t="s">
        <v>206</v>
      </c>
      <c r="D2" s="236"/>
      <c r="E2" s="236"/>
      <c r="F2" s="236"/>
      <c r="G2" s="236"/>
      <c r="H2" s="237"/>
      <c r="I2" s="238" t="s">
        <v>206</v>
      </c>
      <c r="J2" s="236"/>
      <c r="K2" s="236"/>
      <c r="L2" s="236"/>
      <c r="M2" s="236"/>
      <c r="N2" s="237"/>
      <c r="O2" s="112"/>
      <c r="P2" s="112"/>
      <c r="Q2" s="112"/>
      <c r="R2" s="112"/>
      <c r="S2" s="112"/>
      <c r="T2" s="112"/>
      <c r="U2" s="112"/>
      <c r="V2" s="112"/>
      <c r="W2" s="112"/>
      <c r="X2" s="112"/>
      <c r="Y2" s="112"/>
      <c r="Z2" s="112"/>
      <c r="AA2" s="112"/>
    </row>
    <row r="3" spans="1:27" s="18" customFormat="1" ht="15" customHeight="1">
      <c r="A3" s="232"/>
      <c r="B3" s="233"/>
      <c r="C3" s="236"/>
      <c r="D3" s="236"/>
      <c r="E3" s="236"/>
      <c r="F3" s="236"/>
      <c r="G3" s="236"/>
      <c r="H3" s="237"/>
      <c r="I3" s="238"/>
      <c r="J3" s="236"/>
      <c r="K3" s="236"/>
      <c r="L3" s="236"/>
      <c r="M3" s="236"/>
      <c r="N3" s="23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111291</v>
      </c>
      <c r="D19" s="152">
        <v>17623</v>
      </c>
      <c r="E19" s="152">
        <v>30539</v>
      </c>
      <c r="F19" s="152">
        <v>425</v>
      </c>
      <c r="G19" s="152">
        <v>790</v>
      </c>
      <c r="H19" s="152">
        <v>928</v>
      </c>
      <c r="I19" s="152">
        <v>2550</v>
      </c>
      <c r="J19" s="152">
        <v>7091</v>
      </c>
      <c r="K19" s="152">
        <v>5113</v>
      </c>
      <c r="L19" s="152">
        <v>13642</v>
      </c>
      <c r="M19" s="152">
        <v>11229</v>
      </c>
      <c r="N19" s="152">
        <v>51900</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117674</v>
      </c>
      <c r="D20" s="152">
        <v>14095</v>
      </c>
      <c r="E20" s="152">
        <v>75116</v>
      </c>
      <c r="F20" s="152">
        <v>7599</v>
      </c>
      <c r="G20" s="152">
        <v>10435</v>
      </c>
      <c r="H20" s="152">
        <v>15040</v>
      </c>
      <c r="I20" s="152">
        <v>10115</v>
      </c>
      <c r="J20" s="152">
        <v>10536</v>
      </c>
      <c r="K20" s="152">
        <v>10501</v>
      </c>
      <c r="L20" s="152">
        <v>10889</v>
      </c>
      <c r="M20" s="152">
        <v>212</v>
      </c>
      <c r="N20" s="152">
        <v>28251</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450</v>
      </c>
      <c r="D22" s="152" t="s">
        <v>10</v>
      </c>
      <c r="E22" s="152">
        <v>438</v>
      </c>
      <c r="F22" s="152">
        <v>45</v>
      </c>
      <c r="G22" s="152">
        <v>88</v>
      </c>
      <c r="H22" s="152">
        <v>36</v>
      </c>
      <c r="I22" s="152">
        <v>70</v>
      </c>
      <c r="J22" s="152">
        <v>102</v>
      </c>
      <c r="K22" s="152" t="s">
        <v>10</v>
      </c>
      <c r="L22" s="152">
        <v>97</v>
      </c>
      <c r="M22" s="152">
        <v>3</v>
      </c>
      <c r="N22" s="152">
        <v>8</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77209</v>
      </c>
      <c r="D23" s="152">
        <v>28125</v>
      </c>
      <c r="E23" s="152">
        <v>21605</v>
      </c>
      <c r="F23" s="152">
        <v>745</v>
      </c>
      <c r="G23" s="152">
        <v>1319</v>
      </c>
      <c r="H23" s="152">
        <v>2914</v>
      </c>
      <c r="I23" s="152">
        <v>1801</v>
      </c>
      <c r="J23" s="152">
        <v>4143</v>
      </c>
      <c r="K23" s="152">
        <v>2499</v>
      </c>
      <c r="L23" s="152">
        <v>8185</v>
      </c>
      <c r="M23" s="152">
        <v>173</v>
      </c>
      <c r="N23" s="152">
        <v>27305</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4046</v>
      </c>
      <c r="D24" s="152">
        <v>5</v>
      </c>
      <c r="E24" s="152">
        <v>2108</v>
      </c>
      <c r="F24" s="152">
        <v>31</v>
      </c>
      <c r="G24" s="152">
        <v>158</v>
      </c>
      <c r="H24" s="152">
        <v>62</v>
      </c>
      <c r="I24" s="152">
        <v>38</v>
      </c>
      <c r="J24" s="152">
        <v>125</v>
      </c>
      <c r="K24" s="152">
        <v>297</v>
      </c>
      <c r="L24" s="152">
        <v>1397</v>
      </c>
      <c r="M24" s="152">
        <v>503</v>
      </c>
      <c r="N24" s="152">
        <v>1430</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302577</v>
      </c>
      <c r="D25" s="162">
        <v>59838</v>
      </c>
      <c r="E25" s="162">
        <v>125590</v>
      </c>
      <c r="F25" s="162">
        <v>8783</v>
      </c>
      <c r="G25" s="162">
        <v>12476</v>
      </c>
      <c r="H25" s="162">
        <v>18857</v>
      </c>
      <c r="I25" s="162">
        <v>14497</v>
      </c>
      <c r="J25" s="162">
        <v>21747</v>
      </c>
      <c r="K25" s="162">
        <v>17816</v>
      </c>
      <c r="L25" s="162">
        <v>31415</v>
      </c>
      <c r="M25" s="162">
        <v>11115</v>
      </c>
      <c r="N25" s="162">
        <v>106034</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210537</v>
      </c>
      <c r="D26" s="152">
        <v>40017</v>
      </c>
      <c r="E26" s="152">
        <v>142002</v>
      </c>
      <c r="F26" s="152">
        <v>6139</v>
      </c>
      <c r="G26" s="152">
        <v>19563</v>
      </c>
      <c r="H26" s="152">
        <v>22984</v>
      </c>
      <c r="I26" s="152">
        <v>23043</v>
      </c>
      <c r="J26" s="152">
        <v>28149</v>
      </c>
      <c r="K26" s="152">
        <v>13947</v>
      </c>
      <c r="L26" s="152">
        <v>28178</v>
      </c>
      <c r="M26" s="152">
        <v>591</v>
      </c>
      <c r="N26" s="152">
        <v>27928</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164455</v>
      </c>
      <c r="D27" s="152">
        <v>27690</v>
      </c>
      <c r="E27" s="152">
        <v>111957</v>
      </c>
      <c r="F27" s="152">
        <v>5665</v>
      </c>
      <c r="G27" s="152">
        <v>18411</v>
      </c>
      <c r="H27" s="152">
        <v>20538</v>
      </c>
      <c r="I27" s="152">
        <v>21742</v>
      </c>
      <c r="J27" s="152">
        <v>21004</v>
      </c>
      <c r="K27" s="152">
        <v>9565</v>
      </c>
      <c r="L27" s="152">
        <v>15033</v>
      </c>
      <c r="M27" s="152">
        <v>533</v>
      </c>
      <c r="N27" s="152">
        <v>24274</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v>41</v>
      </c>
      <c r="D28" s="152" t="s">
        <v>10</v>
      </c>
      <c r="E28" s="152">
        <v>41</v>
      </c>
      <c r="F28" s="152">
        <v>2</v>
      </c>
      <c r="G28" s="152">
        <v>39</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7972</v>
      </c>
      <c r="D29" s="152">
        <v>2783</v>
      </c>
      <c r="E29" s="152">
        <v>4631</v>
      </c>
      <c r="F29" s="152">
        <v>67</v>
      </c>
      <c r="G29" s="152">
        <v>206</v>
      </c>
      <c r="H29" s="152">
        <v>453</v>
      </c>
      <c r="I29" s="152">
        <v>641</v>
      </c>
      <c r="J29" s="152">
        <v>713</v>
      </c>
      <c r="K29" s="152">
        <v>83</v>
      </c>
      <c r="L29" s="152">
        <v>2468</v>
      </c>
      <c r="M29" s="152" t="s">
        <v>10</v>
      </c>
      <c r="N29" s="152">
        <v>559</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3298</v>
      </c>
      <c r="D30" s="152" t="s">
        <v>10</v>
      </c>
      <c r="E30" s="152">
        <v>3282</v>
      </c>
      <c r="F30" s="152">
        <v>19</v>
      </c>
      <c r="G30" s="152">
        <v>795</v>
      </c>
      <c r="H30" s="152">
        <v>1134</v>
      </c>
      <c r="I30" s="152">
        <v>265</v>
      </c>
      <c r="J30" s="152">
        <v>139</v>
      </c>
      <c r="K30" s="152">
        <v>8</v>
      </c>
      <c r="L30" s="152">
        <v>922</v>
      </c>
      <c r="M30" s="152">
        <v>15</v>
      </c>
      <c r="N30" s="152" t="s">
        <v>10</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215253</v>
      </c>
      <c r="D31" s="162">
        <v>42799</v>
      </c>
      <c r="E31" s="162">
        <v>143391</v>
      </c>
      <c r="F31" s="162">
        <v>6189</v>
      </c>
      <c r="G31" s="162">
        <v>19012</v>
      </c>
      <c r="H31" s="162">
        <v>22303</v>
      </c>
      <c r="I31" s="162">
        <v>23419</v>
      </c>
      <c r="J31" s="162">
        <v>28723</v>
      </c>
      <c r="K31" s="162">
        <v>14021</v>
      </c>
      <c r="L31" s="162">
        <v>29724</v>
      </c>
      <c r="M31" s="162">
        <v>575</v>
      </c>
      <c r="N31" s="162">
        <v>28487</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517830</v>
      </c>
      <c r="D32" s="162">
        <v>102637</v>
      </c>
      <c r="E32" s="162">
        <v>268982</v>
      </c>
      <c r="F32" s="162">
        <v>14972</v>
      </c>
      <c r="G32" s="162">
        <v>31488</v>
      </c>
      <c r="H32" s="162">
        <v>41160</v>
      </c>
      <c r="I32" s="162">
        <v>37916</v>
      </c>
      <c r="J32" s="162">
        <v>50469</v>
      </c>
      <c r="K32" s="162">
        <v>31837</v>
      </c>
      <c r="L32" s="162">
        <v>61139</v>
      </c>
      <c r="M32" s="162">
        <v>11690</v>
      </c>
      <c r="N32" s="162">
        <v>134521</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25256</v>
      </c>
      <c r="D39" s="152">
        <v>5590</v>
      </c>
      <c r="E39" s="152">
        <v>1403</v>
      </c>
      <c r="F39" s="152">
        <v>199</v>
      </c>
      <c r="G39" s="152">
        <v>387</v>
      </c>
      <c r="H39" s="152">
        <v>324</v>
      </c>
      <c r="I39" s="152">
        <v>161</v>
      </c>
      <c r="J39" s="152">
        <v>123</v>
      </c>
      <c r="K39" s="152">
        <v>177</v>
      </c>
      <c r="L39" s="152">
        <v>31</v>
      </c>
      <c r="M39" s="152" t="s">
        <v>10</v>
      </c>
      <c r="N39" s="152">
        <v>18264</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564</v>
      </c>
      <c r="D40" s="152">
        <v>274</v>
      </c>
      <c r="E40" s="152">
        <v>270</v>
      </c>
      <c r="F40" s="152">
        <v>33</v>
      </c>
      <c r="G40" s="152">
        <v>50</v>
      </c>
      <c r="H40" s="152">
        <v>56</v>
      </c>
      <c r="I40" s="152">
        <v>7</v>
      </c>
      <c r="J40" s="152" t="s">
        <v>10</v>
      </c>
      <c r="K40" s="152">
        <v>101</v>
      </c>
      <c r="L40" s="152">
        <v>23</v>
      </c>
      <c r="M40" s="152">
        <v>8</v>
      </c>
      <c r="N40" s="152">
        <v>12</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46248</v>
      </c>
      <c r="D41" s="152">
        <v>12083</v>
      </c>
      <c r="E41" s="152">
        <v>15199</v>
      </c>
      <c r="F41" s="152">
        <v>496</v>
      </c>
      <c r="G41" s="152">
        <v>653</v>
      </c>
      <c r="H41" s="152">
        <v>2112</v>
      </c>
      <c r="I41" s="152">
        <v>1203</v>
      </c>
      <c r="J41" s="152">
        <v>2986</v>
      </c>
      <c r="K41" s="152">
        <v>2252</v>
      </c>
      <c r="L41" s="152">
        <v>5497</v>
      </c>
      <c r="M41" s="152">
        <v>134</v>
      </c>
      <c r="N41" s="152">
        <v>18831</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42816</v>
      </c>
      <c r="D42" s="152">
        <v>19023</v>
      </c>
      <c r="E42" s="152">
        <v>20682</v>
      </c>
      <c r="F42" s="152">
        <v>3416</v>
      </c>
      <c r="G42" s="152">
        <v>3331</v>
      </c>
      <c r="H42" s="152">
        <v>3921</v>
      </c>
      <c r="I42" s="152">
        <v>2292</v>
      </c>
      <c r="J42" s="152">
        <v>1970</v>
      </c>
      <c r="K42" s="152">
        <v>2445</v>
      </c>
      <c r="L42" s="152">
        <v>3307</v>
      </c>
      <c r="M42" s="152">
        <v>550</v>
      </c>
      <c r="N42" s="152">
        <v>2561</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4046</v>
      </c>
      <c r="D43" s="152">
        <v>5</v>
      </c>
      <c r="E43" s="152">
        <v>2108</v>
      </c>
      <c r="F43" s="152">
        <v>31</v>
      </c>
      <c r="G43" s="152">
        <v>158</v>
      </c>
      <c r="H43" s="152">
        <v>62</v>
      </c>
      <c r="I43" s="152">
        <v>38</v>
      </c>
      <c r="J43" s="152">
        <v>125</v>
      </c>
      <c r="K43" s="152">
        <v>297</v>
      </c>
      <c r="L43" s="152">
        <v>1397</v>
      </c>
      <c r="M43" s="152">
        <v>503</v>
      </c>
      <c r="N43" s="152">
        <v>1430</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110838</v>
      </c>
      <c r="D44" s="162">
        <v>36965</v>
      </c>
      <c r="E44" s="162">
        <v>35447</v>
      </c>
      <c r="F44" s="162">
        <v>4113</v>
      </c>
      <c r="G44" s="162">
        <v>4264</v>
      </c>
      <c r="H44" s="162">
        <v>6352</v>
      </c>
      <c r="I44" s="162">
        <v>3625</v>
      </c>
      <c r="J44" s="162">
        <v>4954</v>
      </c>
      <c r="K44" s="162">
        <v>4678</v>
      </c>
      <c r="L44" s="162">
        <v>7462</v>
      </c>
      <c r="M44" s="162">
        <v>189</v>
      </c>
      <c r="N44" s="162">
        <v>38237</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61489</v>
      </c>
      <c r="D45" s="152">
        <v>12848</v>
      </c>
      <c r="E45" s="152">
        <v>38453</v>
      </c>
      <c r="F45" s="152">
        <v>2080</v>
      </c>
      <c r="G45" s="152">
        <v>7653</v>
      </c>
      <c r="H45" s="152">
        <v>6071</v>
      </c>
      <c r="I45" s="152">
        <v>5368</v>
      </c>
      <c r="J45" s="152">
        <v>7585</v>
      </c>
      <c r="K45" s="152">
        <v>2090</v>
      </c>
      <c r="L45" s="152">
        <v>7605</v>
      </c>
      <c r="M45" s="152">
        <v>616</v>
      </c>
      <c r="N45" s="152">
        <v>9572</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35180</v>
      </c>
      <c r="D47" s="152">
        <v>3852</v>
      </c>
      <c r="E47" s="152">
        <v>31110</v>
      </c>
      <c r="F47" s="152">
        <v>1350</v>
      </c>
      <c r="G47" s="152">
        <v>6643</v>
      </c>
      <c r="H47" s="152">
        <v>4111</v>
      </c>
      <c r="I47" s="152">
        <v>6004</v>
      </c>
      <c r="J47" s="152">
        <v>4368</v>
      </c>
      <c r="K47" s="152">
        <v>1638</v>
      </c>
      <c r="L47" s="152">
        <v>6997</v>
      </c>
      <c r="M47" s="152">
        <v>15</v>
      </c>
      <c r="N47" s="152">
        <v>203</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3298</v>
      </c>
      <c r="D48" s="152" t="s">
        <v>10</v>
      </c>
      <c r="E48" s="152">
        <v>3282</v>
      </c>
      <c r="F48" s="152">
        <v>19</v>
      </c>
      <c r="G48" s="152">
        <v>795</v>
      </c>
      <c r="H48" s="152">
        <v>1134</v>
      </c>
      <c r="I48" s="152">
        <v>265</v>
      </c>
      <c r="J48" s="152">
        <v>139</v>
      </c>
      <c r="K48" s="152">
        <v>8</v>
      </c>
      <c r="L48" s="152">
        <v>922</v>
      </c>
      <c r="M48" s="152">
        <v>15</v>
      </c>
      <c r="N48" s="152" t="s">
        <v>10</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93371</v>
      </c>
      <c r="D49" s="162">
        <v>16700</v>
      </c>
      <c r="E49" s="162">
        <v>66281</v>
      </c>
      <c r="F49" s="162">
        <v>3411</v>
      </c>
      <c r="G49" s="162">
        <v>13501</v>
      </c>
      <c r="H49" s="162">
        <v>9048</v>
      </c>
      <c r="I49" s="162">
        <v>11107</v>
      </c>
      <c r="J49" s="162">
        <v>11814</v>
      </c>
      <c r="K49" s="162">
        <v>3720</v>
      </c>
      <c r="L49" s="162">
        <v>13680</v>
      </c>
      <c r="M49" s="162">
        <v>616</v>
      </c>
      <c r="N49" s="162">
        <v>9775</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204210</v>
      </c>
      <c r="D50" s="162">
        <v>53665</v>
      </c>
      <c r="E50" s="162">
        <v>101728</v>
      </c>
      <c r="F50" s="162">
        <v>7524</v>
      </c>
      <c r="G50" s="162">
        <v>17765</v>
      </c>
      <c r="H50" s="162">
        <v>15400</v>
      </c>
      <c r="I50" s="162">
        <v>14732</v>
      </c>
      <c r="J50" s="162">
        <v>16768</v>
      </c>
      <c r="K50" s="162">
        <v>8397</v>
      </c>
      <c r="L50" s="162">
        <v>21142</v>
      </c>
      <c r="M50" s="162">
        <v>805</v>
      </c>
      <c r="N50" s="162">
        <v>48012</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-313621</v>
      </c>
      <c r="D51" s="162">
        <v>-48973</v>
      </c>
      <c r="E51" s="162">
        <v>-167254</v>
      </c>
      <c r="F51" s="162">
        <v>-7448</v>
      </c>
      <c r="G51" s="162">
        <v>-13723</v>
      </c>
      <c r="H51" s="162">
        <v>-25761</v>
      </c>
      <c r="I51" s="162">
        <v>-23184</v>
      </c>
      <c r="J51" s="162">
        <v>-33701</v>
      </c>
      <c r="K51" s="162">
        <v>-23440</v>
      </c>
      <c r="L51" s="162">
        <v>-39997</v>
      </c>
      <c r="M51" s="162">
        <v>-10886</v>
      </c>
      <c r="N51" s="162">
        <v>-86509</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-191739</v>
      </c>
      <c r="D52" s="160">
        <v>-22873</v>
      </c>
      <c r="E52" s="160">
        <v>-90143</v>
      </c>
      <c r="F52" s="160">
        <v>-4670</v>
      </c>
      <c r="G52" s="160">
        <v>-8212</v>
      </c>
      <c r="H52" s="160">
        <v>-12506</v>
      </c>
      <c r="I52" s="160">
        <v>-10872</v>
      </c>
      <c r="J52" s="160">
        <v>-16793</v>
      </c>
      <c r="K52" s="160">
        <v>-13138</v>
      </c>
      <c r="L52" s="160">
        <v>-23953</v>
      </c>
      <c r="M52" s="160">
        <v>-10926</v>
      </c>
      <c r="N52" s="160">
        <v>-67797</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v>258</v>
      </c>
      <c r="D53" s="152" t="s">
        <v>10</v>
      </c>
      <c r="E53" s="152">
        <v>258</v>
      </c>
      <c r="F53" s="152" t="s">
        <v>10</v>
      </c>
      <c r="G53" s="152">
        <v>178</v>
      </c>
      <c r="H53" s="152">
        <v>80</v>
      </c>
      <c r="I53" s="152" t="s">
        <v>10</v>
      </c>
      <c r="J53" s="152" t="s">
        <v>10</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2333</v>
      </c>
      <c r="D54" s="152" t="s">
        <v>10</v>
      </c>
      <c r="E54" s="152">
        <v>2333</v>
      </c>
      <c r="F54" s="152">
        <v>265</v>
      </c>
      <c r="G54" s="152">
        <v>828</v>
      </c>
      <c r="H54" s="152">
        <v>336</v>
      </c>
      <c r="I54" s="152">
        <v>520</v>
      </c>
      <c r="J54" s="152">
        <v>163</v>
      </c>
      <c r="K54" s="152" t="s">
        <v>10</v>
      </c>
      <c r="L54" s="152">
        <v>221</v>
      </c>
      <c r="M54" s="152" t="s">
        <v>10</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69.14</v>
      </c>
      <c r="D56" s="154">
        <v>58.01</v>
      </c>
      <c r="E56" s="154">
        <v>23.39</v>
      </c>
      <c r="F56" s="154">
        <v>4.74</v>
      </c>
      <c r="G56" s="154">
        <v>4.63</v>
      </c>
      <c r="H56" s="154">
        <v>4.03</v>
      </c>
      <c r="I56" s="154">
        <v>15.74</v>
      </c>
      <c r="J56" s="154">
        <v>34.14</v>
      </c>
      <c r="K56" s="154">
        <v>34.07</v>
      </c>
      <c r="L56" s="154">
        <v>46.15</v>
      </c>
      <c r="M56" s="154">
        <v>14.51</v>
      </c>
      <c r="N56" s="154">
        <v>39.75</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73.11</v>
      </c>
      <c r="D57" s="154">
        <v>46.39</v>
      </c>
      <c r="E57" s="154">
        <v>57.53</v>
      </c>
      <c r="F57" s="154">
        <v>84.81</v>
      </c>
      <c r="G57" s="154">
        <v>61.14</v>
      </c>
      <c r="H57" s="154">
        <v>65.36</v>
      </c>
      <c r="I57" s="154">
        <v>62.43</v>
      </c>
      <c r="J57" s="154">
        <v>50.72</v>
      </c>
      <c r="K57" s="154">
        <v>69.98</v>
      </c>
      <c r="L57" s="154">
        <v>36.840000000000003</v>
      </c>
      <c r="M57" s="154">
        <v>0.27</v>
      </c>
      <c r="N57" s="154">
        <v>21.64</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v>0.28000000000000003</v>
      </c>
      <c r="D59" s="154" t="s">
        <v>10</v>
      </c>
      <c r="E59" s="154">
        <v>0.34</v>
      </c>
      <c r="F59" s="154">
        <v>0.5</v>
      </c>
      <c r="G59" s="154">
        <v>0.52</v>
      </c>
      <c r="H59" s="154">
        <v>0.16</v>
      </c>
      <c r="I59" s="154">
        <v>0.43</v>
      </c>
      <c r="J59" s="154">
        <v>0.49</v>
      </c>
      <c r="K59" s="154" t="s">
        <v>10</v>
      </c>
      <c r="L59" s="154">
        <v>0.33</v>
      </c>
      <c r="M59" s="154" t="s">
        <v>10</v>
      </c>
      <c r="N59" s="154">
        <v>0.01</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47.97</v>
      </c>
      <c r="D60" s="154">
        <v>92.57</v>
      </c>
      <c r="E60" s="154">
        <v>16.55</v>
      </c>
      <c r="F60" s="154">
        <v>8.31</v>
      </c>
      <c r="G60" s="154">
        <v>7.73</v>
      </c>
      <c r="H60" s="154">
        <v>12.66</v>
      </c>
      <c r="I60" s="154">
        <v>11.11</v>
      </c>
      <c r="J60" s="154">
        <v>19.95</v>
      </c>
      <c r="K60" s="154">
        <v>16.649999999999999</v>
      </c>
      <c r="L60" s="154">
        <v>27.69</v>
      </c>
      <c r="M60" s="154">
        <v>0.22</v>
      </c>
      <c r="N60" s="154">
        <v>20.91</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2.5099999999999998</v>
      </c>
      <c r="D61" s="154">
        <v>0.02</v>
      </c>
      <c r="E61" s="154">
        <v>1.61</v>
      </c>
      <c r="F61" s="154">
        <v>0.34</v>
      </c>
      <c r="G61" s="154">
        <v>0.92</v>
      </c>
      <c r="H61" s="154">
        <v>0.27</v>
      </c>
      <c r="I61" s="154">
        <v>0.23</v>
      </c>
      <c r="J61" s="154">
        <v>0.6</v>
      </c>
      <c r="K61" s="154">
        <v>1.98</v>
      </c>
      <c r="L61" s="154">
        <v>4.7300000000000004</v>
      </c>
      <c r="M61" s="154">
        <v>0.65</v>
      </c>
      <c r="N61" s="154">
        <v>1.1000000000000001</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187.99</v>
      </c>
      <c r="D62" s="158">
        <v>196.96</v>
      </c>
      <c r="E62" s="158">
        <v>96.18</v>
      </c>
      <c r="F62" s="158">
        <v>98.02</v>
      </c>
      <c r="G62" s="158">
        <v>73.09</v>
      </c>
      <c r="H62" s="158">
        <v>81.95</v>
      </c>
      <c r="I62" s="158">
        <v>89.48</v>
      </c>
      <c r="J62" s="158">
        <v>104.7</v>
      </c>
      <c r="K62" s="158">
        <v>118.73</v>
      </c>
      <c r="L62" s="158">
        <v>106.28</v>
      </c>
      <c r="M62" s="158">
        <v>14.36</v>
      </c>
      <c r="N62" s="158">
        <v>81.209999999999994</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130.80000000000001</v>
      </c>
      <c r="D63" s="154">
        <v>131.72</v>
      </c>
      <c r="E63" s="154">
        <v>108.75</v>
      </c>
      <c r="F63" s="154">
        <v>68.510000000000005</v>
      </c>
      <c r="G63" s="154">
        <v>114.62</v>
      </c>
      <c r="H63" s="154">
        <v>99.89</v>
      </c>
      <c r="I63" s="154">
        <v>142.22</v>
      </c>
      <c r="J63" s="154">
        <v>135.52000000000001</v>
      </c>
      <c r="K63" s="154">
        <v>92.94</v>
      </c>
      <c r="L63" s="154">
        <v>95.33</v>
      </c>
      <c r="M63" s="154">
        <v>0.76</v>
      </c>
      <c r="N63" s="154">
        <v>21.39</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v>102.17</v>
      </c>
      <c r="D64" s="154">
        <v>91.14</v>
      </c>
      <c r="E64" s="154">
        <v>85.74</v>
      </c>
      <c r="F64" s="154">
        <v>63.22</v>
      </c>
      <c r="G64" s="154">
        <v>107.87</v>
      </c>
      <c r="H64" s="154">
        <v>89.26</v>
      </c>
      <c r="I64" s="154">
        <v>134.19</v>
      </c>
      <c r="J64" s="154">
        <v>101.12</v>
      </c>
      <c r="K64" s="154">
        <v>63.74</v>
      </c>
      <c r="L64" s="154">
        <v>50.86</v>
      </c>
      <c r="M64" s="154">
        <v>0.69</v>
      </c>
      <c r="N64" s="154">
        <v>18.59</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v>0.03</v>
      </c>
      <c r="D65" s="154" t="s">
        <v>10</v>
      </c>
      <c r="E65" s="154">
        <v>0.03</v>
      </c>
      <c r="F65" s="154">
        <v>0.02</v>
      </c>
      <c r="G65" s="154">
        <v>0.23</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4.95</v>
      </c>
      <c r="D66" s="154">
        <v>9.16</v>
      </c>
      <c r="E66" s="154">
        <v>3.55</v>
      </c>
      <c r="F66" s="154">
        <v>0.75</v>
      </c>
      <c r="G66" s="154">
        <v>1.2</v>
      </c>
      <c r="H66" s="154">
        <v>1.97</v>
      </c>
      <c r="I66" s="154">
        <v>3.96</v>
      </c>
      <c r="J66" s="154">
        <v>3.43</v>
      </c>
      <c r="K66" s="154">
        <v>0.55000000000000004</v>
      </c>
      <c r="L66" s="154">
        <v>8.35</v>
      </c>
      <c r="M66" s="154" t="s">
        <v>10</v>
      </c>
      <c r="N66" s="154">
        <v>0.43</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2.0499999999999998</v>
      </c>
      <c r="D67" s="154" t="s">
        <v>10</v>
      </c>
      <c r="E67" s="154">
        <v>2.5099999999999998</v>
      </c>
      <c r="F67" s="154">
        <v>0.22</v>
      </c>
      <c r="G67" s="154">
        <v>4.66</v>
      </c>
      <c r="H67" s="154">
        <v>4.93</v>
      </c>
      <c r="I67" s="154">
        <v>1.64</v>
      </c>
      <c r="J67" s="154">
        <v>0.67</v>
      </c>
      <c r="K67" s="154">
        <v>0.05</v>
      </c>
      <c r="L67" s="154">
        <v>3.12</v>
      </c>
      <c r="M67" s="154">
        <v>0.02</v>
      </c>
      <c r="N67" s="154" t="s">
        <v>10</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133.72999999999999</v>
      </c>
      <c r="D68" s="158">
        <v>140.88</v>
      </c>
      <c r="E68" s="158">
        <v>109.82</v>
      </c>
      <c r="F68" s="158">
        <v>69.069999999999993</v>
      </c>
      <c r="G68" s="158">
        <v>111.39</v>
      </c>
      <c r="H68" s="158">
        <v>96.93</v>
      </c>
      <c r="I68" s="158">
        <v>144.55000000000001</v>
      </c>
      <c r="J68" s="158">
        <v>138.28</v>
      </c>
      <c r="K68" s="158">
        <v>93.44</v>
      </c>
      <c r="L68" s="158">
        <v>100.56</v>
      </c>
      <c r="M68" s="158">
        <v>0.74</v>
      </c>
      <c r="N68" s="158">
        <v>21.82</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321.72000000000003</v>
      </c>
      <c r="D69" s="158">
        <v>337.83</v>
      </c>
      <c r="E69" s="158">
        <v>206</v>
      </c>
      <c r="F69" s="158">
        <v>167.09</v>
      </c>
      <c r="G69" s="158">
        <v>184.48</v>
      </c>
      <c r="H69" s="158">
        <v>178.88</v>
      </c>
      <c r="I69" s="158">
        <v>234.02</v>
      </c>
      <c r="J69" s="158">
        <v>242.98</v>
      </c>
      <c r="K69" s="158">
        <v>212.17</v>
      </c>
      <c r="L69" s="158">
        <v>206.85</v>
      </c>
      <c r="M69" s="158">
        <v>15.11</v>
      </c>
      <c r="N69" s="158">
        <v>103.02</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15.69</v>
      </c>
      <c r="D76" s="154">
        <v>18.399999999999999</v>
      </c>
      <c r="E76" s="154">
        <v>1.07</v>
      </c>
      <c r="F76" s="154">
        <v>2.2200000000000002</v>
      </c>
      <c r="G76" s="154">
        <v>2.27</v>
      </c>
      <c r="H76" s="154">
        <v>1.41</v>
      </c>
      <c r="I76" s="154">
        <v>0.99</v>
      </c>
      <c r="J76" s="154">
        <v>0.59</v>
      </c>
      <c r="K76" s="154">
        <v>1.18</v>
      </c>
      <c r="L76" s="154">
        <v>0.11</v>
      </c>
      <c r="M76" s="154" t="s">
        <v>10</v>
      </c>
      <c r="N76" s="154">
        <v>13.99</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0.35</v>
      </c>
      <c r="D77" s="154">
        <v>0.9</v>
      </c>
      <c r="E77" s="154">
        <v>0.21</v>
      </c>
      <c r="F77" s="154">
        <v>0.36</v>
      </c>
      <c r="G77" s="154">
        <v>0.28999999999999998</v>
      </c>
      <c r="H77" s="154">
        <v>0.24</v>
      </c>
      <c r="I77" s="154">
        <v>0.04</v>
      </c>
      <c r="J77" s="154" t="s">
        <v>10</v>
      </c>
      <c r="K77" s="154">
        <v>0.67</v>
      </c>
      <c r="L77" s="154">
        <v>0.08</v>
      </c>
      <c r="M77" s="154">
        <v>0.01</v>
      </c>
      <c r="N77" s="154">
        <v>0.01</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28.73</v>
      </c>
      <c r="D78" s="154">
        <v>39.770000000000003</v>
      </c>
      <c r="E78" s="154">
        <v>11.64</v>
      </c>
      <c r="F78" s="154">
        <v>5.54</v>
      </c>
      <c r="G78" s="154">
        <v>3.83</v>
      </c>
      <c r="H78" s="154">
        <v>9.18</v>
      </c>
      <c r="I78" s="154">
        <v>7.42</v>
      </c>
      <c r="J78" s="154">
        <v>14.38</v>
      </c>
      <c r="K78" s="154">
        <v>15.01</v>
      </c>
      <c r="L78" s="154">
        <v>18.600000000000001</v>
      </c>
      <c r="M78" s="154">
        <v>0.17</v>
      </c>
      <c r="N78" s="154">
        <v>14.42</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26.6</v>
      </c>
      <c r="D79" s="154">
        <v>62.61</v>
      </c>
      <c r="E79" s="154">
        <v>15.84</v>
      </c>
      <c r="F79" s="154">
        <v>38.119999999999997</v>
      </c>
      <c r="G79" s="154">
        <v>19.52</v>
      </c>
      <c r="H79" s="154">
        <v>17.04</v>
      </c>
      <c r="I79" s="154">
        <v>14.15</v>
      </c>
      <c r="J79" s="154">
        <v>9.48</v>
      </c>
      <c r="K79" s="154">
        <v>16.3</v>
      </c>
      <c r="L79" s="154">
        <v>11.19</v>
      </c>
      <c r="M79" s="154">
        <v>0.71</v>
      </c>
      <c r="N79" s="154">
        <v>1.96</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2.5099999999999998</v>
      </c>
      <c r="D80" s="154">
        <v>0.02</v>
      </c>
      <c r="E80" s="154">
        <v>1.61</v>
      </c>
      <c r="F80" s="154">
        <v>0.34</v>
      </c>
      <c r="G80" s="154">
        <v>0.92</v>
      </c>
      <c r="H80" s="154">
        <v>0.27</v>
      </c>
      <c r="I80" s="154">
        <v>0.23</v>
      </c>
      <c r="J80" s="154">
        <v>0.6</v>
      </c>
      <c r="K80" s="154">
        <v>1.98</v>
      </c>
      <c r="L80" s="154">
        <v>4.7300000000000004</v>
      </c>
      <c r="M80" s="154">
        <v>0.65</v>
      </c>
      <c r="N80" s="154">
        <v>1.1000000000000001</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68.86</v>
      </c>
      <c r="D81" s="158">
        <v>121.67</v>
      </c>
      <c r="E81" s="158">
        <v>27.15</v>
      </c>
      <c r="F81" s="158">
        <v>45.9</v>
      </c>
      <c r="G81" s="158">
        <v>24.98</v>
      </c>
      <c r="H81" s="158">
        <v>27.6</v>
      </c>
      <c r="I81" s="158">
        <v>22.37</v>
      </c>
      <c r="J81" s="158">
        <v>23.85</v>
      </c>
      <c r="K81" s="158">
        <v>31.17</v>
      </c>
      <c r="L81" s="158">
        <v>25.24</v>
      </c>
      <c r="M81" s="158">
        <v>0.24</v>
      </c>
      <c r="N81" s="158">
        <v>29.28</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38.200000000000003</v>
      </c>
      <c r="D82" s="154">
        <v>42.29</v>
      </c>
      <c r="E82" s="154">
        <v>29.45</v>
      </c>
      <c r="F82" s="154">
        <v>23.21</v>
      </c>
      <c r="G82" s="154">
        <v>44.84</v>
      </c>
      <c r="H82" s="154">
        <v>26.38</v>
      </c>
      <c r="I82" s="154">
        <v>33.130000000000003</v>
      </c>
      <c r="J82" s="154">
        <v>36.520000000000003</v>
      </c>
      <c r="K82" s="154">
        <v>13.93</v>
      </c>
      <c r="L82" s="154">
        <v>25.73</v>
      </c>
      <c r="M82" s="154">
        <v>0.8</v>
      </c>
      <c r="N82" s="154">
        <v>7.33</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21.86</v>
      </c>
      <c r="D84" s="154">
        <v>12.68</v>
      </c>
      <c r="E84" s="154">
        <v>23.83</v>
      </c>
      <c r="F84" s="154">
        <v>15.07</v>
      </c>
      <c r="G84" s="154">
        <v>38.92</v>
      </c>
      <c r="H84" s="154">
        <v>17.87</v>
      </c>
      <c r="I84" s="154">
        <v>37.06</v>
      </c>
      <c r="J84" s="154">
        <v>21.03</v>
      </c>
      <c r="K84" s="154">
        <v>10.92</v>
      </c>
      <c r="L84" s="154">
        <v>23.67</v>
      </c>
      <c r="M84" s="154">
        <v>0.02</v>
      </c>
      <c r="N84" s="154">
        <v>0.16</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2.0499999999999998</v>
      </c>
      <c r="D85" s="154" t="s">
        <v>10</v>
      </c>
      <c r="E85" s="154">
        <v>2.5099999999999998</v>
      </c>
      <c r="F85" s="154">
        <v>0.22</v>
      </c>
      <c r="G85" s="154">
        <v>4.66</v>
      </c>
      <c r="H85" s="154">
        <v>4.93</v>
      </c>
      <c r="I85" s="154">
        <v>1.64</v>
      </c>
      <c r="J85" s="154">
        <v>0.67</v>
      </c>
      <c r="K85" s="154">
        <v>0.05</v>
      </c>
      <c r="L85" s="154">
        <v>3.12</v>
      </c>
      <c r="M85" s="154">
        <v>0.02</v>
      </c>
      <c r="N85" s="154" t="s">
        <v>10</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58.01</v>
      </c>
      <c r="D86" s="158">
        <v>54.97</v>
      </c>
      <c r="E86" s="158">
        <v>50.76</v>
      </c>
      <c r="F86" s="158">
        <v>38.07</v>
      </c>
      <c r="G86" s="158">
        <v>79.099999999999994</v>
      </c>
      <c r="H86" s="158">
        <v>39.32</v>
      </c>
      <c r="I86" s="158">
        <v>68.55</v>
      </c>
      <c r="J86" s="158">
        <v>56.88</v>
      </c>
      <c r="K86" s="158">
        <v>24.79</v>
      </c>
      <c r="L86" s="158">
        <v>46.28</v>
      </c>
      <c r="M86" s="158">
        <v>0.8</v>
      </c>
      <c r="N86" s="158">
        <v>7.49</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126.87</v>
      </c>
      <c r="D87" s="158">
        <v>176.64</v>
      </c>
      <c r="E87" s="158">
        <v>77.91</v>
      </c>
      <c r="F87" s="158">
        <v>83.97</v>
      </c>
      <c r="G87" s="158">
        <v>104.08</v>
      </c>
      <c r="H87" s="158">
        <v>66.930000000000007</v>
      </c>
      <c r="I87" s="158">
        <v>90.93</v>
      </c>
      <c r="J87" s="158">
        <v>80.73</v>
      </c>
      <c r="K87" s="158">
        <v>55.96</v>
      </c>
      <c r="L87" s="158">
        <v>71.53</v>
      </c>
      <c r="M87" s="158">
        <v>1.04</v>
      </c>
      <c r="N87" s="158">
        <v>36.770000000000003</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-194.85</v>
      </c>
      <c r="D88" s="158">
        <v>-161.19999999999999</v>
      </c>
      <c r="E88" s="158">
        <v>-128.09</v>
      </c>
      <c r="F88" s="158">
        <v>-83.12</v>
      </c>
      <c r="G88" s="158">
        <v>-80.400000000000006</v>
      </c>
      <c r="H88" s="158">
        <v>-111.95</v>
      </c>
      <c r="I88" s="158">
        <v>-143.1</v>
      </c>
      <c r="J88" s="158">
        <v>-162.25</v>
      </c>
      <c r="K88" s="158">
        <v>-156.21</v>
      </c>
      <c r="L88" s="158">
        <v>-135.32</v>
      </c>
      <c r="M88" s="158">
        <v>-14.07</v>
      </c>
      <c r="N88" s="158">
        <v>-66.25</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-119.13</v>
      </c>
      <c r="D89" s="156">
        <v>-75.290000000000006</v>
      </c>
      <c r="E89" s="156">
        <v>-69.040000000000006</v>
      </c>
      <c r="F89" s="156">
        <v>-52.12</v>
      </c>
      <c r="G89" s="156">
        <v>-48.11</v>
      </c>
      <c r="H89" s="156">
        <v>-54.35</v>
      </c>
      <c r="I89" s="156">
        <v>-67.11</v>
      </c>
      <c r="J89" s="156">
        <v>-80.849999999999994</v>
      </c>
      <c r="K89" s="156">
        <v>-87.55</v>
      </c>
      <c r="L89" s="156">
        <v>-81.040000000000006</v>
      </c>
      <c r="M89" s="156">
        <v>-14.12</v>
      </c>
      <c r="N89" s="156">
        <v>-51.92</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v>0.16</v>
      </c>
      <c r="D90" s="154" t="s">
        <v>10</v>
      </c>
      <c r="E90" s="154">
        <v>0.2</v>
      </c>
      <c r="F90" s="154" t="s">
        <v>10</v>
      </c>
      <c r="G90" s="154">
        <v>1.05</v>
      </c>
      <c r="H90" s="154">
        <v>0.35</v>
      </c>
      <c r="I90" s="154" t="s">
        <v>10</v>
      </c>
      <c r="J90" s="154" t="s">
        <v>10</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1.45</v>
      </c>
      <c r="D91" s="154" t="s">
        <v>10</v>
      </c>
      <c r="E91" s="154">
        <v>1.79</v>
      </c>
      <c r="F91" s="154">
        <v>2.95</v>
      </c>
      <c r="G91" s="154">
        <v>4.8499999999999996</v>
      </c>
      <c r="H91" s="154">
        <v>1.46</v>
      </c>
      <c r="I91" s="154">
        <v>3.21</v>
      </c>
      <c r="J91" s="154">
        <v>0.79</v>
      </c>
      <c r="K91" s="154" t="s">
        <v>10</v>
      </c>
      <c r="L91" s="154">
        <v>0.75</v>
      </c>
      <c r="M91" s="154" t="s">
        <v>10</v>
      </c>
      <c r="N91" s="154" t="s">
        <v>10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103</v>
      </c>
      <c r="B2" s="233"/>
      <c r="C2" s="236" t="s">
        <v>207</v>
      </c>
      <c r="D2" s="236"/>
      <c r="E2" s="236"/>
      <c r="F2" s="236"/>
      <c r="G2" s="236"/>
      <c r="H2" s="237"/>
      <c r="I2" s="238" t="s">
        <v>207</v>
      </c>
      <c r="J2" s="236"/>
      <c r="K2" s="236"/>
      <c r="L2" s="236"/>
      <c r="M2" s="236"/>
      <c r="N2" s="237"/>
      <c r="O2" s="112"/>
      <c r="P2" s="112"/>
      <c r="Q2" s="112"/>
      <c r="R2" s="112"/>
      <c r="S2" s="112"/>
      <c r="T2" s="112"/>
      <c r="U2" s="112"/>
      <c r="V2" s="112"/>
      <c r="W2" s="112"/>
      <c r="X2" s="112"/>
      <c r="Y2" s="112"/>
      <c r="Z2" s="112"/>
      <c r="AA2" s="112"/>
    </row>
    <row r="3" spans="1:27" s="18" customFormat="1" ht="15" customHeight="1">
      <c r="A3" s="232"/>
      <c r="B3" s="233"/>
      <c r="C3" s="236"/>
      <c r="D3" s="236"/>
      <c r="E3" s="236"/>
      <c r="F3" s="236"/>
      <c r="G3" s="236"/>
      <c r="H3" s="237"/>
      <c r="I3" s="238"/>
      <c r="J3" s="236"/>
      <c r="K3" s="236"/>
      <c r="L3" s="236"/>
      <c r="M3" s="236"/>
      <c r="N3" s="23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v>64213</v>
      </c>
      <c r="D19" s="152">
        <v>14279</v>
      </c>
      <c r="E19" s="152">
        <v>27266</v>
      </c>
      <c r="F19" s="152">
        <v>1410</v>
      </c>
      <c r="G19" s="152">
        <v>2621</v>
      </c>
      <c r="H19" s="152">
        <v>2814</v>
      </c>
      <c r="I19" s="152">
        <v>2917</v>
      </c>
      <c r="J19" s="152">
        <v>4433</v>
      </c>
      <c r="K19" s="152">
        <v>4770</v>
      </c>
      <c r="L19" s="152">
        <v>8300</v>
      </c>
      <c r="M19" s="152">
        <v>3240</v>
      </c>
      <c r="N19" s="152">
        <v>19428</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57220</v>
      </c>
      <c r="D20" s="152">
        <v>4715</v>
      </c>
      <c r="E20" s="152">
        <v>35850</v>
      </c>
      <c r="F20" s="152">
        <v>2987</v>
      </c>
      <c r="G20" s="152">
        <v>5598</v>
      </c>
      <c r="H20" s="152">
        <v>5369</v>
      </c>
      <c r="I20" s="152">
        <v>4570</v>
      </c>
      <c r="J20" s="152">
        <v>6028</v>
      </c>
      <c r="K20" s="152">
        <v>5286</v>
      </c>
      <c r="L20" s="152">
        <v>6012</v>
      </c>
      <c r="M20" s="152">
        <v>215</v>
      </c>
      <c r="N20" s="152">
        <v>16440</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520</v>
      </c>
      <c r="D22" s="152">
        <v>279</v>
      </c>
      <c r="E22" s="152">
        <v>241</v>
      </c>
      <c r="F22" s="152">
        <v>44</v>
      </c>
      <c r="G22" s="152">
        <v>52</v>
      </c>
      <c r="H22" s="152">
        <v>46</v>
      </c>
      <c r="I22" s="152">
        <v>79</v>
      </c>
      <c r="J22" s="152">
        <v>19</v>
      </c>
      <c r="K22" s="152">
        <v>2</v>
      </c>
      <c r="L22" s="152" t="s">
        <v>10</v>
      </c>
      <c r="M22" s="152">
        <v>1</v>
      </c>
      <c r="N22" s="152" t="s">
        <v>10</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146425</v>
      </c>
      <c r="D23" s="152">
        <v>36598</v>
      </c>
      <c r="E23" s="152">
        <v>70973</v>
      </c>
      <c r="F23" s="152">
        <v>6020</v>
      </c>
      <c r="G23" s="152">
        <v>9825</v>
      </c>
      <c r="H23" s="152">
        <v>9593</v>
      </c>
      <c r="I23" s="152">
        <v>5284</v>
      </c>
      <c r="J23" s="152">
        <v>9110</v>
      </c>
      <c r="K23" s="152">
        <v>2540</v>
      </c>
      <c r="L23" s="152">
        <v>28599</v>
      </c>
      <c r="M23" s="152">
        <v>1080</v>
      </c>
      <c r="N23" s="152">
        <v>37773</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757</v>
      </c>
      <c r="D24" s="152" t="s">
        <v>10</v>
      </c>
      <c r="E24" s="152">
        <v>400</v>
      </c>
      <c r="F24" s="152">
        <v>41</v>
      </c>
      <c r="G24" s="152">
        <v>42</v>
      </c>
      <c r="H24" s="152">
        <v>91</v>
      </c>
      <c r="I24" s="152">
        <v>74</v>
      </c>
      <c r="J24" s="152">
        <v>64</v>
      </c>
      <c r="K24" s="152">
        <v>80</v>
      </c>
      <c r="L24" s="152">
        <v>8</v>
      </c>
      <c r="M24" s="152">
        <v>294</v>
      </c>
      <c r="N24" s="152">
        <v>63</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267621</v>
      </c>
      <c r="D25" s="162">
        <v>55872</v>
      </c>
      <c r="E25" s="162">
        <v>133930</v>
      </c>
      <c r="F25" s="162">
        <v>10419</v>
      </c>
      <c r="G25" s="162">
        <v>18055</v>
      </c>
      <c r="H25" s="162">
        <v>17731</v>
      </c>
      <c r="I25" s="162">
        <v>12777</v>
      </c>
      <c r="J25" s="162">
        <v>19526</v>
      </c>
      <c r="K25" s="162">
        <v>12518</v>
      </c>
      <c r="L25" s="162">
        <v>42904</v>
      </c>
      <c r="M25" s="162">
        <v>4241</v>
      </c>
      <c r="N25" s="162">
        <v>73578</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v>82404</v>
      </c>
      <c r="D26" s="152">
        <v>17895</v>
      </c>
      <c r="E26" s="152">
        <v>46928</v>
      </c>
      <c r="F26" s="152">
        <v>2039</v>
      </c>
      <c r="G26" s="152">
        <v>2692</v>
      </c>
      <c r="H26" s="152">
        <v>3314</v>
      </c>
      <c r="I26" s="152">
        <v>4616</v>
      </c>
      <c r="J26" s="152">
        <v>13155</v>
      </c>
      <c r="K26" s="152">
        <v>3018</v>
      </c>
      <c r="L26" s="152">
        <v>18094</v>
      </c>
      <c r="M26" s="152">
        <v>97</v>
      </c>
      <c r="N26" s="152">
        <v>17485</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v>45794</v>
      </c>
      <c r="D27" s="152">
        <v>6116</v>
      </c>
      <c r="E27" s="152">
        <v>39629</v>
      </c>
      <c r="F27" s="152">
        <v>1587</v>
      </c>
      <c r="G27" s="152">
        <v>2088</v>
      </c>
      <c r="H27" s="152">
        <v>2580</v>
      </c>
      <c r="I27" s="152">
        <v>4235</v>
      </c>
      <c r="J27" s="152">
        <v>9443</v>
      </c>
      <c r="K27" s="152">
        <v>2766</v>
      </c>
      <c r="L27" s="152">
        <v>16931</v>
      </c>
      <c r="M27" s="152">
        <v>1</v>
      </c>
      <c r="N27" s="152">
        <v>48</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2972</v>
      </c>
      <c r="D29" s="152">
        <v>19</v>
      </c>
      <c r="E29" s="152">
        <v>2282</v>
      </c>
      <c r="F29" s="152" t="s">
        <v>10</v>
      </c>
      <c r="G29" s="152">
        <v>55</v>
      </c>
      <c r="H29" s="152">
        <v>299</v>
      </c>
      <c r="I29" s="152">
        <v>658</v>
      </c>
      <c r="J29" s="152">
        <v>463</v>
      </c>
      <c r="K29" s="152">
        <v>141</v>
      </c>
      <c r="L29" s="152">
        <v>664</v>
      </c>
      <c r="M29" s="152" t="s">
        <v>10</v>
      </c>
      <c r="N29" s="152">
        <v>671</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248</v>
      </c>
      <c r="D30" s="152" t="s">
        <v>10</v>
      </c>
      <c r="E30" s="152">
        <v>223</v>
      </c>
      <c r="F30" s="152">
        <v>1</v>
      </c>
      <c r="G30" s="152">
        <v>3</v>
      </c>
      <c r="H30" s="152">
        <v>157</v>
      </c>
      <c r="I30" s="152" t="s">
        <v>10</v>
      </c>
      <c r="J30" s="152">
        <v>53</v>
      </c>
      <c r="K30" s="152">
        <v>10</v>
      </c>
      <c r="L30" s="152" t="s">
        <v>10</v>
      </c>
      <c r="M30" s="152" t="s">
        <v>10</v>
      </c>
      <c r="N30" s="152">
        <v>25</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85128</v>
      </c>
      <c r="D31" s="162">
        <v>17914</v>
      </c>
      <c r="E31" s="162">
        <v>48986</v>
      </c>
      <c r="F31" s="162">
        <v>2038</v>
      </c>
      <c r="G31" s="162">
        <v>2744</v>
      </c>
      <c r="H31" s="162">
        <v>3456</v>
      </c>
      <c r="I31" s="162">
        <v>5275</v>
      </c>
      <c r="J31" s="162">
        <v>13566</v>
      </c>
      <c r="K31" s="162">
        <v>3150</v>
      </c>
      <c r="L31" s="162">
        <v>18758</v>
      </c>
      <c r="M31" s="162">
        <v>97</v>
      </c>
      <c r="N31" s="162">
        <v>18131</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352749</v>
      </c>
      <c r="D32" s="162">
        <v>73786</v>
      </c>
      <c r="E32" s="162">
        <v>182916</v>
      </c>
      <c r="F32" s="162">
        <v>12457</v>
      </c>
      <c r="G32" s="162">
        <v>20799</v>
      </c>
      <c r="H32" s="162">
        <v>21187</v>
      </c>
      <c r="I32" s="162">
        <v>18051</v>
      </c>
      <c r="J32" s="162">
        <v>33092</v>
      </c>
      <c r="K32" s="162">
        <v>15668</v>
      </c>
      <c r="L32" s="162">
        <v>61661</v>
      </c>
      <c r="M32" s="162">
        <v>4338</v>
      </c>
      <c r="N32" s="162">
        <v>91709</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t="s">
        <v>10</v>
      </c>
      <c r="D37" s="152" t="s">
        <v>10</v>
      </c>
      <c r="E37" s="152" t="s">
        <v>10</v>
      </c>
      <c r="F37" s="152" t="s">
        <v>10</v>
      </c>
      <c r="G37" s="152" t="s">
        <v>10</v>
      </c>
      <c r="H37" s="152" t="s">
        <v>10</v>
      </c>
      <c r="I37" s="152" t="s">
        <v>10</v>
      </c>
      <c r="J37" s="152" t="s">
        <v>10</v>
      </c>
      <c r="K37" s="152" t="s">
        <v>10</v>
      </c>
      <c r="L37" s="152" t="s">
        <v>10</v>
      </c>
      <c r="M37" s="152" t="s">
        <v>10</v>
      </c>
      <c r="N37" s="152" t="s">
        <v>10</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t="s">
        <v>10</v>
      </c>
      <c r="D38" s="152" t="s">
        <v>10</v>
      </c>
      <c r="E38" s="152" t="s">
        <v>10</v>
      </c>
      <c r="F38" s="152" t="s">
        <v>10</v>
      </c>
      <c r="G38" s="152" t="s">
        <v>10</v>
      </c>
      <c r="H38" s="152" t="s">
        <v>10</v>
      </c>
      <c r="I38" s="152" t="s">
        <v>10</v>
      </c>
      <c r="J38" s="152" t="s">
        <v>10</v>
      </c>
      <c r="K38" s="152" t="s">
        <v>10</v>
      </c>
      <c r="L38" s="152" t="s">
        <v>10</v>
      </c>
      <c r="M38" s="152" t="s">
        <v>10</v>
      </c>
      <c r="N38" s="152" t="s">
        <v>10</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v>3435</v>
      </c>
      <c r="D39" s="152">
        <v>80</v>
      </c>
      <c r="E39" s="152">
        <v>1702</v>
      </c>
      <c r="F39" s="152">
        <v>52</v>
      </c>
      <c r="G39" s="152">
        <v>214</v>
      </c>
      <c r="H39" s="152">
        <v>738</v>
      </c>
      <c r="I39" s="152">
        <v>143</v>
      </c>
      <c r="J39" s="152">
        <v>120</v>
      </c>
      <c r="K39" s="152">
        <v>191</v>
      </c>
      <c r="L39" s="152">
        <v>243</v>
      </c>
      <c r="M39" s="152">
        <v>22</v>
      </c>
      <c r="N39" s="152">
        <v>1631</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v>1780</v>
      </c>
      <c r="D40" s="152">
        <v>205</v>
      </c>
      <c r="E40" s="152">
        <v>321</v>
      </c>
      <c r="F40" s="152">
        <v>70</v>
      </c>
      <c r="G40" s="152">
        <v>37</v>
      </c>
      <c r="H40" s="152">
        <v>38</v>
      </c>
      <c r="I40" s="152">
        <v>6</v>
      </c>
      <c r="J40" s="152">
        <v>97</v>
      </c>
      <c r="K40" s="152">
        <v>3</v>
      </c>
      <c r="L40" s="152">
        <v>71</v>
      </c>
      <c r="M40" s="152" t="s">
        <v>10</v>
      </c>
      <c r="N40" s="152">
        <v>1254</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v>127359</v>
      </c>
      <c r="D41" s="152">
        <v>20071</v>
      </c>
      <c r="E41" s="152">
        <v>67185</v>
      </c>
      <c r="F41" s="152">
        <v>6235</v>
      </c>
      <c r="G41" s="152">
        <v>11136</v>
      </c>
      <c r="H41" s="152">
        <v>7980</v>
      </c>
      <c r="I41" s="152">
        <v>7329</v>
      </c>
      <c r="J41" s="152">
        <v>10676</v>
      </c>
      <c r="K41" s="152">
        <v>4282</v>
      </c>
      <c r="L41" s="152">
        <v>19546</v>
      </c>
      <c r="M41" s="152">
        <v>190</v>
      </c>
      <c r="N41" s="152">
        <v>39913</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99978</v>
      </c>
      <c r="D42" s="152">
        <v>21507</v>
      </c>
      <c r="E42" s="152">
        <v>72656</v>
      </c>
      <c r="F42" s="152">
        <v>4624</v>
      </c>
      <c r="G42" s="152">
        <v>9063</v>
      </c>
      <c r="H42" s="152">
        <v>11751</v>
      </c>
      <c r="I42" s="152">
        <v>8025</v>
      </c>
      <c r="J42" s="152">
        <v>13592</v>
      </c>
      <c r="K42" s="152">
        <v>8994</v>
      </c>
      <c r="L42" s="152">
        <v>16607</v>
      </c>
      <c r="M42" s="152">
        <v>1711</v>
      </c>
      <c r="N42" s="152">
        <v>4104</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757</v>
      </c>
      <c r="D43" s="152" t="s">
        <v>10</v>
      </c>
      <c r="E43" s="152">
        <v>400</v>
      </c>
      <c r="F43" s="152">
        <v>41</v>
      </c>
      <c r="G43" s="152">
        <v>42</v>
      </c>
      <c r="H43" s="152">
        <v>91</v>
      </c>
      <c r="I43" s="152">
        <v>74</v>
      </c>
      <c r="J43" s="152">
        <v>64</v>
      </c>
      <c r="K43" s="152">
        <v>80</v>
      </c>
      <c r="L43" s="152">
        <v>8</v>
      </c>
      <c r="M43" s="152">
        <v>294</v>
      </c>
      <c r="N43" s="152">
        <v>63</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231795</v>
      </c>
      <c r="D44" s="162">
        <v>41864</v>
      </c>
      <c r="E44" s="162">
        <v>141463</v>
      </c>
      <c r="F44" s="162">
        <v>10939</v>
      </c>
      <c r="G44" s="162">
        <v>20408</v>
      </c>
      <c r="H44" s="162">
        <v>20416</v>
      </c>
      <c r="I44" s="162">
        <v>15429</v>
      </c>
      <c r="J44" s="162">
        <v>24422</v>
      </c>
      <c r="K44" s="162">
        <v>13389</v>
      </c>
      <c r="L44" s="162">
        <v>36460</v>
      </c>
      <c r="M44" s="162">
        <v>1629</v>
      </c>
      <c r="N44" s="162">
        <v>46839</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37815</v>
      </c>
      <c r="D45" s="152">
        <v>11744</v>
      </c>
      <c r="E45" s="152">
        <v>22776</v>
      </c>
      <c r="F45" s="152">
        <v>761</v>
      </c>
      <c r="G45" s="152">
        <v>619</v>
      </c>
      <c r="H45" s="152">
        <v>2048</v>
      </c>
      <c r="I45" s="152">
        <v>2247</v>
      </c>
      <c r="J45" s="152">
        <v>4961</v>
      </c>
      <c r="K45" s="152">
        <v>388</v>
      </c>
      <c r="L45" s="152">
        <v>11753</v>
      </c>
      <c r="M45" s="152">
        <v>1</v>
      </c>
      <c r="N45" s="152">
        <v>3293</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26075</v>
      </c>
      <c r="D47" s="152">
        <v>149</v>
      </c>
      <c r="E47" s="152">
        <v>19989</v>
      </c>
      <c r="F47" s="152">
        <v>358</v>
      </c>
      <c r="G47" s="152">
        <v>1509</v>
      </c>
      <c r="H47" s="152">
        <v>7351</v>
      </c>
      <c r="I47" s="152">
        <v>893</v>
      </c>
      <c r="J47" s="152">
        <v>5692</v>
      </c>
      <c r="K47" s="152">
        <v>3876</v>
      </c>
      <c r="L47" s="152">
        <v>310</v>
      </c>
      <c r="M47" s="152">
        <v>1</v>
      </c>
      <c r="N47" s="152">
        <v>5937</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248</v>
      </c>
      <c r="D48" s="152" t="s">
        <v>10</v>
      </c>
      <c r="E48" s="152">
        <v>223</v>
      </c>
      <c r="F48" s="152">
        <v>1</v>
      </c>
      <c r="G48" s="152">
        <v>3</v>
      </c>
      <c r="H48" s="152">
        <v>157</v>
      </c>
      <c r="I48" s="152" t="s">
        <v>10</v>
      </c>
      <c r="J48" s="152">
        <v>53</v>
      </c>
      <c r="K48" s="152">
        <v>10</v>
      </c>
      <c r="L48" s="152" t="s">
        <v>10</v>
      </c>
      <c r="M48" s="152" t="s">
        <v>10</v>
      </c>
      <c r="N48" s="152">
        <v>25</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63642</v>
      </c>
      <c r="D49" s="162">
        <v>11893</v>
      </c>
      <c r="E49" s="162">
        <v>42542</v>
      </c>
      <c r="F49" s="162">
        <v>1119</v>
      </c>
      <c r="G49" s="162">
        <v>2125</v>
      </c>
      <c r="H49" s="162">
        <v>9242</v>
      </c>
      <c r="I49" s="162">
        <v>3140</v>
      </c>
      <c r="J49" s="162">
        <v>10600</v>
      </c>
      <c r="K49" s="162">
        <v>4254</v>
      </c>
      <c r="L49" s="162">
        <v>12063</v>
      </c>
      <c r="M49" s="162">
        <v>2</v>
      </c>
      <c r="N49" s="162">
        <v>9206</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295438</v>
      </c>
      <c r="D50" s="162">
        <v>53757</v>
      </c>
      <c r="E50" s="162">
        <v>184005</v>
      </c>
      <c r="F50" s="162">
        <v>12058</v>
      </c>
      <c r="G50" s="162">
        <v>22532</v>
      </c>
      <c r="H50" s="162">
        <v>29658</v>
      </c>
      <c r="I50" s="162">
        <v>18569</v>
      </c>
      <c r="J50" s="162">
        <v>35022</v>
      </c>
      <c r="K50" s="162">
        <v>17643</v>
      </c>
      <c r="L50" s="162">
        <v>48523</v>
      </c>
      <c r="M50" s="162">
        <v>1631</v>
      </c>
      <c r="N50" s="162">
        <v>56044</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-57311</v>
      </c>
      <c r="D51" s="162">
        <v>-20029</v>
      </c>
      <c r="E51" s="162">
        <v>1089</v>
      </c>
      <c r="F51" s="162">
        <v>-399</v>
      </c>
      <c r="G51" s="162">
        <v>1734</v>
      </c>
      <c r="H51" s="162">
        <v>8471</v>
      </c>
      <c r="I51" s="162">
        <v>517</v>
      </c>
      <c r="J51" s="162">
        <v>1929</v>
      </c>
      <c r="K51" s="162">
        <v>1975</v>
      </c>
      <c r="L51" s="162">
        <v>-13138</v>
      </c>
      <c r="M51" s="162">
        <v>-2707</v>
      </c>
      <c r="N51" s="162">
        <v>-35665</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-35826</v>
      </c>
      <c r="D52" s="160">
        <v>-14008</v>
      </c>
      <c r="E52" s="160">
        <v>7533</v>
      </c>
      <c r="F52" s="160">
        <v>520</v>
      </c>
      <c r="G52" s="160">
        <v>2353</v>
      </c>
      <c r="H52" s="160">
        <v>2685</v>
      </c>
      <c r="I52" s="160">
        <v>2652</v>
      </c>
      <c r="J52" s="160">
        <v>4895</v>
      </c>
      <c r="K52" s="160">
        <v>871</v>
      </c>
      <c r="L52" s="160">
        <v>-6443</v>
      </c>
      <c r="M52" s="160">
        <v>-2612</v>
      </c>
      <c r="N52" s="160">
        <v>-26739</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v>472</v>
      </c>
      <c r="D53" s="152" t="s">
        <v>10</v>
      </c>
      <c r="E53" s="152">
        <v>472</v>
      </c>
      <c r="F53" s="152">
        <v>43</v>
      </c>
      <c r="G53" s="152">
        <v>267</v>
      </c>
      <c r="H53" s="152" t="s">
        <v>10</v>
      </c>
      <c r="I53" s="152" t="s">
        <v>10</v>
      </c>
      <c r="J53" s="152">
        <v>162</v>
      </c>
      <c r="K53" s="152" t="s">
        <v>10</v>
      </c>
      <c r="L53" s="152" t="s">
        <v>10</v>
      </c>
      <c r="M53" s="152" t="s">
        <v>10</v>
      </c>
      <c r="N53" s="152" t="s">
        <v>10</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2413</v>
      </c>
      <c r="D54" s="152">
        <v>311</v>
      </c>
      <c r="E54" s="152">
        <v>2074</v>
      </c>
      <c r="F54" s="152">
        <v>191</v>
      </c>
      <c r="G54" s="152">
        <v>374</v>
      </c>
      <c r="H54" s="152">
        <v>262</v>
      </c>
      <c r="I54" s="152">
        <v>412</v>
      </c>
      <c r="J54" s="152">
        <v>519</v>
      </c>
      <c r="K54" s="152">
        <v>316</v>
      </c>
      <c r="L54" s="152" t="s">
        <v>10</v>
      </c>
      <c r="M54" s="152">
        <v>27</v>
      </c>
      <c r="N54" s="152" t="s">
        <v>10</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v>39.89</v>
      </c>
      <c r="D56" s="154">
        <v>47</v>
      </c>
      <c r="E56" s="154">
        <v>20.88</v>
      </c>
      <c r="F56" s="154">
        <v>15.73</v>
      </c>
      <c r="G56" s="154">
        <v>15.36</v>
      </c>
      <c r="H56" s="154">
        <v>12.23</v>
      </c>
      <c r="I56" s="154">
        <v>18.010000000000002</v>
      </c>
      <c r="J56" s="154">
        <v>21.34</v>
      </c>
      <c r="K56" s="154">
        <v>31.79</v>
      </c>
      <c r="L56" s="154">
        <v>28.08</v>
      </c>
      <c r="M56" s="154">
        <v>4.1900000000000004</v>
      </c>
      <c r="N56" s="154">
        <v>14.88</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35.549999999999997</v>
      </c>
      <c r="D57" s="154">
        <v>15.52</v>
      </c>
      <c r="E57" s="154">
        <v>27.46</v>
      </c>
      <c r="F57" s="154">
        <v>33.340000000000003</v>
      </c>
      <c r="G57" s="154">
        <v>32.799999999999997</v>
      </c>
      <c r="H57" s="154">
        <v>23.33</v>
      </c>
      <c r="I57" s="154">
        <v>28.21</v>
      </c>
      <c r="J57" s="154">
        <v>29.02</v>
      </c>
      <c r="K57" s="154">
        <v>35.229999999999997</v>
      </c>
      <c r="L57" s="154">
        <v>20.34</v>
      </c>
      <c r="M57" s="154">
        <v>0.28000000000000003</v>
      </c>
      <c r="N57" s="154">
        <v>12.59</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v>0.32</v>
      </c>
      <c r="D59" s="154">
        <v>0.92</v>
      </c>
      <c r="E59" s="154">
        <v>0.18</v>
      </c>
      <c r="F59" s="154">
        <v>0.49</v>
      </c>
      <c r="G59" s="154">
        <v>0.31</v>
      </c>
      <c r="H59" s="154">
        <v>0.2</v>
      </c>
      <c r="I59" s="154">
        <v>0.49</v>
      </c>
      <c r="J59" s="154">
        <v>0.09</v>
      </c>
      <c r="K59" s="154">
        <v>0.01</v>
      </c>
      <c r="L59" s="154" t="s">
        <v>10</v>
      </c>
      <c r="M59" s="154" t="s">
        <v>10</v>
      </c>
      <c r="N59" s="154" t="s">
        <v>10</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90.97</v>
      </c>
      <c r="D60" s="154">
        <v>120.46</v>
      </c>
      <c r="E60" s="154">
        <v>54.35</v>
      </c>
      <c r="F60" s="154">
        <v>67.19</v>
      </c>
      <c r="G60" s="154">
        <v>57.57</v>
      </c>
      <c r="H60" s="154">
        <v>41.69</v>
      </c>
      <c r="I60" s="154">
        <v>32.61</v>
      </c>
      <c r="J60" s="154">
        <v>43.86</v>
      </c>
      <c r="K60" s="154">
        <v>16.93</v>
      </c>
      <c r="L60" s="154">
        <v>96.76</v>
      </c>
      <c r="M60" s="154">
        <v>1.4</v>
      </c>
      <c r="N60" s="154">
        <v>28.93</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0.47</v>
      </c>
      <c r="D61" s="154" t="s">
        <v>10</v>
      </c>
      <c r="E61" s="154">
        <v>0.31</v>
      </c>
      <c r="F61" s="154">
        <v>0.46</v>
      </c>
      <c r="G61" s="154">
        <v>0.25</v>
      </c>
      <c r="H61" s="154">
        <v>0.4</v>
      </c>
      <c r="I61" s="154">
        <v>0.46</v>
      </c>
      <c r="J61" s="154">
        <v>0.31</v>
      </c>
      <c r="K61" s="154">
        <v>0.53</v>
      </c>
      <c r="L61" s="154">
        <v>0.03</v>
      </c>
      <c r="M61" s="154">
        <v>0.38</v>
      </c>
      <c r="N61" s="154">
        <v>0.05</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166.27</v>
      </c>
      <c r="D62" s="158">
        <v>183.9</v>
      </c>
      <c r="E62" s="158">
        <v>102.57</v>
      </c>
      <c r="F62" s="158">
        <v>116.28</v>
      </c>
      <c r="G62" s="158">
        <v>105.78</v>
      </c>
      <c r="H62" s="158">
        <v>77.06</v>
      </c>
      <c r="I62" s="158">
        <v>78.86</v>
      </c>
      <c r="J62" s="158">
        <v>94.01</v>
      </c>
      <c r="K62" s="158">
        <v>83.42</v>
      </c>
      <c r="L62" s="158">
        <v>145.15</v>
      </c>
      <c r="M62" s="158">
        <v>5.48</v>
      </c>
      <c r="N62" s="158">
        <v>56.35</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v>51.2</v>
      </c>
      <c r="D63" s="154">
        <v>58.9</v>
      </c>
      <c r="E63" s="154">
        <v>35.94</v>
      </c>
      <c r="F63" s="154">
        <v>22.75</v>
      </c>
      <c r="G63" s="154">
        <v>15.77</v>
      </c>
      <c r="H63" s="154">
        <v>14.4</v>
      </c>
      <c r="I63" s="154">
        <v>28.49</v>
      </c>
      <c r="J63" s="154">
        <v>63.33</v>
      </c>
      <c r="K63" s="154">
        <v>20.12</v>
      </c>
      <c r="L63" s="154">
        <v>61.21</v>
      </c>
      <c r="M63" s="154">
        <v>0.13</v>
      </c>
      <c r="N63" s="154">
        <v>13.39</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v>28.45</v>
      </c>
      <c r="D64" s="154">
        <v>20.13</v>
      </c>
      <c r="E64" s="154">
        <v>30.35</v>
      </c>
      <c r="F64" s="154">
        <v>17.71</v>
      </c>
      <c r="G64" s="154">
        <v>12.23</v>
      </c>
      <c r="H64" s="154">
        <v>11.21</v>
      </c>
      <c r="I64" s="154">
        <v>26.14</v>
      </c>
      <c r="J64" s="154">
        <v>45.46</v>
      </c>
      <c r="K64" s="154">
        <v>18.440000000000001</v>
      </c>
      <c r="L64" s="154">
        <v>57.28</v>
      </c>
      <c r="M64" s="154" t="s">
        <v>10</v>
      </c>
      <c r="N64" s="154">
        <v>0.04</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1.85</v>
      </c>
      <c r="D66" s="154">
        <v>0.06</v>
      </c>
      <c r="E66" s="154">
        <v>1.75</v>
      </c>
      <c r="F66" s="154" t="s">
        <v>10</v>
      </c>
      <c r="G66" s="154">
        <v>0.32</v>
      </c>
      <c r="H66" s="154">
        <v>1.3</v>
      </c>
      <c r="I66" s="154">
        <v>4.0599999999999996</v>
      </c>
      <c r="J66" s="154">
        <v>2.23</v>
      </c>
      <c r="K66" s="154">
        <v>0.94</v>
      </c>
      <c r="L66" s="154">
        <v>2.25</v>
      </c>
      <c r="M66" s="154" t="s">
        <v>10</v>
      </c>
      <c r="N66" s="154">
        <v>0.51</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0.15</v>
      </c>
      <c r="D67" s="154" t="s">
        <v>10</v>
      </c>
      <c r="E67" s="154">
        <v>0.17</v>
      </c>
      <c r="F67" s="154">
        <v>0.01</v>
      </c>
      <c r="G67" s="154">
        <v>0.02</v>
      </c>
      <c r="H67" s="154">
        <v>0.68</v>
      </c>
      <c r="I67" s="154" t="s">
        <v>10</v>
      </c>
      <c r="J67" s="154">
        <v>0.25</v>
      </c>
      <c r="K67" s="154">
        <v>0.06</v>
      </c>
      <c r="L67" s="154" t="s">
        <v>10</v>
      </c>
      <c r="M67" s="154" t="s">
        <v>10</v>
      </c>
      <c r="N67" s="154">
        <v>0.02</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52.89</v>
      </c>
      <c r="D68" s="158">
        <v>58.96</v>
      </c>
      <c r="E68" s="158">
        <v>37.520000000000003</v>
      </c>
      <c r="F68" s="158">
        <v>22.74</v>
      </c>
      <c r="G68" s="158">
        <v>16.079999999999998</v>
      </c>
      <c r="H68" s="158">
        <v>15.02</v>
      </c>
      <c r="I68" s="158">
        <v>32.56</v>
      </c>
      <c r="J68" s="158">
        <v>65.31</v>
      </c>
      <c r="K68" s="158">
        <v>20.99</v>
      </c>
      <c r="L68" s="158">
        <v>63.46</v>
      </c>
      <c r="M68" s="158">
        <v>0.13</v>
      </c>
      <c r="N68" s="158">
        <v>13.89</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219.16</v>
      </c>
      <c r="D69" s="158">
        <v>242.87</v>
      </c>
      <c r="E69" s="158">
        <v>140.09</v>
      </c>
      <c r="F69" s="158">
        <v>139.03</v>
      </c>
      <c r="G69" s="158">
        <v>121.86</v>
      </c>
      <c r="H69" s="158">
        <v>92.08</v>
      </c>
      <c r="I69" s="158">
        <v>111.42</v>
      </c>
      <c r="J69" s="158">
        <v>159.32</v>
      </c>
      <c r="K69" s="158">
        <v>104.42</v>
      </c>
      <c r="L69" s="158">
        <v>208.61</v>
      </c>
      <c r="M69" s="158">
        <v>5.61</v>
      </c>
      <c r="N69" s="158">
        <v>70.23</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t="s">
        <v>10</v>
      </c>
      <c r="D74" s="154" t="s">
        <v>10</v>
      </c>
      <c r="E74" s="154" t="s">
        <v>10</v>
      </c>
      <c r="F74" s="154" t="s">
        <v>10</v>
      </c>
      <c r="G74" s="154" t="s">
        <v>10</v>
      </c>
      <c r="H74" s="154" t="s">
        <v>10</v>
      </c>
      <c r="I74" s="154" t="s">
        <v>10</v>
      </c>
      <c r="J74" s="154" t="s">
        <v>10</v>
      </c>
      <c r="K74" s="154" t="s">
        <v>10</v>
      </c>
      <c r="L74" s="154" t="s">
        <v>10</v>
      </c>
      <c r="M74" s="154" t="s">
        <v>10</v>
      </c>
      <c r="N74" s="154" t="s">
        <v>10</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t="s">
        <v>10</v>
      </c>
      <c r="D75" s="154" t="s">
        <v>10</v>
      </c>
      <c r="E75" s="154" t="s">
        <v>10</v>
      </c>
      <c r="F75" s="154" t="s">
        <v>10</v>
      </c>
      <c r="G75" s="154" t="s">
        <v>10</v>
      </c>
      <c r="H75" s="154" t="s">
        <v>10</v>
      </c>
      <c r="I75" s="154" t="s">
        <v>10</v>
      </c>
      <c r="J75" s="154" t="s">
        <v>10</v>
      </c>
      <c r="K75" s="154" t="s">
        <v>10</v>
      </c>
      <c r="L75" s="154" t="s">
        <v>10</v>
      </c>
      <c r="M75" s="154" t="s">
        <v>10</v>
      </c>
      <c r="N75" s="154" t="s">
        <v>10</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v>2.13</v>
      </c>
      <c r="D76" s="154">
        <v>0.26</v>
      </c>
      <c r="E76" s="154">
        <v>1.3</v>
      </c>
      <c r="F76" s="154">
        <v>0.57999999999999996</v>
      </c>
      <c r="G76" s="154">
        <v>1.25</v>
      </c>
      <c r="H76" s="154">
        <v>3.21</v>
      </c>
      <c r="I76" s="154">
        <v>0.88</v>
      </c>
      <c r="J76" s="154">
        <v>0.57999999999999996</v>
      </c>
      <c r="K76" s="154">
        <v>1.27</v>
      </c>
      <c r="L76" s="154">
        <v>0.82</v>
      </c>
      <c r="M76" s="154">
        <v>0.03</v>
      </c>
      <c r="N76" s="154">
        <v>1.25</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v>1.1100000000000001</v>
      </c>
      <c r="D77" s="154">
        <v>0.68</v>
      </c>
      <c r="E77" s="154">
        <v>0.25</v>
      </c>
      <c r="F77" s="154">
        <v>0.78</v>
      </c>
      <c r="G77" s="154">
        <v>0.22</v>
      </c>
      <c r="H77" s="154">
        <v>0.16</v>
      </c>
      <c r="I77" s="154">
        <v>0.04</v>
      </c>
      <c r="J77" s="154">
        <v>0.47</v>
      </c>
      <c r="K77" s="154">
        <v>0.02</v>
      </c>
      <c r="L77" s="154">
        <v>0.24</v>
      </c>
      <c r="M77" s="154" t="s">
        <v>10</v>
      </c>
      <c r="N77" s="154">
        <v>0.96</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v>79.13</v>
      </c>
      <c r="D78" s="154">
        <v>66.069999999999993</v>
      </c>
      <c r="E78" s="154">
        <v>51.45</v>
      </c>
      <c r="F78" s="154">
        <v>69.59</v>
      </c>
      <c r="G78" s="154">
        <v>65.239999999999995</v>
      </c>
      <c r="H78" s="154">
        <v>34.68</v>
      </c>
      <c r="I78" s="154">
        <v>45.24</v>
      </c>
      <c r="J78" s="154">
        <v>51.4</v>
      </c>
      <c r="K78" s="154">
        <v>28.54</v>
      </c>
      <c r="L78" s="154">
        <v>66.13</v>
      </c>
      <c r="M78" s="154">
        <v>0.24</v>
      </c>
      <c r="N78" s="154">
        <v>30.57</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62.12</v>
      </c>
      <c r="D79" s="154">
        <v>70.790000000000006</v>
      </c>
      <c r="E79" s="154">
        <v>55.64</v>
      </c>
      <c r="F79" s="154">
        <v>51.6</v>
      </c>
      <c r="G79" s="154">
        <v>53.1</v>
      </c>
      <c r="H79" s="154">
        <v>51.07</v>
      </c>
      <c r="I79" s="154">
        <v>49.53</v>
      </c>
      <c r="J79" s="154">
        <v>65.44</v>
      </c>
      <c r="K79" s="154">
        <v>59.94</v>
      </c>
      <c r="L79" s="154">
        <v>56.19</v>
      </c>
      <c r="M79" s="154">
        <v>2.21</v>
      </c>
      <c r="N79" s="154">
        <v>3.14</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0.47</v>
      </c>
      <c r="D80" s="154" t="s">
        <v>10</v>
      </c>
      <c r="E80" s="154">
        <v>0.31</v>
      </c>
      <c r="F80" s="154">
        <v>0.46</v>
      </c>
      <c r="G80" s="154">
        <v>0.25</v>
      </c>
      <c r="H80" s="154">
        <v>0.4</v>
      </c>
      <c r="I80" s="154">
        <v>0.46</v>
      </c>
      <c r="J80" s="154">
        <v>0.31</v>
      </c>
      <c r="K80" s="154">
        <v>0.53</v>
      </c>
      <c r="L80" s="154">
        <v>0.03</v>
      </c>
      <c r="M80" s="154">
        <v>0.38</v>
      </c>
      <c r="N80" s="154">
        <v>0.05</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144.01</v>
      </c>
      <c r="D81" s="158">
        <v>137.80000000000001</v>
      </c>
      <c r="E81" s="158">
        <v>108.34</v>
      </c>
      <c r="F81" s="158">
        <v>122.09</v>
      </c>
      <c r="G81" s="158">
        <v>119.57</v>
      </c>
      <c r="H81" s="158">
        <v>88.72</v>
      </c>
      <c r="I81" s="158">
        <v>95.23</v>
      </c>
      <c r="J81" s="158">
        <v>117.58</v>
      </c>
      <c r="K81" s="158">
        <v>89.23</v>
      </c>
      <c r="L81" s="158">
        <v>123.35</v>
      </c>
      <c r="M81" s="158">
        <v>2.11</v>
      </c>
      <c r="N81" s="158">
        <v>35.869999999999997</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23.49</v>
      </c>
      <c r="D82" s="154">
        <v>38.659999999999997</v>
      </c>
      <c r="E82" s="154">
        <v>17.440000000000001</v>
      </c>
      <c r="F82" s="154">
        <v>8.5</v>
      </c>
      <c r="G82" s="154">
        <v>3.63</v>
      </c>
      <c r="H82" s="154">
        <v>8.9</v>
      </c>
      <c r="I82" s="154">
        <v>13.87</v>
      </c>
      <c r="J82" s="154">
        <v>23.88</v>
      </c>
      <c r="K82" s="154">
        <v>2.58</v>
      </c>
      <c r="L82" s="154">
        <v>39.76</v>
      </c>
      <c r="M82" s="154" t="s">
        <v>10</v>
      </c>
      <c r="N82" s="154">
        <v>2.52</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16.2</v>
      </c>
      <c r="D84" s="154">
        <v>0.49</v>
      </c>
      <c r="E84" s="154">
        <v>15.31</v>
      </c>
      <c r="F84" s="154">
        <v>4</v>
      </c>
      <c r="G84" s="154">
        <v>8.84</v>
      </c>
      <c r="H84" s="154">
        <v>31.95</v>
      </c>
      <c r="I84" s="154">
        <v>5.51</v>
      </c>
      <c r="J84" s="154">
        <v>27.4</v>
      </c>
      <c r="K84" s="154">
        <v>25.83</v>
      </c>
      <c r="L84" s="154">
        <v>1.05</v>
      </c>
      <c r="M84" s="154" t="s">
        <v>10</v>
      </c>
      <c r="N84" s="154">
        <v>4.55</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0.15</v>
      </c>
      <c r="D85" s="154" t="s">
        <v>10</v>
      </c>
      <c r="E85" s="154">
        <v>0.17</v>
      </c>
      <c r="F85" s="154">
        <v>0.01</v>
      </c>
      <c r="G85" s="154">
        <v>0.02</v>
      </c>
      <c r="H85" s="154">
        <v>0.68</v>
      </c>
      <c r="I85" s="154" t="s">
        <v>10</v>
      </c>
      <c r="J85" s="154">
        <v>0.25</v>
      </c>
      <c r="K85" s="154">
        <v>0.06</v>
      </c>
      <c r="L85" s="154" t="s">
        <v>10</v>
      </c>
      <c r="M85" s="154" t="s">
        <v>10</v>
      </c>
      <c r="N85" s="154">
        <v>0.02</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39.54</v>
      </c>
      <c r="D86" s="158">
        <v>39.15</v>
      </c>
      <c r="E86" s="158">
        <v>32.58</v>
      </c>
      <c r="F86" s="158">
        <v>12.48</v>
      </c>
      <c r="G86" s="158">
        <v>12.45</v>
      </c>
      <c r="H86" s="158">
        <v>40.159999999999997</v>
      </c>
      <c r="I86" s="158">
        <v>19.38</v>
      </c>
      <c r="J86" s="158">
        <v>51.03</v>
      </c>
      <c r="K86" s="158">
        <v>28.35</v>
      </c>
      <c r="L86" s="158">
        <v>40.81</v>
      </c>
      <c r="M86" s="158" t="s">
        <v>10</v>
      </c>
      <c r="N86" s="158">
        <v>7.05</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183.55</v>
      </c>
      <c r="D87" s="158">
        <v>176.94</v>
      </c>
      <c r="E87" s="158">
        <v>140.91999999999999</v>
      </c>
      <c r="F87" s="158">
        <v>134.57</v>
      </c>
      <c r="G87" s="158">
        <v>132.01</v>
      </c>
      <c r="H87" s="158">
        <v>128.88999999999999</v>
      </c>
      <c r="I87" s="158">
        <v>114.61</v>
      </c>
      <c r="J87" s="158">
        <v>168.61</v>
      </c>
      <c r="K87" s="158">
        <v>117.58</v>
      </c>
      <c r="L87" s="158">
        <v>164.16</v>
      </c>
      <c r="M87" s="158">
        <v>2.11</v>
      </c>
      <c r="N87" s="158">
        <v>42.92</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-35.61</v>
      </c>
      <c r="D88" s="158">
        <v>-65.92</v>
      </c>
      <c r="E88" s="158">
        <v>0.83</v>
      </c>
      <c r="F88" s="158">
        <v>-4.46</v>
      </c>
      <c r="G88" s="158">
        <v>10.16</v>
      </c>
      <c r="H88" s="158">
        <v>36.81</v>
      </c>
      <c r="I88" s="158">
        <v>3.19</v>
      </c>
      <c r="J88" s="158">
        <v>9.2899999999999991</v>
      </c>
      <c r="K88" s="158">
        <v>13.16</v>
      </c>
      <c r="L88" s="158">
        <v>-44.45</v>
      </c>
      <c r="M88" s="158">
        <v>-3.5</v>
      </c>
      <c r="N88" s="158">
        <v>-27.31</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-22.26</v>
      </c>
      <c r="D89" s="156">
        <v>-46.11</v>
      </c>
      <c r="E89" s="156">
        <v>5.77</v>
      </c>
      <c r="F89" s="156">
        <v>5.8</v>
      </c>
      <c r="G89" s="156">
        <v>13.79</v>
      </c>
      <c r="H89" s="156">
        <v>11.67</v>
      </c>
      <c r="I89" s="156">
        <v>16.37</v>
      </c>
      <c r="J89" s="156">
        <v>23.57</v>
      </c>
      <c r="K89" s="156">
        <v>5.81</v>
      </c>
      <c r="L89" s="156">
        <v>-21.8</v>
      </c>
      <c r="M89" s="156">
        <v>-3.38</v>
      </c>
      <c r="N89" s="156">
        <v>-20.48</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v>0.28999999999999998</v>
      </c>
      <c r="D90" s="154" t="s">
        <v>10</v>
      </c>
      <c r="E90" s="154">
        <v>0.36</v>
      </c>
      <c r="F90" s="154">
        <v>0.47</v>
      </c>
      <c r="G90" s="154">
        <v>1.57</v>
      </c>
      <c r="H90" s="154" t="s">
        <v>10</v>
      </c>
      <c r="I90" s="154" t="s">
        <v>10</v>
      </c>
      <c r="J90" s="154">
        <v>0.78</v>
      </c>
      <c r="K90" s="154" t="s">
        <v>10</v>
      </c>
      <c r="L90" s="154" t="s">
        <v>10</v>
      </c>
      <c r="M90" s="154" t="s">
        <v>10</v>
      </c>
      <c r="N90" s="154" t="s">
        <v>10</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1.5</v>
      </c>
      <c r="D91" s="154">
        <v>1.03</v>
      </c>
      <c r="E91" s="154">
        <v>1.59</v>
      </c>
      <c r="F91" s="154">
        <v>2.13</v>
      </c>
      <c r="G91" s="154">
        <v>2.19</v>
      </c>
      <c r="H91" s="154">
        <v>1.1399999999999999</v>
      </c>
      <c r="I91" s="154">
        <v>2.54</v>
      </c>
      <c r="J91" s="154">
        <v>2.5</v>
      </c>
      <c r="K91" s="154">
        <v>2.11</v>
      </c>
      <c r="L91" s="154" t="s">
        <v>10</v>
      </c>
      <c r="M91" s="154">
        <v>0.04</v>
      </c>
      <c r="N91" s="154" t="s">
        <v>10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91"/>
  <sheetViews>
    <sheetView zoomScale="140" zoomScaleNormal="140" workbookViewId="0">
      <selection sqref="A1:C1"/>
    </sheetView>
  </sheetViews>
  <sheetFormatPr baseColWidth="10" defaultColWidth="11.42578125" defaultRowHeight="12"/>
  <cols>
    <col min="1" max="1" width="12.7109375" style="14" customWidth="1"/>
    <col min="2" max="2" width="70.7109375" style="4" customWidth="1"/>
    <col min="3" max="3" width="8.7109375" style="32" customWidth="1"/>
    <col min="4" max="16384" width="11.42578125" style="10"/>
  </cols>
  <sheetData>
    <row r="1" spans="1:3" s="11" customFormat="1" ht="50.1" customHeight="1">
      <c r="A1" s="198" t="s">
        <v>26</v>
      </c>
      <c r="B1" s="198"/>
      <c r="C1" s="198"/>
    </row>
    <row r="2" spans="1:3" ht="11.65" customHeight="1">
      <c r="A2" s="197"/>
      <c r="B2" s="197"/>
      <c r="C2" s="32" t="s">
        <v>27</v>
      </c>
    </row>
    <row r="3" spans="1:3" ht="11.65" customHeight="1">
      <c r="A3" s="199" t="s">
        <v>28</v>
      </c>
      <c r="B3" s="199"/>
      <c r="C3" s="32">
        <v>3</v>
      </c>
    </row>
    <row r="4" spans="1:3" ht="11.65" customHeight="1">
      <c r="A4" s="199" t="s">
        <v>29</v>
      </c>
      <c r="B4" s="199"/>
      <c r="C4" s="32">
        <v>3</v>
      </c>
    </row>
    <row r="5" spans="1:3" ht="11.65" customHeight="1">
      <c r="A5" s="200" t="s">
        <v>911</v>
      </c>
      <c r="B5" s="200"/>
      <c r="C5" s="32">
        <v>4</v>
      </c>
    </row>
    <row r="6" spans="1:3" ht="11.65" customHeight="1">
      <c r="A6" s="200" t="s">
        <v>355</v>
      </c>
      <c r="B6" s="200"/>
      <c r="C6" s="32">
        <v>6</v>
      </c>
    </row>
    <row r="7" spans="1:3" ht="11.65" customHeight="1">
      <c r="A7" s="200" t="s">
        <v>30</v>
      </c>
      <c r="B7" s="200"/>
      <c r="C7" s="32">
        <v>12</v>
      </c>
    </row>
    <row r="8" spans="1:3" ht="11.65" customHeight="1">
      <c r="A8" s="197"/>
      <c r="B8" s="197"/>
    </row>
    <row r="9" spans="1:3" ht="23.1" customHeight="1">
      <c r="A9" s="33" t="s">
        <v>82</v>
      </c>
      <c r="B9" s="4" t="str">
        <f>"Auszahlungen und Einzahlungen der Gemeinden und Gemeindeverbände "&amp;Deckblatt!A7-1&amp;" und "&amp;Deckblatt!A7&amp;"
  nach Arten"</f>
        <v>Auszahlungen und Einzahlungen der Gemeinden und Gemeindeverbände 2017 und 2018
  nach Arten</v>
      </c>
      <c r="C9" s="32">
        <v>13</v>
      </c>
    </row>
    <row r="10" spans="1:3" ht="9.9499999999999993" customHeight="1">
      <c r="A10" s="145"/>
      <c r="B10" s="145"/>
    </row>
    <row r="11" spans="1:3" ht="23.1" customHeight="1">
      <c r="A11" s="34" t="s">
        <v>96</v>
      </c>
      <c r="B11" s="4" t="str">
        <f>"Auszahlungen und Einzahlungen der Gemeinden und Gemeindeverbände "&amp;Deckblatt!A7&amp;"
  nach Produktbereichen"</f>
        <v>Auszahlungen und Einzahlungen der Gemeinden und Gemeindeverbände 2018
  nach Produktbereichen</v>
      </c>
    </row>
    <row r="12" spans="1:3" ht="11.65" customHeight="1">
      <c r="A12" s="34"/>
      <c r="B12" s="4" t="s">
        <v>129</v>
      </c>
      <c r="C12" s="32">
        <v>14</v>
      </c>
    </row>
    <row r="13" spans="1:3" ht="9.9499999999999993" customHeight="1">
      <c r="A13" s="145"/>
      <c r="B13" s="145"/>
    </row>
    <row r="14" spans="1:3" ht="23.1" customHeight="1">
      <c r="A14" s="34" t="s">
        <v>84</v>
      </c>
      <c r="B14" s="4" t="str">
        <f>"Auszahlungen und Einzahlungen der Gemeinden und Gemeindeverbände "&amp;Deckblatt!A7&amp;"
  nach Gebietskörperschaften"</f>
        <v>Auszahlungen und Einzahlungen der Gemeinden und Gemeindeverbände 2018
  nach Gebietskörperschaften</v>
      </c>
    </row>
    <row r="15" spans="1:3" ht="11.65" customHeight="1">
      <c r="A15" s="34"/>
      <c r="B15" s="4" t="s">
        <v>129</v>
      </c>
      <c r="C15" s="32">
        <v>18</v>
      </c>
    </row>
    <row r="16" spans="1:3" ht="9.9499999999999993" customHeight="1">
      <c r="A16" s="145"/>
      <c r="B16" s="145"/>
    </row>
    <row r="17" spans="1:3" ht="23.1" customHeight="1">
      <c r="A17" s="34" t="s">
        <v>113</v>
      </c>
      <c r="B17" s="4" t="str">
        <f>"Auszahlungen und Einzahlungen der Gemeinden und Gemeindeverbände "&amp;Deckblatt!A7&amp;"
  nach Gebietskörperschaften und Produktbereichen"</f>
        <v>Auszahlungen und Einzahlungen der Gemeinden und Gemeindeverbände 2018
  nach Gebietskörperschaften und Produktbereichen</v>
      </c>
    </row>
    <row r="18" spans="1:3" ht="11.65" customHeight="1">
      <c r="A18" s="34" t="s">
        <v>95</v>
      </c>
      <c r="B18" s="4" t="s">
        <v>195</v>
      </c>
      <c r="C18" s="32">
        <v>22</v>
      </c>
    </row>
    <row r="19" spans="1:3" ht="11.65" customHeight="1">
      <c r="A19" s="34" t="s">
        <v>97</v>
      </c>
      <c r="B19" s="4" t="s">
        <v>196</v>
      </c>
      <c r="C19" s="32">
        <v>26</v>
      </c>
    </row>
    <row r="20" spans="1:3" ht="11.65" customHeight="1">
      <c r="A20" s="34" t="s">
        <v>98</v>
      </c>
      <c r="B20" s="4" t="s">
        <v>197</v>
      </c>
      <c r="C20" s="32">
        <v>30</v>
      </c>
    </row>
    <row r="21" spans="1:3" ht="11.65" customHeight="1">
      <c r="A21" s="34" t="s">
        <v>99</v>
      </c>
      <c r="B21" s="4" t="s">
        <v>198</v>
      </c>
      <c r="C21" s="32">
        <v>34</v>
      </c>
    </row>
    <row r="22" spans="1:3" ht="11.65" customHeight="1">
      <c r="A22" s="34" t="s">
        <v>100</v>
      </c>
      <c r="B22" s="4" t="s">
        <v>199</v>
      </c>
      <c r="C22" s="32">
        <v>38</v>
      </c>
    </row>
    <row r="23" spans="1:3" ht="11.65" customHeight="1">
      <c r="A23" s="34" t="s">
        <v>209</v>
      </c>
      <c r="B23" s="4" t="s">
        <v>215</v>
      </c>
      <c r="C23" s="32">
        <v>42</v>
      </c>
    </row>
    <row r="24" spans="1:3" ht="11.65" customHeight="1">
      <c r="A24" s="34" t="s">
        <v>210</v>
      </c>
      <c r="B24" s="4" t="s">
        <v>913</v>
      </c>
      <c r="C24" s="32">
        <v>46</v>
      </c>
    </row>
    <row r="25" spans="1:3" ht="11.65" customHeight="1">
      <c r="A25" s="34" t="s">
        <v>101</v>
      </c>
      <c r="B25" s="4" t="s">
        <v>211</v>
      </c>
      <c r="C25" s="32">
        <v>50</v>
      </c>
    </row>
    <row r="26" spans="1:3" ht="23.1" customHeight="1">
      <c r="A26" s="34" t="s">
        <v>102</v>
      </c>
      <c r="B26" s="4" t="s">
        <v>212</v>
      </c>
      <c r="C26" s="32">
        <v>54</v>
      </c>
    </row>
    <row r="27" spans="1:3" ht="23.1" customHeight="1">
      <c r="A27" s="34" t="s">
        <v>103</v>
      </c>
      <c r="B27" s="4" t="s">
        <v>214</v>
      </c>
      <c r="C27" s="32">
        <v>58</v>
      </c>
    </row>
    <row r="28" spans="1:3" ht="11.65" customHeight="1">
      <c r="A28" s="34" t="s">
        <v>104</v>
      </c>
      <c r="B28" s="4" t="s">
        <v>213</v>
      </c>
      <c r="C28" s="32">
        <v>62</v>
      </c>
    </row>
    <row r="29" spans="1:3" ht="9.9499999999999993" customHeight="1">
      <c r="A29" s="145"/>
      <c r="B29" s="145"/>
    </row>
    <row r="30" spans="1:3" ht="23.25" customHeight="1">
      <c r="A30" s="34" t="s">
        <v>116</v>
      </c>
      <c r="B30" s="4" t="str">
        <f>"Auszahlungen und Einzahlungen der Kreisverwaltungen, Amtsverwaltungen und kreisangehörigen Gemeinden  "&amp;Deckblatt!A7&amp;" nach Arten und Kreisen"</f>
        <v>Auszahlungen und Einzahlungen der Kreisverwaltungen, Amtsverwaltungen und kreisangehörigen Gemeinden  2018 nach Arten und Kreisen</v>
      </c>
      <c r="C30" s="32">
        <v>66</v>
      </c>
    </row>
    <row r="31" spans="1:3" ht="9.9499999999999993" customHeight="1">
      <c r="A31" s="145"/>
      <c r="B31" s="145"/>
    </row>
    <row r="32" spans="1:3" ht="24.75" customHeight="1">
      <c r="A32" s="34" t="s">
        <v>128</v>
      </c>
      <c r="B32" s="4"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row>
    <row r="33" spans="1:3" ht="11.65" customHeight="1">
      <c r="A33" s="14" t="s">
        <v>105</v>
      </c>
      <c r="B33" s="4" t="s">
        <v>136</v>
      </c>
      <c r="C33" s="32">
        <v>70</v>
      </c>
    </row>
    <row r="34" spans="1:3" ht="11.65" customHeight="1">
      <c r="A34" s="14" t="s">
        <v>106</v>
      </c>
      <c r="B34" s="4" t="s">
        <v>137</v>
      </c>
      <c r="C34" s="32">
        <v>74</v>
      </c>
    </row>
    <row r="35" spans="1:3" ht="11.65" customHeight="1">
      <c r="A35" s="14" t="s">
        <v>107</v>
      </c>
      <c r="B35" s="4" t="s">
        <v>138</v>
      </c>
      <c r="C35" s="32">
        <v>78</v>
      </c>
    </row>
    <row r="36" spans="1:3" ht="11.65" customHeight="1">
      <c r="A36" s="14" t="s">
        <v>108</v>
      </c>
      <c r="B36" s="4" t="s">
        <v>139</v>
      </c>
      <c r="C36" s="32">
        <v>82</v>
      </c>
    </row>
    <row r="37" spans="1:3" ht="11.65" customHeight="1">
      <c r="A37" s="14" t="s">
        <v>109</v>
      </c>
      <c r="B37" s="4" t="s">
        <v>140</v>
      </c>
      <c r="C37" s="32">
        <v>86</v>
      </c>
    </row>
    <row r="38" spans="1:3" ht="11.65" customHeight="1">
      <c r="A38" s="14" t="s">
        <v>110</v>
      </c>
      <c r="B38" s="4" t="s">
        <v>141</v>
      </c>
      <c r="C38" s="32">
        <v>90</v>
      </c>
    </row>
    <row r="39" spans="1:3" ht="9.9499999999999993" customHeight="1">
      <c r="A39" s="145"/>
      <c r="B39" s="145"/>
    </row>
    <row r="40" spans="1:3" ht="23.1" customHeight="1">
      <c r="A40" s="34" t="s">
        <v>933</v>
      </c>
      <c r="B40" s="4" t="str">
        <f>"Auszahlungen und Einzahlungen der kreisfreien und großen kreisangehörigen Städte "&amp;Deckblatt!A7&amp;" 
  nach Produktbereichen"</f>
        <v>Auszahlungen und Einzahlungen der kreisfreien und großen kreisangehörigen Städte 2018 
  nach Produktbereichen</v>
      </c>
    </row>
    <row r="41" spans="1:3" ht="11.65" customHeight="1">
      <c r="A41" s="14" t="s">
        <v>934</v>
      </c>
      <c r="B41" s="4" t="s">
        <v>130</v>
      </c>
      <c r="C41" s="32">
        <v>94</v>
      </c>
    </row>
    <row r="42" spans="1:3" ht="11.65" customHeight="1">
      <c r="A42" s="14" t="s">
        <v>935</v>
      </c>
      <c r="B42" s="4" t="s">
        <v>131</v>
      </c>
      <c r="C42" s="32">
        <v>98</v>
      </c>
    </row>
    <row r="43" spans="1:3" ht="11.65" customHeight="1">
      <c r="A43" s="14" t="s">
        <v>936</v>
      </c>
      <c r="B43" s="4" t="s">
        <v>132</v>
      </c>
      <c r="C43" s="32">
        <v>102</v>
      </c>
    </row>
    <row r="44" spans="1:3" ht="11.65" customHeight="1">
      <c r="A44" s="14" t="s">
        <v>937</v>
      </c>
      <c r="B44" s="4" t="s">
        <v>133</v>
      </c>
      <c r="C44" s="32">
        <v>106</v>
      </c>
    </row>
    <row r="45" spans="1:3" ht="11.65" customHeight="1">
      <c r="A45" s="14" t="s">
        <v>938</v>
      </c>
      <c r="B45" s="4" t="s">
        <v>134</v>
      </c>
      <c r="C45" s="32">
        <v>110</v>
      </c>
    </row>
    <row r="46" spans="1:3" ht="11.65" customHeight="1">
      <c r="A46" s="14" t="s">
        <v>939</v>
      </c>
      <c r="B46" s="4" t="s">
        <v>135</v>
      </c>
      <c r="C46" s="32">
        <v>114</v>
      </c>
    </row>
    <row r="47" spans="1:3" ht="9.9499999999999993" customHeight="1">
      <c r="A47" s="145"/>
      <c r="B47" s="145"/>
    </row>
    <row r="48" spans="1:3" ht="23.1" customHeight="1">
      <c r="A48" s="34" t="s">
        <v>940</v>
      </c>
      <c r="B48" s="4" t="str">
        <f>"Auszahlungen und Einzahlungen der Kreisverwaltungen "&amp;Deckblatt!A7&amp;" 
  nach Produktbereichen"</f>
        <v>Auszahlungen und Einzahlungen der Kreisverwaltungen 2018 
  nach Produktbereichen</v>
      </c>
    </row>
    <row r="49" spans="1:3" ht="11.65" customHeight="1">
      <c r="A49" s="14" t="s">
        <v>941</v>
      </c>
      <c r="B49" s="4" t="s">
        <v>136</v>
      </c>
      <c r="C49" s="32">
        <v>118</v>
      </c>
    </row>
    <row r="50" spans="1:3" ht="11.65" customHeight="1">
      <c r="A50" s="14" t="s">
        <v>942</v>
      </c>
      <c r="B50" s="4" t="s">
        <v>137</v>
      </c>
      <c r="C50" s="32">
        <v>122</v>
      </c>
    </row>
    <row r="51" spans="1:3" ht="11.65" customHeight="1">
      <c r="A51" s="14" t="s">
        <v>943</v>
      </c>
      <c r="B51" s="4" t="s">
        <v>138</v>
      </c>
      <c r="C51" s="32">
        <v>126</v>
      </c>
    </row>
    <row r="52" spans="1:3" ht="11.65" customHeight="1">
      <c r="A52" s="14" t="s">
        <v>944</v>
      </c>
      <c r="B52" s="4" t="s">
        <v>139</v>
      </c>
      <c r="C52" s="32">
        <v>130</v>
      </c>
    </row>
    <row r="53" spans="1:3" ht="11.65" customHeight="1">
      <c r="A53" s="14" t="s">
        <v>945</v>
      </c>
      <c r="B53" s="4" t="s">
        <v>140</v>
      </c>
      <c r="C53" s="32">
        <v>134</v>
      </c>
    </row>
    <row r="54" spans="1:3" ht="11.65" customHeight="1">
      <c r="A54" s="14" t="s">
        <v>946</v>
      </c>
      <c r="B54" s="4" t="s">
        <v>141</v>
      </c>
      <c r="C54" s="32">
        <v>138</v>
      </c>
    </row>
    <row r="55" spans="1:3" ht="11.65" customHeight="1"/>
    <row r="56" spans="1:3" ht="11.65" customHeight="1"/>
    <row r="57" spans="1:3" ht="11.65" customHeight="1"/>
    <row r="58" spans="1:3" ht="11.65" customHeight="1"/>
    <row r="59" spans="1:3" ht="11.65" customHeight="1"/>
    <row r="60" spans="1:3" ht="11.65" customHeight="1"/>
    <row r="61" spans="1:3" ht="11.65" customHeight="1"/>
    <row r="62" spans="1:3" ht="11.65" customHeight="1"/>
    <row r="63" spans="1:3" ht="11.65" customHeight="1"/>
    <row r="64" spans="1:3" ht="11.65" customHeight="1"/>
    <row r="65" ht="11.65" customHeight="1"/>
    <row r="66" ht="11.65" customHeight="1"/>
    <row r="67" ht="11.65" customHeight="1"/>
    <row r="68" ht="11.65" customHeight="1"/>
    <row r="69" ht="11.65" customHeight="1"/>
    <row r="70" ht="11.65" customHeight="1"/>
    <row r="71" ht="11.65" customHeight="1"/>
    <row r="72" ht="11.65" customHeight="1"/>
    <row r="73" ht="11.65" customHeight="1"/>
    <row r="74" ht="11.65" customHeight="1"/>
    <row r="75" ht="11.65" customHeight="1"/>
    <row r="76" ht="11.65" customHeight="1"/>
    <row r="77" ht="11.65" customHeight="1"/>
    <row r="78" ht="11.65" customHeight="1"/>
    <row r="79" ht="11.65" customHeight="1"/>
    <row r="80" ht="11.65" customHeight="1"/>
    <row r="81" ht="11.65" customHeight="1"/>
    <row r="82" ht="11.65" customHeight="1"/>
    <row r="83" ht="11.65" customHeight="1"/>
    <row r="84" ht="11.65" customHeight="1"/>
    <row r="85" ht="11.65" customHeight="1"/>
    <row r="86" ht="11.65" customHeight="1"/>
    <row r="87" ht="11.65" customHeight="1"/>
    <row r="88" ht="11.65" customHeight="1"/>
    <row r="89" ht="11.65" customHeight="1"/>
    <row r="90" ht="11.65" customHeight="1"/>
    <row r="91" ht="11.65" customHeight="1"/>
    <row r="92" ht="11.65" customHeight="1"/>
    <row r="93" ht="11.65" customHeight="1"/>
    <row r="94" ht="11.65" customHeight="1"/>
    <row r="95" ht="11.65" customHeight="1"/>
    <row r="96" ht="11.65" customHeight="1"/>
    <row r="97" ht="11.65" customHeight="1"/>
    <row r="98" ht="11.65" customHeight="1"/>
    <row r="99" ht="11.65" customHeight="1"/>
    <row r="100" ht="11.65" customHeight="1"/>
    <row r="101" ht="11.65" customHeight="1"/>
    <row r="102" ht="11.65" customHeight="1"/>
    <row r="103" ht="11.65" customHeight="1"/>
    <row r="104" ht="11.65" customHeight="1"/>
    <row r="105" ht="11.65" customHeight="1"/>
    <row r="106" ht="11.65" customHeight="1"/>
    <row r="107" ht="11.65" customHeight="1"/>
    <row r="108" ht="11.65" customHeight="1"/>
    <row r="109" ht="11.65" customHeight="1"/>
    <row r="110" ht="11.65" customHeight="1"/>
    <row r="111" ht="11.65" customHeight="1"/>
    <row r="112" ht="11.65" customHeight="1"/>
    <row r="113" ht="11.65" customHeight="1"/>
    <row r="114" ht="11.65" customHeight="1"/>
    <row r="115" ht="11.65" customHeight="1"/>
    <row r="116" ht="11.65" customHeight="1"/>
    <row r="117" ht="11.65" customHeight="1"/>
    <row r="118" ht="11.65" customHeight="1"/>
    <row r="119" ht="11.65" customHeight="1"/>
    <row r="120" ht="11.65" customHeight="1"/>
    <row r="121" ht="11.65" customHeight="1"/>
    <row r="122" ht="11.65" customHeight="1"/>
    <row r="123" ht="11.65" customHeight="1"/>
    <row r="124" ht="11.65" customHeight="1"/>
    <row r="125" ht="11.65" customHeight="1"/>
    <row r="126" ht="11.65" customHeight="1"/>
    <row r="127" ht="11.65" customHeight="1"/>
    <row r="128" ht="11.65" customHeight="1"/>
    <row r="129" ht="11.65" customHeight="1"/>
    <row r="130" ht="11.65" customHeight="1"/>
    <row r="131" ht="11.65" customHeight="1"/>
    <row r="132" ht="11.65" customHeight="1"/>
    <row r="133" ht="11.65" customHeight="1"/>
    <row r="134" ht="11.65" customHeight="1"/>
    <row r="135" ht="11.65" customHeight="1"/>
    <row r="136" ht="11.65" customHeight="1"/>
    <row r="137" ht="11.65" customHeight="1"/>
    <row r="138" ht="11.65" customHeight="1"/>
    <row r="139" ht="11.65" customHeight="1"/>
    <row r="140" ht="11.65" customHeight="1"/>
    <row r="141" ht="11.65" customHeight="1"/>
    <row r="142" ht="11.65" customHeight="1"/>
    <row r="143" ht="11.65" customHeight="1"/>
    <row r="144" ht="11.65" customHeight="1"/>
    <row r="145" ht="11.65" customHeight="1"/>
    <row r="146" ht="11.65" customHeight="1"/>
    <row r="147" ht="11.65" customHeight="1"/>
    <row r="148" ht="11.65" customHeight="1"/>
    <row r="149" ht="11.65" customHeight="1"/>
    <row r="150" ht="11.65" customHeight="1"/>
    <row r="151" ht="11.65" customHeight="1"/>
    <row r="152" ht="11.65" customHeight="1"/>
    <row r="153" ht="11.65" customHeight="1"/>
    <row r="154" ht="11.65" customHeight="1"/>
    <row r="155" ht="11.65" customHeight="1"/>
    <row r="156" ht="11.65" customHeight="1"/>
    <row r="157" ht="11.65" customHeight="1"/>
    <row r="158" ht="11.65" customHeight="1"/>
    <row r="159" ht="11.65" customHeight="1"/>
    <row r="160" ht="11.65" customHeight="1"/>
    <row r="161" ht="11.65" customHeight="1"/>
    <row r="162" ht="11.65" customHeight="1"/>
    <row r="163" ht="11.65" customHeight="1"/>
    <row r="164" ht="11.65" customHeight="1"/>
    <row r="165" ht="11.65" customHeight="1"/>
    <row r="166" ht="11.65" customHeight="1"/>
    <row r="167" ht="11.65" customHeight="1"/>
    <row r="168" ht="11.65" customHeight="1"/>
    <row r="169" ht="11.65" customHeight="1"/>
    <row r="170" ht="11.65" customHeight="1"/>
    <row r="171" ht="11.65" customHeight="1"/>
    <row r="172" ht="11.65" customHeight="1"/>
    <row r="173" ht="11.65" customHeight="1"/>
    <row r="174" ht="11.65" customHeight="1"/>
    <row r="175" ht="11.65" customHeight="1"/>
    <row r="176" ht="11.65" customHeight="1"/>
    <row r="177" ht="11.65" customHeight="1"/>
    <row r="178" ht="11.65" customHeight="1"/>
    <row r="179" ht="11.65" customHeight="1"/>
    <row r="180" ht="11.65" customHeight="1"/>
    <row r="181" ht="11.65" customHeight="1"/>
    <row r="182" ht="11.65" customHeight="1"/>
    <row r="183" ht="11.65" customHeight="1"/>
    <row r="184" ht="11.65" customHeight="1"/>
    <row r="185" ht="11.65" customHeight="1"/>
    <row r="186" ht="11.65" customHeight="1"/>
    <row r="187" ht="11.65" customHeight="1"/>
    <row r="188" ht="11.65" customHeight="1"/>
    <row r="189" ht="11.65" customHeight="1"/>
    <row r="190" ht="11.65" customHeight="1"/>
    <row r="191" ht="11.65" customHeight="1"/>
  </sheetData>
  <mergeCells count="8">
    <mergeCell ref="A8:B8"/>
    <mergeCell ref="A1:C1"/>
    <mergeCell ref="A2:B2"/>
    <mergeCell ref="A3:B3"/>
    <mergeCell ref="A4:B4"/>
    <mergeCell ref="A7:B7"/>
    <mergeCell ref="A5:B5"/>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14"/>
    <col min="28" max="16384" width="11.42578125" style="17"/>
  </cols>
  <sheetData>
    <row r="1" spans="1:27" s="18" customFormat="1" ht="35.1" customHeight="1">
      <c r="A1" s="232" t="s">
        <v>113</v>
      </c>
      <c r="B1" s="233"/>
      <c r="C1" s="236" t="str">
        <f>"Auszahlungen und Einzahlungen 
der Gemeinden und Gemeindeverbände "&amp;Deckblatt!A7&amp;"  
nach Gebietskörperschaften und Produktbereichen"</f>
        <v>Auszahlungen und Einzahlungen 
der Gemeinden und Gemeindeverbände 2018  
nach Gebietskörperschaften und Produktbereichen</v>
      </c>
      <c r="D1" s="236"/>
      <c r="E1" s="236"/>
      <c r="F1" s="236"/>
      <c r="G1" s="236"/>
      <c r="H1" s="237"/>
      <c r="I1" s="238" t="str">
        <f>"Auszahlungen und Einzahlungen 
der Gemeinden und Gemeindeverbände "&amp;Deckblatt!A7&amp;" 
nach Gebietskörperschaften und Produktbereichen"</f>
        <v>Auszahlungen und Einzahlungen 
der Gemeinden und Gemeindeverbände 2018 
nach Gebietskörperschaften und Produktbereichen</v>
      </c>
      <c r="J1" s="236"/>
      <c r="K1" s="236"/>
      <c r="L1" s="236"/>
      <c r="M1" s="236"/>
      <c r="N1" s="237"/>
      <c r="O1" s="112"/>
      <c r="P1" s="112"/>
      <c r="Q1" s="112"/>
      <c r="R1" s="112"/>
      <c r="S1" s="112"/>
      <c r="T1" s="112"/>
      <c r="U1" s="112"/>
      <c r="V1" s="112"/>
      <c r="W1" s="112"/>
      <c r="X1" s="112"/>
      <c r="Y1" s="112"/>
      <c r="Z1" s="112"/>
      <c r="AA1" s="112"/>
    </row>
    <row r="2" spans="1:27" s="18" customFormat="1" ht="15" customHeight="1">
      <c r="A2" s="232" t="s">
        <v>104</v>
      </c>
      <c r="B2" s="233"/>
      <c r="C2" s="236" t="s">
        <v>208</v>
      </c>
      <c r="D2" s="236"/>
      <c r="E2" s="236"/>
      <c r="F2" s="236"/>
      <c r="G2" s="236"/>
      <c r="H2" s="237"/>
      <c r="I2" s="255" t="s">
        <v>208</v>
      </c>
      <c r="J2" s="256"/>
      <c r="K2" s="256"/>
      <c r="L2" s="256"/>
      <c r="M2" s="256"/>
      <c r="N2" s="257"/>
      <c r="O2" s="112"/>
      <c r="P2" s="112"/>
      <c r="Q2" s="112"/>
      <c r="R2" s="112"/>
      <c r="S2" s="112"/>
      <c r="T2" s="112"/>
      <c r="U2" s="112"/>
      <c r="V2" s="112"/>
      <c r="W2" s="112"/>
      <c r="X2" s="112"/>
      <c r="Y2" s="112"/>
      <c r="Z2" s="112"/>
      <c r="AA2" s="112"/>
    </row>
    <row r="3" spans="1:27" s="18" customFormat="1" ht="15" customHeight="1">
      <c r="A3" s="232"/>
      <c r="B3" s="233"/>
      <c r="C3" s="236"/>
      <c r="D3" s="236"/>
      <c r="E3" s="236"/>
      <c r="F3" s="236"/>
      <c r="G3" s="236"/>
      <c r="H3" s="237"/>
      <c r="I3" s="255"/>
      <c r="J3" s="256"/>
      <c r="K3" s="256"/>
      <c r="L3" s="256"/>
      <c r="M3" s="256"/>
      <c r="N3" s="257"/>
      <c r="O3" s="112"/>
      <c r="P3" s="112"/>
      <c r="Q3" s="112"/>
      <c r="R3" s="112"/>
      <c r="S3" s="112"/>
      <c r="T3" s="112"/>
      <c r="U3" s="112"/>
      <c r="V3" s="112"/>
      <c r="W3" s="112"/>
      <c r="X3" s="112"/>
      <c r="Y3" s="112"/>
      <c r="Z3" s="112"/>
      <c r="AA3" s="112"/>
    </row>
    <row r="4" spans="1:27" s="18" customFormat="1" ht="11.65" customHeight="1">
      <c r="A4" s="216" t="s">
        <v>80</v>
      </c>
      <c r="B4" s="217" t="s">
        <v>189</v>
      </c>
      <c r="C4" s="217" t="s">
        <v>2</v>
      </c>
      <c r="D4" s="225" t="s">
        <v>85</v>
      </c>
      <c r="E4" s="225" t="s">
        <v>86</v>
      </c>
      <c r="F4" s="229" t="s">
        <v>3</v>
      </c>
      <c r="G4" s="229"/>
      <c r="H4" s="228"/>
      <c r="I4" s="234" t="s">
        <v>3</v>
      </c>
      <c r="J4" s="229"/>
      <c r="K4" s="229"/>
      <c r="L4" s="229"/>
      <c r="M4" s="229" t="s">
        <v>93</v>
      </c>
      <c r="N4" s="228" t="s">
        <v>94</v>
      </c>
      <c r="O4" s="112"/>
      <c r="P4" s="112"/>
      <c r="Q4" s="112"/>
      <c r="R4" s="112"/>
      <c r="S4" s="112"/>
      <c r="T4" s="112"/>
      <c r="U4" s="112"/>
      <c r="V4" s="112"/>
      <c r="W4" s="112"/>
      <c r="X4" s="112"/>
      <c r="Y4" s="112"/>
      <c r="Z4" s="112"/>
      <c r="AA4" s="112"/>
    </row>
    <row r="5" spans="1:27" s="18" customFormat="1" ht="11.65" customHeight="1">
      <c r="A5" s="216"/>
      <c r="B5" s="217"/>
      <c r="C5" s="217"/>
      <c r="D5" s="225"/>
      <c r="E5" s="225"/>
      <c r="F5" s="229"/>
      <c r="G5" s="229"/>
      <c r="H5" s="228"/>
      <c r="I5" s="234"/>
      <c r="J5" s="229"/>
      <c r="K5" s="229"/>
      <c r="L5" s="229"/>
      <c r="M5" s="229"/>
      <c r="N5" s="228"/>
      <c r="O5" s="112"/>
      <c r="P5" s="112"/>
      <c r="Q5" s="112"/>
      <c r="R5" s="112"/>
      <c r="S5" s="112"/>
      <c r="T5" s="112"/>
      <c r="U5" s="112"/>
      <c r="V5" s="112"/>
      <c r="W5" s="112"/>
      <c r="X5" s="112"/>
      <c r="Y5" s="112"/>
      <c r="Z5" s="112"/>
      <c r="AA5" s="112"/>
    </row>
    <row r="6" spans="1:27" s="18" customFormat="1" ht="11.65" customHeight="1">
      <c r="A6" s="216"/>
      <c r="B6" s="217"/>
      <c r="C6" s="217"/>
      <c r="D6" s="225"/>
      <c r="E6" s="225"/>
      <c r="F6" s="225" t="s">
        <v>5</v>
      </c>
      <c r="G6" s="225" t="s">
        <v>87</v>
      </c>
      <c r="H6" s="224" t="s">
        <v>88</v>
      </c>
      <c r="I6" s="216" t="s">
        <v>89</v>
      </c>
      <c r="J6" s="225" t="s">
        <v>90</v>
      </c>
      <c r="K6" s="225" t="s">
        <v>91</v>
      </c>
      <c r="L6" s="225" t="s">
        <v>92</v>
      </c>
      <c r="M6" s="229"/>
      <c r="N6" s="228"/>
      <c r="O6" s="112"/>
      <c r="P6" s="112"/>
      <c r="Q6" s="112"/>
      <c r="R6" s="112"/>
      <c r="S6" s="112"/>
      <c r="T6" s="112"/>
      <c r="U6" s="112"/>
      <c r="V6" s="112"/>
      <c r="W6" s="112"/>
      <c r="X6" s="112"/>
      <c r="Y6" s="112"/>
      <c r="Z6" s="112"/>
      <c r="AA6" s="112"/>
    </row>
    <row r="7" spans="1:27" s="18" customFormat="1" ht="11.65" customHeight="1">
      <c r="A7" s="216"/>
      <c r="B7" s="217"/>
      <c r="C7" s="217"/>
      <c r="D7" s="225"/>
      <c r="E7" s="225"/>
      <c r="F7" s="225"/>
      <c r="G7" s="225"/>
      <c r="H7" s="224"/>
      <c r="I7" s="216"/>
      <c r="J7" s="225"/>
      <c r="K7" s="225"/>
      <c r="L7" s="225"/>
      <c r="M7" s="229"/>
      <c r="N7" s="228"/>
      <c r="O7" s="112"/>
      <c r="P7" s="112"/>
      <c r="Q7" s="112"/>
      <c r="R7" s="112"/>
      <c r="S7" s="112"/>
      <c r="T7" s="112"/>
      <c r="U7" s="112"/>
      <c r="V7" s="112"/>
      <c r="W7" s="112"/>
      <c r="X7" s="112"/>
      <c r="Y7" s="112"/>
      <c r="Z7" s="112"/>
      <c r="AA7" s="112"/>
    </row>
    <row r="8" spans="1:27" s="18" customFormat="1" ht="11.65" customHeight="1">
      <c r="A8" s="216"/>
      <c r="B8" s="217"/>
      <c r="C8" s="217"/>
      <c r="D8" s="225"/>
      <c r="E8" s="225"/>
      <c r="F8" s="225"/>
      <c r="G8" s="225"/>
      <c r="H8" s="224"/>
      <c r="I8" s="216"/>
      <c r="J8" s="225"/>
      <c r="K8" s="225"/>
      <c r="L8" s="225"/>
      <c r="M8" s="229"/>
      <c r="N8" s="228"/>
      <c r="O8" s="112"/>
      <c r="P8" s="112"/>
      <c r="Q8" s="112"/>
      <c r="R8" s="112"/>
      <c r="S8" s="112"/>
      <c r="T8" s="112"/>
      <c r="U8" s="112"/>
      <c r="V8" s="112"/>
      <c r="W8" s="112"/>
      <c r="X8" s="112"/>
      <c r="Y8" s="112"/>
      <c r="Z8" s="112"/>
      <c r="AA8" s="112"/>
    </row>
    <row r="9" spans="1:27" s="18" customFormat="1" ht="11.65" customHeight="1">
      <c r="A9" s="216"/>
      <c r="B9" s="217"/>
      <c r="C9" s="217"/>
      <c r="D9" s="225"/>
      <c r="E9" s="225"/>
      <c r="F9" s="225"/>
      <c r="G9" s="225"/>
      <c r="H9" s="224"/>
      <c r="I9" s="216"/>
      <c r="J9" s="225"/>
      <c r="K9" s="225"/>
      <c r="L9" s="225"/>
      <c r="M9" s="229"/>
      <c r="N9" s="228"/>
      <c r="O9" s="112"/>
      <c r="P9" s="112"/>
      <c r="Q9" s="112"/>
      <c r="R9" s="112"/>
      <c r="S9" s="112"/>
      <c r="T9" s="112"/>
      <c r="U9" s="112"/>
      <c r="V9" s="112"/>
      <c r="W9" s="112"/>
      <c r="X9" s="112"/>
      <c r="Y9" s="112"/>
      <c r="Z9" s="112"/>
      <c r="AA9" s="112"/>
    </row>
    <row r="10" spans="1:27" s="19" customFormat="1" ht="11.65" customHeight="1">
      <c r="A10" s="216"/>
      <c r="B10" s="217"/>
      <c r="C10" s="217"/>
      <c r="D10" s="225"/>
      <c r="E10" s="225"/>
      <c r="F10" s="225"/>
      <c r="G10" s="225"/>
      <c r="H10" s="224"/>
      <c r="I10" s="216"/>
      <c r="J10" s="225"/>
      <c r="K10" s="225"/>
      <c r="L10" s="225"/>
      <c r="M10" s="229"/>
      <c r="N10" s="228"/>
      <c r="O10" s="113"/>
      <c r="P10" s="113"/>
      <c r="Q10" s="113"/>
      <c r="R10" s="113"/>
      <c r="S10" s="113"/>
      <c r="T10" s="113"/>
      <c r="U10" s="113"/>
      <c r="V10" s="113"/>
      <c r="W10" s="113"/>
      <c r="X10" s="113"/>
      <c r="Y10" s="113"/>
      <c r="Z10" s="113"/>
      <c r="AA10" s="113"/>
    </row>
    <row r="11" spans="1:27" ht="11.65" customHeight="1">
      <c r="A11" s="216"/>
      <c r="B11" s="217"/>
      <c r="C11" s="217"/>
      <c r="D11" s="225"/>
      <c r="E11" s="225"/>
      <c r="F11" s="225"/>
      <c r="G11" s="225"/>
      <c r="H11" s="224"/>
      <c r="I11" s="216"/>
      <c r="J11" s="225"/>
      <c r="K11" s="225"/>
      <c r="L11" s="225"/>
      <c r="M11" s="229"/>
      <c r="N11" s="228"/>
    </row>
    <row r="12" spans="1:27" ht="11.65" customHeight="1">
      <c r="A12" s="216"/>
      <c r="B12" s="217"/>
      <c r="C12" s="217"/>
      <c r="D12" s="225"/>
      <c r="E12" s="225"/>
      <c r="F12" s="225"/>
      <c r="G12" s="225"/>
      <c r="H12" s="224"/>
      <c r="I12" s="216"/>
      <c r="J12" s="225"/>
      <c r="K12" s="225"/>
      <c r="L12" s="225"/>
      <c r="M12" s="229"/>
      <c r="N12" s="228"/>
    </row>
    <row r="13" spans="1:27" ht="11.65" customHeight="1">
      <c r="A13" s="216"/>
      <c r="B13" s="217"/>
      <c r="C13" s="217"/>
      <c r="D13" s="225"/>
      <c r="E13" s="225"/>
      <c r="F13" s="225"/>
      <c r="G13" s="225"/>
      <c r="H13" s="224"/>
      <c r="I13" s="216"/>
      <c r="J13" s="225"/>
      <c r="K13" s="225"/>
      <c r="L13" s="225"/>
      <c r="M13" s="229"/>
      <c r="N13" s="228"/>
    </row>
    <row r="14" spans="1:27" ht="11.65" customHeight="1">
      <c r="A14" s="216"/>
      <c r="B14" s="217"/>
      <c r="C14" s="217"/>
      <c r="D14" s="225"/>
      <c r="E14" s="225"/>
      <c r="F14" s="225" t="s">
        <v>1</v>
      </c>
      <c r="G14" s="225"/>
      <c r="H14" s="224"/>
      <c r="I14" s="216" t="s">
        <v>1</v>
      </c>
      <c r="J14" s="225"/>
      <c r="K14" s="225"/>
      <c r="L14" s="225"/>
      <c r="M14" s="229"/>
      <c r="N14" s="228"/>
    </row>
    <row r="15" spans="1:27" ht="11.65" customHeight="1">
      <c r="A15" s="216"/>
      <c r="B15" s="217"/>
      <c r="C15" s="217"/>
      <c r="D15" s="225"/>
      <c r="E15" s="225"/>
      <c r="F15" s="225"/>
      <c r="G15" s="225"/>
      <c r="H15" s="224"/>
      <c r="I15" s="216"/>
      <c r="J15" s="225"/>
      <c r="K15" s="225"/>
      <c r="L15" s="225"/>
      <c r="M15" s="229"/>
      <c r="N15" s="228"/>
    </row>
    <row r="16" spans="1:27" ht="11.65" customHeight="1">
      <c r="A16" s="216"/>
      <c r="B16" s="217"/>
      <c r="C16" s="217"/>
      <c r="D16" s="225"/>
      <c r="E16" s="225"/>
      <c r="F16" s="225"/>
      <c r="G16" s="225"/>
      <c r="H16" s="224"/>
      <c r="I16" s="216"/>
      <c r="J16" s="225"/>
      <c r="K16" s="225"/>
      <c r="L16" s="225"/>
      <c r="M16" s="229"/>
      <c r="N16" s="228"/>
    </row>
    <row r="17" spans="1:27" s="20" customFormat="1" ht="11.65" customHeight="1">
      <c r="A17" s="24">
        <v>1</v>
      </c>
      <c r="B17" s="25">
        <v>2</v>
      </c>
      <c r="C17" s="26">
        <v>3</v>
      </c>
      <c r="D17" s="26">
        <v>4</v>
      </c>
      <c r="E17" s="26">
        <v>5</v>
      </c>
      <c r="F17" s="26">
        <v>6</v>
      </c>
      <c r="G17" s="26">
        <v>7</v>
      </c>
      <c r="H17" s="27">
        <v>8</v>
      </c>
      <c r="I17" s="29">
        <v>9</v>
      </c>
      <c r="J17" s="26">
        <v>10</v>
      </c>
      <c r="K17" s="26">
        <v>11</v>
      </c>
      <c r="L17" s="26">
        <v>12</v>
      </c>
      <c r="M17" s="26">
        <v>13</v>
      </c>
      <c r="N17" s="27">
        <v>14</v>
      </c>
      <c r="O17" s="115"/>
      <c r="P17" s="115"/>
      <c r="Q17" s="115"/>
      <c r="R17" s="115"/>
      <c r="S17" s="115"/>
      <c r="T17" s="115"/>
      <c r="U17" s="115"/>
      <c r="V17" s="115"/>
      <c r="W17" s="115"/>
      <c r="X17" s="115"/>
      <c r="Y17" s="115"/>
      <c r="Z17" s="115"/>
      <c r="AA17" s="115"/>
    </row>
    <row r="18" spans="1:27" s="22" customFormat="1" ht="18" customHeight="1">
      <c r="A18" s="23"/>
      <c r="B18" s="30"/>
      <c r="C18" s="230" t="s">
        <v>111</v>
      </c>
      <c r="D18" s="231"/>
      <c r="E18" s="231"/>
      <c r="F18" s="231"/>
      <c r="G18" s="231"/>
      <c r="H18" s="231"/>
      <c r="I18" s="231" t="s">
        <v>111</v>
      </c>
      <c r="J18" s="231"/>
      <c r="K18" s="231"/>
      <c r="L18" s="231"/>
      <c r="M18" s="231"/>
      <c r="N18" s="231"/>
      <c r="O18" s="118"/>
      <c r="P18" s="118"/>
      <c r="Q18" s="118"/>
      <c r="R18" s="118"/>
      <c r="S18" s="118"/>
      <c r="T18" s="118"/>
      <c r="U18" s="118"/>
      <c r="V18" s="118"/>
      <c r="W18" s="118"/>
      <c r="X18" s="118"/>
      <c r="Y18" s="118"/>
      <c r="Z18" s="118"/>
      <c r="AA18" s="116"/>
    </row>
    <row r="19" spans="1:27" s="22" customFormat="1" ht="11.1" customHeight="1">
      <c r="A19" s="135">
        <f>IF(B19&lt;&gt;"",COUNTA($B$19:B19),"")</f>
        <v>1</v>
      </c>
      <c r="B19" s="36" t="s">
        <v>142</v>
      </c>
      <c r="C19" s="152" t="s">
        <v>10</v>
      </c>
      <c r="D19" s="152" t="s">
        <v>10</v>
      </c>
      <c r="E19" s="152" t="s">
        <v>10</v>
      </c>
      <c r="F19" s="152" t="s">
        <v>10</v>
      </c>
      <c r="G19" s="152" t="s">
        <v>10</v>
      </c>
      <c r="H19" s="152" t="s">
        <v>10</v>
      </c>
      <c r="I19" s="152" t="s">
        <v>10</v>
      </c>
      <c r="J19" s="152" t="s">
        <v>10</v>
      </c>
      <c r="K19" s="152" t="s">
        <v>10</v>
      </c>
      <c r="L19" s="152" t="s">
        <v>10</v>
      </c>
      <c r="M19" s="152" t="s">
        <v>10</v>
      </c>
      <c r="N19" s="152" t="s">
        <v>10</v>
      </c>
      <c r="O19" s="118"/>
      <c r="P19" s="118"/>
      <c r="Q19" s="118"/>
      <c r="R19" s="118"/>
      <c r="S19" s="118"/>
      <c r="T19" s="118"/>
      <c r="U19" s="118"/>
      <c r="V19" s="118"/>
      <c r="W19" s="118"/>
      <c r="X19" s="118"/>
      <c r="Y19" s="118"/>
      <c r="Z19" s="118"/>
      <c r="AA19" s="116"/>
    </row>
    <row r="20" spans="1:27" s="22" customFormat="1" ht="11.1" customHeight="1">
      <c r="A20" s="135">
        <f>IF(B20&lt;&gt;"",COUNTA($B$19:B20),"")</f>
        <v>2</v>
      </c>
      <c r="B20" s="36" t="s">
        <v>143</v>
      </c>
      <c r="C20" s="152">
        <v>311</v>
      </c>
      <c r="D20" s="152" t="s">
        <v>10</v>
      </c>
      <c r="E20" s="152">
        <v>311</v>
      </c>
      <c r="F20" s="152" t="s">
        <v>10</v>
      </c>
      <c r="G20" s="152">
        <v>307</v>
      </c>
      <c r="H20" s="152">
        <v>5</v>
      </c>
      <c r="I20" s="152" t="s">
        <v>10</v>
      </c>
      <c r="J20" s="152" t="s">
        <v>10</v>
      </c>
      <c r="K20" s="152" t="s">
        <v>10</v>
      </c>
      <c r="L20" s="152" t="s">
        <v>10</v>
      </c>
      <c r="M20" s="152" t="s">
        <v>10</v>
      </c>
      <c r="N20" s="152" t="s">
        <v>10</v>
      </c>
      <c r="O20" s="118"/>
      <c r="P20" s="118"/>
      <c r="Q20" s="118"/>
      <c r="R20" s="118"/>
      <c r="S20" s="118"/>
      <c r="T20" s="118"/>
      <c r="U20" s="118"/>
      <c r="V20" s="118"/>
      <c r="W20" s="118"/>
      <c r="X20" s="118"/>
      <c r="Y20" s="118"/>
      <c r="Z20" s="118"/>
      <c r="AA20" s="116"/>
    </row>
    <row r="21" spans="1:27"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8"/>
      <c r="P21" s="118"/>
      <c r="Q21" s="118"/>
      <c r="R21" s="118"/>
      <c r="S21" s="118"/>
      <c r="T21" s="118"/>
      <c r="U21" s="118"/>
      <c r="V21" s="118"/>
      <c r="W21" s="118"/>
      <c r="X21" s="118"/>
      <c r="Y21" s="118"/>
      <c r="Z21" s="118"/>
      <c r="AA21" s="116"/>
    </row>
    <row r="22" spans="1:27" s="22" customFormat="1" ht="11.1" customHeight="1">
      <c r="A22" s="135">
        <f>IF(B22&lt;&gt;"",COUNTA($B$19:B22),"")</f>
        <v>4</v>
      </c>
      <c r="B22" s="36" t="s">
        <v>145</v>
      </c>
      <c r="C22" s="152">
        <v>23515</v>
      </c>
      <c r="D22" s="152">
        <v>2977</v>
      </c>
      <c r="E22" s="152">
        <v>13002</v>
      </c>
      <c r="F22" s="152">
        <v>865</v>
      </c>
      <c r="G22" s="152">
        <v>1515</v>
      </c>
      <c r="H22" s="152">
        <v>1728</v>
      </c>
      <c r="I22" s="152">
        <v>1193</v>
      </c>
      <c r="J22" s="152">
        <v>1927</v>
      </c>
      <c r="K22" s="152">
        <v>1025</v>
      </c>
      <c r="L22" s="152">
        <v>4749</v>
      </c>
      <c r="M22" s="152">
        <v>174</v>
      </c>
      <c r="N22" s="152">
        <v>7362</v>
      </c>
      <c r="O22" s="118"/>
      <c r="P22" s="118"/>
      <c r="Q22" s="118"/>
      <c r="R22" s="118"/>
      <c r="S22" s="118"/>
      <c r="T22" s="118"/>
      <c r="U22" s="118"/>
      <c r="V22" s="118"/>
      <c r="W22" s="118"/>
      <c r="X22" s="118"/>
      <c r="Y22" s="118"/>
      <c r="Z22" s="118"/>
      <c r="AA22" s="116"/>
    </row>
    <row r="23" spans="1:27" s="22" customFormat="1" ht="11.1" customHeight="1">
      <c r="A23" s="135">
        <f>IF(B23&lt;&gt;"",COUNTA($B$19:B23),"")</f>
        <v>5</v>
      </c>
      <c r="B23" s="36" t="s">
        <v>146</v>
      </c>
      <c r="C23" s="152">
        <v>678955</v>
      </c>
      <c r="D23" s="152">
        <v>1941</v>
      </c>
      <c r="E23" s="152">
        <v>676193</v>
      </c>
      <c r="F23" s="152">
        <v>49312</v>
      </c>
      <c r="G23" s="152">
        <v>110160</v>
      </c>
      <c r="H23" s="152">
        <v>128581</v>
      </c>
      <c r="I23" s="152">
        <v>85197</v>
      </c>
      <c r="J23" s="152">
        <v>117986</v>
      </c>
      <c r="K23" s="152">
        <v>63649</v>
      </c>
      <c r="L23" s="152">
        <v>121308</v>
      </c>
      <c r="M23" s="152">
        <v>472</v>
      </c>
      <c r="N23" s="152">
        <v>349</v>
      </c>
      <c r="O23" s="118"/>
      <c r="P23" s="118"/>
      <c r="Q23" s="118"/>
      <c r="R23" s="118"/>
      <c r="S23" s="118"/>
      <c r="T23" s="118"/>
      <c r="U23" s="118"/>
      <c r="V23" s="118"/>
      <c r="W23" s="118"/>
      <c r="X23" s="118"/>
      <c r="Y23" s="118"/>
      <c r="Z23" s="118"/>
      <c r="AA23" s="116"/>
    </row>
    <row r="24" spans="1:27" s="22" customFormat="1" ht="11.1" customHeight="1">
      <c r="A24" s="135">
        <f>IF(B24&lt;&gt;"",COUNTA($B$19:B24),"")</f>
        <v>6</v>
      </c>
      <c r="B24" s="36" t="s">
        <v>147</v>
      </c>
      <c r="C24" s="152">
        <v>661658</v>
      </c>
      <c r="D24" s="152" t="s">
        <v>10</v>
      </c>
      <c r="E24" s="152">
        <v>1742</v>
      </c>
      <c r="F24" s="152">
        <v>72</v>
      </c>
      <c r="G24" s="152">
        <v>46</v>
      </c>
      <c r="H24" s="152">
        <v>431</v>
      </c>
      <c r="I24" s="152">
        <v>3</v>
      </c>
      <c r="J24" s="152">
        <v>11</v>
      </c>
      <c r="K24" s="152">
        <v>1027</v>
      </c>
      <c r="L24" s="152">
        <v>153</v>
      </c>
      <c r="M24" s="152">
        <v>132885</v>
      </c>
      <c r="N24" s="152">
        <v>527031</v>
      </c>
      <c r="O24" s="118"/>
      <c r="P24" s="118"/>
      <c r="Q24" s="118"/>
      <c r="R24" s="118"/>
      <c r="S24" s="118"/>
      <c r="T24" s="118"/>
      <c r="U24" s="118"/>
      <c r="V24" s="118"/>
      <c r="W24" s="118"/>
      <c r="X24" s="118"/>
      <c r="Y24" s="118"/>
      <c r="Z24" s="118"/>
      <c r="AA24" s="116"/>
    </row>
    <row r="25" spans="1:27" s="22" customFormat="1" ht="20.100000000000001" customHeight="1">
      <c r="A25" s="136">
        <f>IF(B25&lt;&gt;"",COUNTA($B$19:B25),"")</f>
        <v>7</v>
      </c>
      <c r="B25" s="39" t="s">
        <v>148</v>
      </c>
      <c r="C25" s="162">
        <v>41123</v>
      </c>
      <c r="D25" s="162">
        <v>4919</v>
      </c>
      <c r="E25" s="162">
        <v>687764</v>
      </c>
      <c r="F25" s="162">
        <v>50106</v>
      </c>
      <c r="G25" s="162">
        <v>111935</v>
      </c>
      <c r="H25" s="162">
        <v>129882</v>
      </c>
      <c r="I25" s="162">
        <v>86387</v>
      </c>
      <c r="J25" s="162">
        <v>119903</v>
      </c>
      <c r="K25" s="162">
        <v>63647</v>
      </c>
      <c r="L25" s="162">
        <v>125904</v>
      </c>
      <c r="M25" s="162">
        <v>-132239</v>
      </c>
      <c r="N25" s="162">
        <v>-519320</v>
      </c>
      <c r="O25" s="118"/>
      <c r="P25" s="118"/>
      <c r="Q25" s="118"/>
      <c r="R25" s="118"/>
      <c r="S25" s="118"/>
      <c r="T25" s="118"/>
      <c r="U25" s="118"/>
      <c r="V25" s="118"/>
      <c r="W25" s="118"/>
      <c r="X25" s="118"/>
      <c r="Y25" s="118"/>
      <c r="Z25" s="118"/>
      <c r="AA25" s="116"/>
    </row>
    <row r="26" spans="1:27" s="22" customFormat="1" ht="21.6" customHeight="1">
      <c r="A26" s="135">
        <f>IF(B26&lt;&gt;"",COUNTA($B$19:B26),"")</f>
        <v>8</v>
      </c>
      <c r="B26" s="37" t="s">
        <v>149</v>
      </c>
      <c r="C26" s="152" t="s">
        <v>10</v>
      </c>
      <c r="D26" s="152" t="s">
        <v>10</v>
      </c>
      <c r="E26" s="152" t="s">
        <v>10</v>
      </c>
      <c r="F26" s="152" t="s">
        <v>10</v>
      </c>
      <c r="G26" s="152" t="s">
        <v>10</v>
      </c>
      <c r="H26" s="152" t="s">
        <v>10</v>
      </c>
      <c r="I26" s="152" t="s">
        <v>10</v>
      </c>
      <c r="J26" s="152" t="s">
        <v>10</v>
      </c>
      <c r="K26" s="152" t="s">
        <v>10</v>
      </c>
      <c r="L26" s="152" t="s">
        <v>10</v>
      </c>
      <c r="M26" s="152" t="s">
        <v>10</v>
      </c>
      <c r="N26" s="152" t="s">
        <v>10</v>
      </c>
      <c r="O26" s="118"/>
      <c r="P26" s="118"/>
      <c r="Q26" s="118"/>
      <c r="R26" s="118"/>
      <c r="S26" s="118"/>
      <c r="T26" s="118"/>
      <c r="U26" s="118"/>
      <c r="V26" s="118"/>
      <c r="W26" s="118"/>
      <c r="X26" s="118"/>
      <c r="Y26" s="118"/>
      <c r="Z26" s="118"/>
      <c r="AA26" s="116"/>
    </row>
    <row r="27" spans="1:27" s="22" customFormat="1" ht="11.1" customHeight="1">
      <c r="A27" s="135">
        <f>IF(B27&lt;&gt;"",COUNTA($B$19:B27),"")</f>
        <v>9</v>
      </c>
      <c r="B27" s="36" t="s">
        <v>150</v>
      </c>
      <c r="C27" s="152" t="s">
        <v>10</v>
      </c>
      <c r="D27" s="152" t="s">
        <v>10</v>
      </c>
      <c r="E27" s="152" t="s">
        <v>10</v>
      </c>
      <c r="F27" s="152" t="s">
        <v>10</v>
      </c>
      <c r="G27" s="152" t="s">
        <v>10</v>
      </c>
      <c r="H27" s="152" t="s">
        <v>10</v>
      </c>
      <c r="I27" s="152" t="s">
        <v>10</v>
      </c>
      <c r="J27" s="152" t="s">
        <v>10</v>
      </c>
      <c r="K27" s="152" t="s">
        <v>10</v>
      </c>
      <c r="L27" s="152" t="s">
        <v>10</v>
      </c>
      <c r="M27" s="152" t="s">
        <v>10</v>
      </c>
      <c r="N27" s="152" t="s">
        <v>10</v>
      </c>
      <c r="O27" s="118"/>
      <c r="P27" s="118"/>
      <c r="Q27" s="118"/>
      <c r="R27" s="118"/>
      <c r="S27" s="118"/>
      <c r="T27" s="118"/>
      <c r="U27" s="118"/>
      <c r="V27" s="118"/>
      <c r="W27" s="118"/>
      <c r="X27" s="118"/>
      <c r="Y27" s="118"/>
      <c r="Z27" s="118"/>
      <c r="AA27" s="116"/>
    </row>
    <row r="28" spans="1:27" s="22" customFormat="1" ht="11.1" customHeight="1">
      <c r="A28" s="135">
        <f>IF(B28&lt;&gt;"",COUNTA($B$19:B28),"")</f>
        <v>10</v>
      </c>
      <c r="B28" s="36" t="s">
        <v>151</v>
      </c>
      <c r="C28" s="152">
        <v>64</v>
      </c>
      <c r="D28" s="152" t="s">
        <v>10</v>
      </c>
      <c r="E28" s="152">
        <v>64</v>
      </c>
      <c r="F28" s="152">
        <v>6</v>
      </c>
      <c r="G28" s="152">
        <v>11</v>
      </c>
      <c r="H28" s="152" t="s">
        <v>10</v>
      </c>
      <c r="I28" s="152">
        <v>48</v>
      </c>
      <c r="J28" s="152" t="s">
        <v>10</v>
      </c>
      <c r="K28" s="152" t="s">
        <v>10</v>
      </c>
      <c r="L28" s="152" t="s">
        <v>10</v>
      </c>
      <c r="M28" s="152" t="s">
        <v>10</v>
      </c>
      <c r="N28" s="152" t="s">
        <v>10</v>
      </c>
      <c r="O28" s="118"/>
      <c r="P28" s="118"/>
      <c r="Q28" s="118"/>
      <c r="R28" s="118"/>
      <c r="S28" s="118"/>
      <c r="T28" s="118"/>
      <c r="U28" s="118"/>
      <c r="V28" s="118"/>
      <c r="W28" s="118"/>
      <c r="X28" s="118"/>
      <c r="Y28" s="118"/>
      <c r="Z28" s="118"/>
      <c r="AA28" s="116"/>
    </row>
    <row r="29" spans="1:27" s="22" customFormat="1" ht="11.1" customHeight="1">
      <c r="A29" s="135">
        <f>IF(B29&lt;&gt;"",COUNTA($B$19:B29),"")</f>
        <v>11</v>
      </c>
      <c r="B29" s="36" t="s">
        <v>152</v>
      </c>
      <c r="C29" s="152">
        <v>37514</v>
      </c>
      <c r="D29" s="152">
        <v>2396</v>
      </c>
      <c r="E29" s="152">
        <v>35118</v>
      </c>
      <c r="F29" s="152">
        <v>1190</v>
      </c>
      <c r="G29" s="152">
        <v>5933</v>
      </c>
      <c r="H29" s="152">
        <v>921</v>
      </c>
      <c r="I29" s="152">
        <v>118</v>
      </c>
      <c r="J29" s="152">
        <v>3328</v>
      </c>
      <c r="K29" s="152">
        <v>3</v>
      </c>
      <c r="L29" s="152">
        <v>23625</v>
      </c>
      <c r="M29" s="152" t="s">
        <v>10</v>
      </c>
      <c r="N29" s="152" t="s">
        <v>10</v>
      </c>
      <c r="O29" s="118"/>
      <c r="P29" s="118"/>
      <c r="Q29" s="118"/>
      <c r="R29" s="118"/>
      <c r="S29" s="118"/>
      <c r="T29" s="118"/>
      <c r="U29" s="118"/>
      <c r="V29" s="118"/>
      <c r="W29" s="118"/>
      <c r="X29" s="118"/>
      <c r="Y29" s="118"/>
      <c r="Z29" s="118"/>
      <c r="AA29" s="116"/>
    </row>
    <row r="30" spans="1:27" s="22" customFormat="1" ht="11.1" customHeight="1">
      <c r="A30" s="135">
        <f>IF(B30&lt;&gt;"",COUNTA($B$19:B30),"")</f>
        <v>12</v>
      </c>
      <c r="B30" s="36" t="s">
        <v>147</v>
      </c>
      <c r="C30" s="152">
        <v>183</v>
      </c>
      <c r="D30" s="152" t="s">
        <v>10</v>
      </c>
      <c r="E30" s="152">
        <v>1</v>
      </c>
      <c r="F30" s="152">
        <v>1</v>
      </c>
      <c r="G30" s="152" t="s">
        <v>10</v>
      </c>
      <c r="H30" s="152" t="s">
        <v>10</v>
      </c>
      <c r="I30" s="152" t="s">
        <v>10</v>
      </c>
      <c r="J30" s="152" t="s">
        <v>10</v>
      </c>
      <c r="K30" s="152" t="s">
        <v>10</v>
      </c>
      <c r="L30" s="152" t="s">
        <v>10</v>
      </c>
      <c r="M30" s="152">
        <v>182</v>
      </c>
      <c r="N30" s="152" t="s">
        <v>10</v>
      </c>
      <c r="O30" s="118"/>
      <c r="P30" s="118"/>
      <c r="Q30" s="118"/>
      <c r="R30" s="118"/>
      <c r="S30" s="118"/>
      <c r="T30" s="118"/>
      <c r="U30" s="118"/>
      <c r="V30" s="118"/>
      <c r="W30" s="118"/>
      <c r="X30" s="118"/>
      <c r="Y30" s="118"/>
      <c r="Z30" s="118"/>
      <c r="AA30" s="116"/>
    </row>
    <row r="31" spans="1:27" s="22" customFormat="1" ht="20.100000000000001" customHeight="1">
      <c r="A31" s="136">
        <f>IF(B31&lt;&gt;"",COUNTA($B$19:B31),"")</f>
        <v>13</v>
      </c>
      <c r="B31" s="39" t="s">
        <v>153</v>
      </c>
      <c r="C31" s="162">
        <v>37394</v>
      </c>
      <c r="D31" s="162">
        <v>2396</v>
      </c>
      <c r="E31" s="162">
        <v>35181</v>
      </c>
      <c r="F31" s="162">
        <v>1195</v>
      </c>
      <c r="G31" s="162">
        <v>5943</v>
      </c>
      <c r="H31" s="162">
        <v>921</v>
      </c>
      <c r="I31" s="162">
        <v>166</v>
      </c>
      <c r="J31" s="162">
        <v>3328</v>
      </c>
      <c r="K31" s="162">
        <v>3</v>
      </c>
      <c r="L31" s="162">
        <v>23625</v>
      </c>
      <c r="M31" s="162">
        <v>-182</v>
      </c>
      <c r="N31" s="162" t="s">
        <v>10</v>
      </c>
      <c r="O31" s="118"/>
      <c r="P31" s="118"/>
      <c r="Q31" s="118"/>
      <c r="R31" s="118"/>
      <c r="S31" s="118"/>
      <c r="T31" s="118"/>
      <c r="U31" s="118"/>
      <c r="V31" s="118"/>
      <c r="W31" s="118"/>
      <c r="X31" s="118"/>
      <c r="Y31" s="118"/>
      <c r="Z31" s="118"/>
      <c r="AA31" s="116"/>
    </row>
    <row r="32" spans="1:27" s="22" customFormat="1" ht="20.100000000000001" customHeight="1">
      <c r="A32" s="136">
        <f>IF(B32&lt;&gt;"",COUNTA($B$19:B32),"")</f>
        <v>14</v>
      </c>
      <c r="B32" s="39" t="s">
        <v>154</v>
      </c>
      <c r="C32" s="162">
        <v>78518</v>
      </c>
      <c r="D32" s="162">
        <v>7315</v>
      </c>
      <c r="E32" s="162">
        <v>722944</v>
      </c>
      <c r="F32" s="162">
        <v>51300</v>
      </c>
      <c r="G32" s="162">
        <v>117879</v>
      </c>
      <c r="H32" s="162">
        <v>130803</v>
      </c>
      <c r="I32" s="162">
        <v>86552</v>
      </c>
      <c r="J32" s="162">
        <v>123230</v>
      </c>
      <c r="K32" s="162">
        <v>63651</v>
      </c>
      <c r="L32" s="162">
        <v>149529</v>
      </c>
      <c r="M32" s="162">
        <v>-132421</v>
      </c>
      <c r="N32" s="162">
        <v>-519320</v>
      </c>
      <c r="O32" s="118"/>
      <c r="P32" s="118"/>
      <c r="Q32" s="118"/>
      <c r="R32" s="118"/>
      <c r="S32" s="118"/>
      <c r="T32" s="118"/>
      <c r="U32" s="118"/>
      <c r="V32" s="118"/>
      <c r="W32" s="118"/>
      <c r="X32" s="118"/>
      <c r="Y32" s="118"/>
      <c r="Z32" s="118"/>
      <c r="AA32" s="116"/>
    </row>
    <row r="33" spans="1:27" s="22" customFormat="1" ht="11.1" customHeight="1">
      <c r="A33" s="135">
        <f>IF(B33&lt;&gt;"",COUNTA($B$19:B33),"")</f>
        <v>15</v>
      </c>
      <c r="B33" s="36" t="s">
        <v>155</v>
      </c>
      <c r="C33" s="152">
        <v>1306508</v>
      </c>
      <c r="D33" s="152">
        <v>306542</v>
      </c>
      <c r="E33" s="152">
        <v>999965</v>
      </c>
      <c r="F33" s="152">
        <v>51922</v>
      </c>
      <c r="G33" s="152">
        <v>127221</v>
      </c>
      <c r="H33" s="152">
        <v>164262</v>
      </c>
      <c r="I33" s="152">
        <v>114108</v>
      </c>
      <c r="J33" s="152">
        <v>187269</v>
      </c>
      <c r="K33" s="152">
        <v>110600</v>
      </c>
      <c r="L33" s="152">
        <v>244584</v>
      </c>
      <c r="M33" s="152" t="s">
        <v>10</v>
      </c>
      <c r="N33" s="152" t="s">
        <v>10</v>
      </c>
      <c r="O33" s="118"/>
      <c r="P33" s="118"/>
      <c r="Q33" s="118"/>
      <c r="R33" s="118"/>
      <c r="S33" s="118"/>
      <c r="T33" s="118"/>
      <c r="U33" s="118"/>
      <c r="V33" s="118"/>
      <c r="W33" s="118"/>
      <c r="X33" s="118"/>
      <c r="Y33" s="118"/>
      <c r="Z33" s="118"/>
      <c r="AA33" s="116"/>
    </row>
    <row r="34" spans="1:27" s="22" customFormat="1" ht="11.1" customHeight="1">
      <c r="A34" s="135">
        <f>IF(B34&lt;&gt;"",COUNTA($B$19:B34),"")</f>
        <v>16</v>
      </c>
      <c r="B34" s="36" t="s">
        <v>156</v>
      </c>
      <c r="C34" s="152">
        <v>447226</v>
      </c>
      <c r="D34" s="152">
        <v>93931</v>
      </c>
      <c r="E34" s="152">
        <v>353295</v>
      </c>
      <c r="F34" s="152">
        <v>23126</v>
      </c>
      <c r="G34" s="152">
        <v>46750</v>
      </c>
      <c r="H34" s="152">
        <v>69341</v>
      </c>
      <c r="I34" s="152">
        <v>44241</v>
      </c>
      <c r="J34" s="152">
        <v>52680</v>
      </c>
      <c r="K34" s="152">
        <v>36953</v>
      </c>
      <c r="L34" s="152">
        <v>80203</v>
      </c>
      <c r="M34" s="152" t="s">
        <v>10</v>
      </c>
      <c r="N34" s="152" t="s">
        <v>10</v>
      </c>
      <c r="O34" s="118"/>
      <c r="P34" s="118"/>
      <c r="Q34" s="118"/>
      <c r="R34" s="118"/>
      <c r="S34" s="118"/>
      <c r="T34" s="118"/>
      <c r="U34" s="118"/>
      <c r="V34" s="118"/>
      <c r="W34" s="118"/>
      <c r="X34" s="118"/>
      <c r="Y34" s="118"/>
      <c r="Z34" s="118"/>
      <c r="AA34" s="116"/>
    </row>
    <row r="35" spans="1:27" s="22" customFormat="1" ht="11.1" customHeight="1">
      <c r="A35" s="135">
        <f>IF(B35&lt;&gt;"",COUNTA($B$19:B35),"")</f>
        <v>17</v>
      </c>
      <c r="B35" s="36" t="s">
        <v>172</v>
      </c>
      <c r="C35" s="152">
        <v>534848</v>
      </c>
      <c r="D35" s="152">
        <v>139844</v>
      </c>
      <c r="E35" s="152">
        <v>395004</v>
      </c>
      <c r="F35" s="152">
        <v>13298</v>
      </c>
      <c r="G35" s="152">
        <v>48428</v>
      </c>
      <c r="H35" s="152">
        <v>52219</v>
      </c>
      <c r="I35" s="152">
        <v>41199</v>
      </c>
      <c r="J35" s="152">
        <v>93884</v>
      </c>
      <c r="K35" s="152">
        <v>45945</v>
      </c>
      <c r="L35" s="152">
        <v>100032</v>
      </c>
      <c r="M35" s="152" t="s">
        <v>10</v>
      </c>
      <c r="N35" s="152" t="s">
        <v>10</v>
      </c>
      <c r="O35" s="118"/>
      <c r="P35" s="118"/>
      <c r="Q35" s="118"/>
      <c r="R35" s="118"/>
      <c r="S35" s="118"/>
      <c r="T35" s="118"/>
      <c r="U35" s="118"/>
      <c r="V35" s="118"/>
      <c r="W35" s="118"/>
      <c r="X35" s="118"/>
      <c r="Y35" s="118"/>
      <c r="Z35" s="118"/>
      <c r="AA35" s="116"/>
    </row>
    <row r="36" spans="1:27" s="22" customFormat="1" ht="11.1" customHeight="1">
      <c r="A36" s="135">
        <f>IF(B36&lt;&gt;"",COUNTA($B$19:B36),"")</f>
        <v>18</v>
      </c>
      <c r="B36" s="36" t="s">
        <v>173</v>
      </c>
      <c r="C36" s="152">
        <v>196812</v>
      </c>
      <c r="D36" s="152">
        <v>38226</v>
      </c>
      <c r="E36" s="152">
        <v>158585</v>
      </c>
      <c r="F36" s="152">
        <v>12054</v>
      </c>
      <c r="G36" s="152">
        <v>22783</v>
      </c>
      <c r="H36" s="152">
        <v>28510</v>
      </c>
      <c r="I36" s="152">
        <v>19100</v>
      </c>
      <c r="J36" s="152">
        <v>24936</v>
      </c>
      <c r="K36" s="152">
        <v>15730</v>
      </c>
      <c r="L36" s="152">
        <v>35472</v>
      </c>
      <c r="M36" s="152" t="s">
        <v>10</v>
      </c>
      <c r="N36" s="152" t="s">
        <v>10</v>
      </c>
      <c r="O36" s="118"/>
      <c r="P36" s="118"/>
      <c r="Q36" s="118"/>
      <c r="R36" s="118"/>
      <c r="S36" s="118"/>
      <c r="T36" s="118"/>
      <c r="U36" s="118"/>
      <c r="V36" s="118"/>
      <c r="W36" s="118"/>
      <c r="X36" s="118"/>
      <c r="Y36" s="118"/>
      <c r="Z36" s="118"/>
      <c r="AA36" s="116"/>
    </row>
    <row r="37" spans="1:27" s="22" customFormat="1" ht="11.1" customHeight="1">
      <c r="A37" s="135">
        <f>IF(B37&lt;&gt;"",COUNTA($B$19:B37),"")</f>
        <v>19</v>
      </c>
      <c r="B37" s="36" t="s">
        <v>61</v>
      </c>
      <c r="C37" s="152">
        <v>622861</v>
      </c>
      <c r="D37" s="152">
        <v>99254</v>
      </c>
      <c r="E37" s="152">
        <v>296120</v>
      </c>
      <c r="F37" s="152">
        <v>25857</v>
      </c>
      <c r="G37" s="152">
        <v>42944</v>
      </c>
      <c r="H37" s="152">
        <v>51712</v>
      </c>
      <c r="I37" s="152">
        <v>35671</v>
      </c>
      <c r="J37" s="152">
        <v>33587</v>
      </c>
      <c r="K37" s="152">
        <v>33126</v>
      </c>
      <c r="L37" s="152">
        <v>73222</v>
      </c>
      <c r="M37" s="152" t="s">
        <v>10</v>
      </c>
      <c r="N37" s="152">
        <v>227486</v>
      </c>
      <c r="O37" s="118"/>
      <c r="P37" s="118"/>
      <c r="Q37" s="118"/>
      <c r="R37" s="118"/>
      <c r="S37" s="118"/>
      <c r="T37" s="118"/>
      <c r="U37" s="118"/>
      <c r="V37" s="118"/>
      <c r="W37" s="118"/>
      <c r="X37" s="118"/>
      <c r="Y37" s="118"/>
      <c r="Z37" s="118"/>
      <c r="AA37" s="116"/>
    </row>
    <row r="38" spans="1:27" s="22" customFormat="1" ht="21.6" customHeight="1">
      <c r="A38" s="135">
        <f>IF(B38&lt;&gt;"",COUNTA($B$19:B38),"")</f>
        <v>20</v>
      </c>
      <c r="B38" s="37" t="s">
        <v>157</v>
      </c>
      <c r="C38" s="152">
        <v>561246</v>
      </c>
      <c r="D38" s="152">
        <v>126664</v>
      </c>
      <c r="E38" s="152">
        <v>177764</v>
      </c>
      <c r="F38" s="152">
        <v>5602</v>
      </c>
      <c r="G38" s="152">
        <v>10130</v>
      </c>
      <c r="H38" s="152">
        <v>16886</v>
      </c>
      <c r="I38" s="152">
        <v>20020</v>
      </c>
      <c r="J38" s="152">
        <v>29160</v>
      </c>
      <c r="K38" s="152">
        <v>22782</v>
      </c>
      <c r="L38" s="152">
        <v>73185</v>
      </c>
      <c r="M38" s="152">
        <v>32396</v>
      </c>
      <c r="N38" s="152">
        <v>224422</v>
      </c>
      <c r="O38" s="118"/>
      <c r="P38" s="118"/>
      <c r="Q38" s="118"/>
      <c r="R38" s="118"/>
      <c r="S38" s="118"/>
      <c r="T38" s="118"/>
      <c r="U38" s="118"/>
      <c r="V38" s="118"/>
      <c r="W38" s="118"/>
      <c r="X38" s="118"/>
      <c r="Y38" s="118"/>
      <c r="Z38" s="118"/>
      <c r="AA38" s="116"/>
    </row>
    <row r="39" spans="1:27" s="22" customFormat="1" ht="21.6" customHeight="1">
      <c r="A39" s="135">
        <f>IF(B39&lt;&gt;"",COUNTA($B$19:B39),"")</f>
        <v>21</v>
      </c>
      <c r="B39" s="37" t="s">
        <v>158</v>
      </c>
      <c r="C39" s="152" t="s">
        <v>10</v>
      </c>
      <c r="D39" s="152" t="s">
        <v>10</v>
      </c>
      <c r="E39" s="152" t="s">
        <v>10</v>
      </c>
      <c r="F39" s="152" t="s">
        <v>10</v>
      </c>
      <c r="G39" s="152" t="s">
        <v>10</v>
      </c>
      <c r="H39" s="152" t="s">
        <v>10</v>
      </c>
      <c r="I39" s="152" t="s">
        <v>10</v>
      </c>
      <c r="J39" s="152" t="s">
        <v>10</v>
      </c>
      <c r="K39" s="152" t="s">
        <v>10</v>
      </c>
      <c r="L39" s="152" t="s">
        <v>10</v>
      </c>
      <c r="M39" s="152" t="s">
        <v>10</v>
      </c>
      <c r="N39" s="152" t="s">
        <v>10</v>
      </c>
      <c r="O39" s="118"/>
      <c r="P39" s="118"/>
      <c r="Q39" s="118"/>
      <c r="R39" s="118"/>
      <c r="S39" s="118"/>
      <c r="T39" s="118"/>
      <c r="U39" s="118"/>
      <c r="V39" s="118"/>
      <c r="W39" s="118"/>
      <c r="X39" s="118"/>
      <c r="Y39" s="118"/>
      <c r="Z39" s="118"/>
      <c r="AA39" s="116"/>
    </row>
    <row r="40" spans="1:27" s="22" customFormat="1" ht="21.6" customHeight="1">
      <c r="A40" s="135">
        <f>IF(B40&lt;&gt;"",COUNTA($B$19:B40),"")</f>
        <v>22</v>
      </c>
      <c r="B40" s="37" t="s">
        <v>159</v>
      </c>
      <c r="C40" s="152" t="s">
        <v>10</v>
      </c>
      <c r="D40" s="152" t="s">
        <v>10</v>
      </c>
      <c r="E40" s="152" t="s">
        <v>10</v>
      </c>
      <c r="F40" s="152" t="s">
        <v>10</v>
      </c>
      <c r="G40" s="152" t="s">
        <v>10</v>
      </c>
      <c r="H40" s="152" t="s">
        <v>10</v>
      </c>
      <c r="I40" s="152" t="s">
        <v>10</v>
      </c>
      <c r="J40" s="152" t="s">
        <v>10</v>
      </c>
      <c r="K40" s="152" t="s">
        <v>10</v>
      </c>
      <c r="L40" s="152" t="s">
        <v>10</v>
      </c>
      <c r="M40" s="152" t="s">
        <v>10</v>
      </c>
      <c r="N40" s="152" t="s">
        <v>10</v>
      </c>
      <c r="O40" s="118"/>
      <c r="P40" s="118"/>
      <c r="Q40" s="118"/>
      <c r="R40" s="118"/>
      <c r="S40" s="118"/>
      <c r="T40" s="118"/>
      <c r="U40" s="118"/>
      <c r="V40" s="118"/>
      <c r="W40" s="118"/>
      <c r="X40" s="118"/>
      <c r="Y40" s="118"/>
      <c r="Z40" s="118"/>
      <c r="AA40" s="116"/>
    </row>
    <row r="41" spans="1:27" s="22" customFormat="1" ht="11.1" customHeight="1">
      <c r="A41" s="135">
        <f>IF(B41&lt;&gt;"",COUNTA($B$19:B41),"")</f>
        <v>23</v>
      </c>
      <c r="B41" s="36" t="s">
        <v>160</v>
      </c>
      <c r="C41" s="152" t="s">
        <v>10</v>
      </c>
      <c r="D41" s="152" t="s">
        <v>10</v>
      </c>
      <c r="E41" s="152" t="s">
        <v>10</v>
      </c>
      <c r="F41" s="152" t="s">
        <v>10</v>
      </c>
      <c r="G41" s="152" t="s">
        <v>10</v>
      </c>
      <c r="H41" s="152" t="s">
        <v>10</v>
      </c>
      <c r="I41" s="152" t="s">
        <v>10</v>
      </c>
      <c r="J41" s="152" t="s">
        <v>10</v>
      </c>
      <c r="K41" s="152" t="s">
        <v>10</v>
      </c>
      <c r="L41" s="152" t="s">
        <v>10</v>
      </c>
      <c r="M41" s="152" t="s">
        <v>10</v>
      </c>
      <c r="N41" s="152" t="s">
        <v>10</v>
      </c>
      <c r="O41" s="118"/>
      <c r="P41" s="118"/>
      <c r="Q41" s="118"/>
      <c r="R41" s="118"/>
      <c r="S41" s="118"/>
      <c r="T41" s="118"/>
      <c r="U41" s="118"/>
      <c r="V41" s="118"/>
      <c r="W41" s="118"/>
      <c r="X41" s="118"/>
      <c r="Y41" s="118"/>
      <c r="Z41" s="118"/>
      <c r="AA41" s="116"/>
    </row>
    <row r="42" spans="1:27" s="22" customFormat="1" ht="11.1" customHeight="1">
      <c r="A42" s="135">
        <f>IF(B42&lt;&gt;"",COUNTA($B$19:B42),"")</f>
        <v>24</v>
      </c>
      <c r="B42" s="36" t="s">
        <v>161</v>
      </c>
      <c r="C42" s="152">
        <v>712925</v>
      </c>
      <c r="D42" s="152">
        <v>9939</v>
      </c>
      <c r="E42" s="152">
        <v>40565</v>
      </c>
      <c r="F42" s="152">
        <v>2027</v>
      </c>
      <c r="G42" s="152">
        <v>3301</v>
      </c>
      <c r="H42" s="152">
        <v>5587</v>
      </c>
      <c r="I42" s="152">
        <v>2445</v>
      </c>
      <c r="J42" s="152">
        <v>4882</v>
      </c>
      <c r="K42" s="152">
        <v>6984</v>
      </c>
      <c r="L42" s="152">
        <v>15340</v>
      </c>
      <c r="M42" s="152">
        <v>133271</v>
      </c>
      <c r="N42" s="152">
        <v>529151</v>
      </c>
      <c r="O42" s="118"/>
      <c r="P42" s="118"/>
      <c r="Q42" s="118"/>
      <c r="R42" s="118"/>
      <c r="S42" s="118"/>
      <c r="T42" s="118"/>
      <c r="U42" s="118"/>
      <c r="V42" s="118"/>
      <c r="W42" s="118"/>
      <c r="X42" s="118"/>
      <c r="Y42" s="118"/>
      <c r="Z42" s="118"/>
      <c r="AA42" s="116"/>
    </row>
    <row r="43" spans="1:27" s="22" customFormat="1" ht="11.1" customHeight="1">
      <c r="A43" s="135">
        <f>IF(B43&lt;&gt;"",COUNTA($B$19:B43),"")</f>
        <v>25</v>
      </c>
      <c r="B43" s="36" t="s">
        <v>147</v>
      </c>
      <c r="C43" s="152">
        <v>661658</v>
      </c>
      <c r="D43" s="152" t="s">
        <v>10</v>
      </c>
      <c r="E43" s="152">
        <v>1742</v>
      </c>
      <c r="F43" s="152">
        <v>72</v>
      </c>
      <c r="G43" s="152">
        <v>46</v>
      </c>
      <c r="H43" s="152">
        <v>431</v>
      </c>
      <c r="I43" s="152">
        <v>3</v>
      </c>
      <c r="J43" s="152">
        <v>11</v>
      </c>
      <c r="K43" s="152">
        <v>1027</v>
      </c>
      <c r="L43" s="152">
        <v>153</v>
      </c>
      <c r="M43" s="152">
        <v>132885</v>
      </c>
      <c r="N43" s="152">
        <v>527031</v>
      </c>
      <c r="O43" s="118"/>
      <c r="P43" s="118"/>
      <c r="Q43" s="118"/>
      <c r="R43" s="118"/>
      <c r="S43" s="118"/>
      <c r="T43" s="118"/>
      <c r="U43" s="118"/>
      <c r="V43" s="118"/>
      <c r="W43" s="118"/>
      <c r="X43" s="118"/>
      <c r="Y43" s="118"/>
      <c r="Z43" s="118"/>
      <c r="AA43" s="116"/>
    </row>
    <row r="44" spans="1:27" s="22" customFormat="1" ht="20.100000000000001" customHeight="1">
      <c r="A44" s="136">
        <f>IF(B44&lt;&gt;"",COUNTA($B$19:B44),"")</f>
        <v>26</v>
      </c>
      <c r="B44" s="39" t="s">
        <v>162</v>
      </c>
      <c r="C44" s="162">
        <v>2541883</v>
      </c>
      <c r="D44" s="162">
        <v>542400</v>
      </c>
      <c r="E44" s="162">
        <v>1512673</v>
      </c>
      <c r="F44" s="162">
        <v>85336</v>
      </c>
      <c r="G44" s="162">
        <v>183549</v>
      </c>
      <c r="H44" s="162">
        <v>238015</v>
      </c>
      <c r="I44" s="162">
        <v>172241</v>
      </c>
      <c r="J44" s="162">
        <v>254887</v>
      </c>
      <c r="K44" s="162">
        <v>172465</v>
      </c>
      <c r="L44" s="162">
        <v>406179</v>
      </c>
      <c r="M44" s="162">
        <v>32782</v>
      </c>
      <c r="N44" s="162">
        <v>454027</v>
      </c>
      <c r="O44" s="118"/>
      <c r="P44" s="118"/>
      <c r="Q44" s="118"/>
      <c r="R44" s="118"/>
      <c r="S44" s="118"/>
      <c r="T44" s="118"/>
      <c r="U44" s="118"/>
      <c r="V44" s="118"/>
      <c r="W44" s="118"/>
      <c r="X44" s="118"/>
      <c r="Y44" s="118"/>
      <c r="Z44" s="118"/>
      <c r="AA44" s="116"/>
    </row>
    <row r="45" spans="1:27" s="40" customFormat="1" ht="11.1" customHeight="1">
      <c r="A45" s="135">
        <f>IF(B45&lt;&gt;"",COUNTA($B$19:B45),"")</f>
        <v>27</v>
      </c>
      <c r="B45" s="36" t="s">
        <v>163</v>
      </c>
      <c r="C45" s="152">
        <v>108368</v>
      </c>
      <c r="D45" s="152">
        <v>24733</v>
      </c>
      <c r="E45" s="152">
        <v>69840</v>
      </c>
      <c r="F45" s="152">
        <v>1829</v>
      </c>
      <c r="G45" s="152">
        <v>3185</v>
      </c>
      <c r="H45" s="152">
        <v>6203</v>
      </c>
      <c r="I45" s="152">
        <v>8596</v>
      </c>
      <c r="J45" s="152">
        <v>12734</v>
      </c>
      <c r="K45" s="152">
        <v>13225</v>
      </c>
      <c r="L45" s="152">
        <v>24068</v>
      </c>
      <c r="M45" s="152" t="s">
        <v>10</v>
      </c>
      <c r="N45" s="152">
        <v>13795</v>
      </c>
      <c r="O45" s="119"/>
      <c r="P45" s="119"/>
      <c r="Q45" s="119"/>
      <c r="R45" s="119"/>
      <c r="S45" s="119"/>
      <c r="T45" s="119"/>
      <c r="U45" s="119"/>
      <c r="V45" s="119"/>
      <c r="W45" s="119"/>
      <c r="X45" s="119"/>
      <c r="Y45" s="119"/>
      <c r="Z45" s="119"/>
      <c r="AA45" s="117"/>
    </row>
    <row r="46" spans="1:27"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9"/>
      <c r="P46" s="119"/>
      <c r="Q46" s="119"/>
      <c r="R46" s="119"/>
      <c r="S46" s="119"/>
      <c r="T46" s="119"/>
      <c r="U46" s="119"/>
      <c r="V46" s="119"/>
      <c r="W46" s="119"/>
      <c r="X46" s="119"/>
      <c r="Y46" s="119"/>
      <c r="Z46" s="119"/>
      <c r="AA46" s="117"/>
    </row>
    <row r="47" spans="1:27" s="40" customFormat="1" ht="11.1" customHeight="1">
      <c r="A47" s="135">
        <f>IF(B47&lt;&gt;"",COUNTA($B$19:B47),"")</f>
        <v>29</v>
      </c>
      <c r="B47" s="36" t="s">
        <v>165</v>
      </c>
      <c r="C47" s="152">
        <v>14932</v>
      </c>
      <c r="D47" s="152">
        <v>7</v>
      </c>
      <c r="E47" s="152">
        <v>14674</v>
      </c>
      <c r="F47" s="152">
        <v>197</v>
      </c>
      <c r="G47" s="152">
        <v>68</v>
      </c>
      <c r="H47" s="152">
        <v>595</v>
      </c>
      <c r="I47" s="152">
        <v>1595</v>
      </c>
      <c r="J47" s="152">
        <v>724</v>
      </c>
      <c r="K47" s="152">
        <v>141</v>
      </c>
      <c r="L47" s="152">
        <v>11353</v>
      </c>
      <c r="M47" s="152">
        <v>182</v>
      </c>
      <c r="N47" s="152">
        <v>69</v>
      </c>
      <c r="O47" s="119"/>
      <c r="P47" s="119"/>
      <c r="Q47" s="119"/>
      <c r="R47" s="119"/>
      <c r="S47" s="119"/>
      <c r="T47" s="119"/>
      <c r="U47" s="119"/>
      <c r="V47" s="119"/>
      <c r="W47" s="119"/>
      <c r="X47" s="119"/>
      <c r="Y47" s="119"/>
      <c r="Z47" s="119"/>
      <c r="AA47" s="117"/>
    </row>
    <row r="48" spans="1:27" s="40" customFormat="1" ht="11.1" customHeight="1">
      <c r="A48" s="135">
        <f>IF(B48&lt;&gt;"",COUNTA($B$19:B48),"")</f>
        <v>30</v>
      </c>
      <c r="B48" s="36" t="s">
        <v>147</v>
      </c>
      <c r="C48" s="152">
        <v>183</v>
      </c>
      <c r="D48" s="152" t="s">
        <v>10</v>
      </c>
      <c r="E48" s="152">
        <v>1</v>
      </c>
      <c r="F48" s="152">
        <v>1</v>
      </c>
      <c r="G48" s="152" t="s">
        <v>10</v>
      </c>
      <c r="H48" s="152" t="s">
        <v>10</v>
      </c>
      <c r="I48" s="152" t="s">
        <v>10</v>
      </c>
      <c r="J48" s="152" t="s">
        <v>10</v>
      </c>
      <c r="K48" s="152" t="s">
        <v>10</v>
      </c>
      <c r="L48" s="152" t="s">
        <v>10</v>
      </c>
      <c r="M48" s="152">
        <v>182</v>
      </c>
      <c r="N48" s="152" t="s">
        <v>10</v>
      </c>
      <c r="O48" s="119"/>
      <c r="P48" s="119"/>
      <c r="Q48" s="119"/>
      <c r="R48" s="119"/>
      <c r="S48" s="119"/>
      <c r="T48" s="119"/>
      <c r="U48" s="119"/>
      <c r="V48" s="119"/>
      <c r="W48" s="119"/>
      <c r="X48" s="119"/>
      <c r="Y48" s="119"/>
      <c r="Z48" s="119"/>
      <c r="AA48" s="117"/>
    </row>
    <row r="49" spans="1:27" s="22" customFormat="1" ht="20.100000000000001" customHeight="1">
      <c r="A49" s="136">
        <f>IF(B49&lt;&gt;"",COUNTA($B$19:B49),"")</f>
        <v>31</v>
      </c>
      <c r="B49" s="39" t="s">
        <v>166</v>
      </c>
      <c r="C49" s="162">
        <v>123116</v>
      </c>
      <c r="D49" s="162">
        <v>24739</v>
      </c>
      <c r="E49" s="162">
        <v>84513</v>
      </c>
      <c r="F49" s="162">
        <v>2025</v>
      </c>
      <c r="G49" s="162">
        <v>3253</v>
      </c>
      <c r="H49" s="162">
        <v>6799</v>
      </c>
      <c r="I49" s="162">
        <v>10191</v>
      </c>
      <c r="J49" s="162">
        <v>13457</v>
      </c>
      <c r="K49" s="162">
        <v>13366</v>
      </c>
      <c r="L49" s="162">
        <v>35422</v>
      </c>
      <c r="M49" s="162" t="s">
        <v>10</v>
      </c>
      <c r="N49" s="162">
        <v>13864</v>
      </c>
      <c r="O49" s="118"/>
      <c r="P49" s="118"/>
      <c r="Q49" s="118"/>
      <c r="R49" s="118"/>
      <c r="S49" s="118"/>
      <c r="T49" s="118"/>
      <c r="U49" s="118"/>
      <c r="V49" s="118"/>
      <c r="W49" s="118"/>
      <c r="X49" s="118"/>
      <c r="Y49" s="118"/>
      <c r="Z49" s="118"/>
      <c r="AA49" s="116"/>
    </row>
    <row r="50" spans="1:27" s="22" customFormat="1" ht="20.100000000000001" customHeight="1">
      <c r="A50" s="136">
        <f>IF(B50&lt;&gt;"",COUNTA($B$19:B50),"")</f>
        <v>32</v>
      </c>
      <c r="B50" s="39" t="s">
        <v>167</v>
      </c>
      <c r="C50" s="162">
        <v>2664999</v>
      </c>
      <c r="D50" s="162">
        <v>567139</v>
      </c>
      <c r="E50" s="162">
        <v>1597186</v>
      </c>
      <c r="F50" s="162">
        <v>87361</v>
      </c>
      <c r="G50" s="162">
        <v>186802</v>
      </c>
      <c r="H50" s="162">
        <v>244814</v>
      </c>
      <c r="I50" s="162">
        <v>182432</v>
      </c>
      <c r="J50" s="162">
        <v>268344</v>
      </c>
      <c r="K50" s="162">
        <v>185832</v>
      </c>
      <c r="L50" s="162">
        <v>441601</v>
      </c>
      <c r="M50" s="162">
        <v>32782</v>
      </c>
      <c r="N50" s="162">
        <v>467891</v>
      </c>
      <c r="O50" s="118"/>
      <c r="P50" s="118"/>
      <c r="Q50" s="118"/>
      <c r="R50" s="118"/>
      <c r="S50" s="118"/>
      <c r="T50" s="118"/>
      <c r="U50" s="118"/>
      <c r="V50" s="118"/>
      <c r="W50" s="118"/>
      <c r="X50" s="118"/>
      <c r="Y50" s="118"/>
      <c r="Z50" s="118"/>
      <c r="AA50" s="116"/>
    </row>
    <row r="51" spans="1:27" s="22" customFormat="1" ht="20.100000000000001" customHeight="1">
      <c r="A51" s="136">
        <f>IF(B51&lt;&gt;"",COUNTA($B$19:B51),"")</f>
        <v>33</v>
      </c>
      <c r="B51" s="39" t="s">
        <v>168</v>
      </c>
      <c r="C51" s="162">
        <v>2586481</v>
      </c>
      <c r="D51" s="162">
        <v>559825</v>
      </c>
      <c r="E51" s="162">
        <v>874241</v>
      </c>
      <c r="F51" s="162">
        <v>36061</v>
      </c>
      <c r="G51" s="162">
        <v>68923</v>
      </c>
      <c r="H51" s="162">
        <v>114011</v>
      </c>
      <c r="I51" s="162">
        <v>95880</v>
      </c>
      <c r="J51" s="162">
        <v>145114</v>
      </c>
      <c r="K51" s="162">
        <v>122181</v>
      </c>
      <c r="L51" s="162">
        <v>292072</v>
      </c>
      <c r="M51" s="162">
        <v>165204</v>
      </c>
      <c r="N51" s="162">
        <v>987211</v>
      </c>
      <c r="O51" s="118"/>
      <c r="P51" s="118"/>
      <c r="Q51" s="118"/>
      <c r="R51" s="118"/>
      <c r="S51" s="118"/>
      <c r="T51" s="118"/>
      <c r="U51" s="118"/>
      <c r="V51" s="118"/>
      <c r="W51" s="118"/>
      <c r="X51" s="118"/>
      <c r="Y51" s="118"/>
      <c r="Z51" s="118"/>
      <c r="AA51" s="116"/>
    </row>
    <row r="52" spans="1:27" s="40" customFormat="1" ht="25.15" customHeight="1">
      <c r="A52" s="135">
        <f>IF(B52&lt;&gt;"",COUNTA($B$19:B52),"")</f>
        <v>34</v>
      </c>
      <c r="B52" s="38" t="s">
        <v>169</v>
      </c>
      <c r="C52" s="160">
        <v>2500759</v>
      </c>
      <c r="D52" s="160">
        <v>537482</v>
      </c>
      <c r="E52" s="160">
        <v>824909</v>
      </c>
      <c r="F52" s="160">
        <v>35230</v>
      </c>
      <c r="G52" s="160">
        <v>71614</v>
      </c>
      <c r="H52" s="160">
        <v>108133</v>
      </c>
      <c r="I52" s="160">
        <v>85855</v>
      </c>
      <c r="J52" s="160">
        <v>134984</v>
      </c>
      <c r="K52" s="160">
        <v>108818</v>
      </c>
      <c r="L52" s="160">
        <v>280275</v>
      </c>
      <c r="M52" s="160">
        <v>165021</v>
      </c>
      <c r="N52" s="160">
        <v>973347</v>
      </c>
      <c r="O52" s="119"/>
      <c r="P52" s="119"/>
      <c r="Q52" s="119"/>
      <c r="R52" s="119"/>
      <c r="S52" s="119"/>
      <c r="T52" s="119"/>
      <c r="U52" s="119"/>
      <c r="V52" s="119"/>
      <c r="W52" s="119"/>
      <c r="X52" s="119"/>
      <c r="Y52" s="119"/>
      <c r="Z52" s="119"/>
      <c r="AA52" s="117"/>
    </row>
    <row r="53" spans="1:27" s="40" customFormat="1" ht="18" customHeight="1">
      <c r="A53" s="135">
        <f>IF(B53&lt;&gt;"",COUNTA($B$19:B53),"")</f>
        <v>35</v>
      </c>
      <c r="B53" s="36" t="s">
        <v>170</v>
      </c>
      <c r="C53" s="152">
        <v>114945</v>
      </c>
      <c r="D53" s="152">
        <v>20943</v>
      </c>
      <c r="E53" s="152">
        <v>25077</v>
      </c>
      <c r="F53" s="152">
        <v>3103</v>
      </c>
      <c r="G53" s="152">
        <v>5686</v>
      </c>
      <c r="H53" s="152">
        <v>5944</v>
      </c>
      <c r="I53" s="152">
        <v>1777</v>
      </c>
      <c r="J53" s="152">
        <v>4926</v>
      </c>
      <c r="K53" s="152">
        <v>358</v>
      </c>
      <c r="L53" s="152">
        <v>3284</v>
      </c>
      <c r="M53" s="152">
        <v>39</v>
      </c>
      <c r="N53" s="152">
        <v>68886</v>
      </c>
      <c r="O53" s="119"/>
      <c r="P53" s="119"/>
      <c r="Q53" s="119"/>
      <c r="R53" s="119"/>
      <c r="S53" s="119"/>
      <c r="T53" s="119"/>
      <c r="U53" s="119"/>
      <c r="V53" s="119"/>
      <c r="W53" s="119"/>
      <c r="X53" s="119"/>
      <c r="Y53" s="119"/>
      <c r="Z53" s="119"/>
      <c r="AA53" s="117"/>
    </row>
    <row r="54" spans="1:27" ht="11.1" customHeight="1">
      <c r="A54" s="135">
        <f>IF(B54&lt;&gt;"",COUNTA($B$19:B54),"")</f>
        <v>36</v>
      </c>
      <c r="B54" s="36" t="s">
        <v>171</v>
      </c>
      <c r="C54" s="152">
        <v>168606</v>
      </c>
      <c r="D54" s="152">
        <v>21267</v>
      </c>
      <c r="E54" s="152">
        <v>78740</v>
      </c>
      <c r="F54" s="152">
        <v>5634</v>
      </c>
      <c r="G54" s="152">
        <v>10690</v>
      </c>
      <c r="H54" s="152">
        <v>15481</v>
      </c>
      <c r="I54" s="152">
        <v>9293</v>
      </c>
      <c r="J54" s="152">
        <v>13746</v>
      </c>
      <c r="K54" s="152">
        <v>6411</v>
      </c>
      <c r="L54" s="152">
        <v>17484</v>
      </c>
      <c r="M54" s="152">
        <v>2253</v>
      </c>
      <c r="N54" s="152">
        <v>66346</v>
      </c>
    </row>
    <row r="55" spans="1:27" s="18" customFormat="1" ht="18" customHeight="1">
      <c r="A55" s="135" t="str">
        <f>IF(B55&lt;&gt;"",COUNTA($B$19:B55),"")</f>
        <v/>
      </c>
      <c r="B55" s="36"/>
      <c r="C55" s="241" t="s">
        <v>112</v>
      </c>
      <c r="D55" s="242"/>
      <c r="E55" s="242"/>
      <c r="F55" s="242"/>
      <c r="G55" s="242"/>
      <c r="H55" s="242"/>
      <c r="I55" s="242" t="s">
        <v>112</v>
      </c>
      <c r="J55" s="242"/>
      <c r="K55" s="242"/>
      <c r="L55" s="242"/>
      <c r="M55" s="242"/>
      <c r="N55" s="242"/>
      <c r="O55" s="112"/>
      <c r="P55" s="112"/>
      <c r="Q55" s="112"/>
      <c r="R55" s="112"/>
      <c r="S55" s="112"/>
      <c r="T55" s="112"/>
      <c r="U55" s="112"/>
      <c r="V55" s="112"/>
      <c r="W55" s="112"/>
      <c r="X55" s="112"/>
      <c r="Y55" s="112"/>
      <c r="Z55" s="112"/>
      <c r="AA55" s="112"/>
    </row>
    <row r="56" spans="1:27" s="22" customFormat="1" ht="11.1" customHeight="1">
      <c r="A56" s="135">
        <f>IF(B56&lt;&gt;"",COUNTA($B$19:B56),"")</f>
        <v>37</v>
      </c>
      <c r="B56" s="36" t="s">
        <v>142</v>
      </c>
      <c r="C56" s="154" t="s">
        <v>10</v>
      </c>
      <c r="D56" s="154" t="s">
        <v>10</v>
      </c>
      <c r="E56" s="154" t="s">
        <v>10</v>
      </c>
      <c r="F56" s="154" t="s">
        <v>10</v>
      </c>
      <c r="G56" s="154" t="s">
        <v>10</v>
      </c>
      <c r="H56" s="154" t="s">
        <v>10</v>
      </c>
      <c r="I56" s="154" t="s">
        <v>10</v>
      </c>
      <c r="J56" s="154" t="s">
        <v>10</v>
      </c>
      <c r="K56" s="154" t="s">
        <v>10</v>
      </c>
      <c r="L56" s="154" t="s">
        <v>10</v>
      </c>
      <c r="M56" s="154" t="s">
        <v>10</v>
      </c>
      <c r="N56" s="154" t="s">
        <v>10</v>
      </c>
      <c r="O56" s="118"/>
      <c r="P56" s="118"/>
      <c r="Q56" s="118"/>
      <c r="R56" s="118"/>
      <c r="S56" s="118"/>
      <c r="T56" s="118"/>
      <c r="U56" s="118"/>
      <c r="V56" s="118"/>
      <c r="W56" s="118"/>
      <c r="X56" s="118"/>
      <c r="Y56" s="118"/>
      <c r="Z56" s="118"/>
      <c r="AA56" s="116"/>
    </row>
    <row r="57" spans="1:27" s="22" customFormat="1" ht="11.1" customHeight="1">
      <c r="A57" s="135">
        <f>IF(B57&lt;&gt;"",COUNTA($B$19:B57),"")</f>
        <v>38</v>
      </c>
      <c r="B57" s="36" t="s">
        <v>143</v>
      </c>
      <c r="C57" s="154">
        <v>0.19</v>
      </c>
      <c r="D57" s="154" t="s">
        <v>10</v>
      </c>
      <c r="E57" s="154">
        <v>0.24</v>
      </c>
      <c r="F57" s="154" t="s">
        <v>10</v>
      </c>
      <c r="G57" s="154">
        <v>1.8</v>
      </c>
      <c r="H57" s="154">
        <v>0.02</v>
      </c>
      <c r="I57" s="154" t="s">
        <v>10</v>
      </c>
      <c r="J57" s="154" t="s">
        <v>10</v>
      </c>
      <c r="K57" s="154" t="s">
        <v>10</v>
      </c>
      <c r="L57" s="154" t="s">
        <v>10</v>
      </c>
      <c r="M57" s="154" t="s">
        <v>10</v>
      </c>
      <c r="N57" s="154" t="s">
        <v>10</v>
      </c>
      <c r="O57" s="118"/>
      <c r="P57" s="118"/>
      <c r="Q57" s="118"/>
      <c r="R57" s="118"/>
      <c r="S57" s="118"/>
      <c r="T57" s="118"/>
      <c r="U57" s="118"/>
      <c r="V57" s="118"/>
      <c r="W57" s="118"/>
      <c r="X57" s="118"/>
      <c r="Y57" s="118"/>
      <c r="Z57" s="118"/>
      <c r="AA57" s="116"/>
    </row>
    <row r="58" spans="1:27"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8"/>
      <c r="P58" s="118"/>
      <c r="Q58" s="118"/>
      <c r="R58" s="118"/>
      <c r="S58" s="118"/>
      <c r="T58" s="118"/>
      <c r="U58" s="118"/>
      <c r="V58" s="118"/>
      <c r="W58" s="118"/>
      <c r="X58" s="118"/>
      <c r="Y58" s="118"/>
      <c r="Z58" s="118"/>
      <c r="AA58" s="116"/>
    </row>
    <row r="59" spans="1:27" s="22" customFormat="1" ht="11.1" customHeight="1">
      <c r="A59" s="135">
        <f>IF(B59&lt;&gt;"",COUNTA($B$19:B59),"")</f>
        <v>40</v>
      </c>
      <c r="B59" s="36" t="s">
        <v>145</v>
      </c>
      <c r="C59" s="154">
        <v>14.61</v>
      </c>
      <c r="D59" s="154">
        <v>9.8000000000000007</v>
      </c>
      <c r="E59" s="154">
        <v>9.9600000000000009</v>
      </c>
      <c r="F59" s="154">
        <v>9.66</v>
      </c>
      <c r="G59" s="154">
        <v>8.8800000000000008</v>
      </c>
      <c r="H59" s="154">
        <v>7.51</v>
      </c>
      <c r="I59" s="154">
        <v>7.36</v>
      </c>
      <c r="J59" s="154">
        <v>9.2799999999999994</v>
      </c>
      <c r="K59" s="154">
        <v>6.83</v>
      </c>
      <c r="L59" s="154">
        <v>16.07</v>
      </c>
      <c r="M59" s="154">
        <v>0.22</v>
      </c>
      <c r="N59" s="154">
        <v>5.64</v>
      </c>
      <c r="O59" s="118"/>
      <c r="P59" s="118"/>
      <c r="Q59" s="118"/>
      <c r="R59" s="118"/>
      <c r="S59" s="118"/>
      <c r="T59" s="118"/>
      <c r="U59" s="118"/>
      <c r="V59" s="118"/>
      <c r="W59" s="118"/>
      <c r="X59" s="118"/>
      <c r="Y59" s="118"/>
      <c r="Z59" s="118"/>
      <c r="AA59" s="116"/>
    </row>
    <row r="60" spans="1:27" s="22" customFormat="1" ht="11.1" customHeight="1">
      <c r="A60" s="135">
        <f>IF(B60&lt;&gt;"",COUNTA($B$19:B60),"")</f>
        <v>41</v>
      </c>
      <c r="B60" s="36" t="s">
        <v>146</v>
      </c>
      <c r="C60" s="154">
        <v>421.83</v>
      </c>
      <c r="D60" s="154">
        <v>6.39</v>
      </c>
      <c r="E60" s="154">
        <v>517.86</v>
      </c>
      <c r="F60" s="154">
        <v>550.35</v>
      </c>
      <c r="G60" s="154">
        <v>645.41999999999996</v>
      </c>
      <c r="H60" s="154">
        <v>558.79</v>
      </c>
      <c r="I60" s="154">
        <v>525.85</v>
      </c>
      <c r="J60" s="154">
        <v>568.04</v>
      </c>
      <c r="K60" s="154">
        <v>424.17</v>
      </c>
      <c r="L60" s="154">
        <v>410.41</v>
      </c>
      <c r="M60" s="154">
        <v>0.61</v>
      </c>
      <c r="N60" s="154">
        <v>0.27</v>
      </c>
      <c r="O60" s="118"/>
      <c r="P60" s="118"/>
      <c r="Q60" s="118"/>
      <c r="R60" s="118"/>
      <c r="S60" s="118"/>
      <c r="T60" s="118"/>
      <c r="U60" s="118"/>
      <c r="V60" s="118"/>
      <c r="W60" s="118"/>
      <c r="X60" s="118"/>
      <c r="Y60" s="118"/>
      <c r="Z60" s="118"/>
      <c r="AA60" s="116"/>
    </row>
    <row r="61" spans="1:27" s="22" customFormat="1" ht="11.1" customHeight="1">
      <c r="A61" s="135">
        <f>IF(B61&lt;&gt;"",COUNTA($B$19:B61),"")</f>
        <v>42</v>
      </c>
      <c r="B61" s="36" t="s">
        <v>147</v>
      </c>
      <c r="C61" s="154">
        <v>411.08</v>
      </c>
      <c r="D61" s="154" t="s">
        <v>10</v>
      </c>
      <c r="E61" s="154">
        <v>1.33</v>
      </c>
      <c r="F61" s="154">
        <v>0.8</v>
      </c>
      <c r="G61" s="154">
        <v>0.27</v>
      </c>
      <c r="H61" s="154">
        <v>1.87</v>
      </c>
      <c r="I61" s="154">
        <v>0.02</v>
      </c>
      <c r="J61" s="154">
        <v>0.05</v>
      </c>
      <c r="K61" s="154">
        <v>6.84</v>
      </c>
      <c r="L61" s="154">
        <v>0.52</v>
      </c>
      <c r="M61" s="154">
        <v>171.71</v>
      </c>
      <c r="N61" s="154">
        <v>403.62</v>
      </c>
      <c r="O61" s="118"/>
      <c r="P61" s="118"/>
      <c r="Q61" s="118"/>
      <c r="R61" s="118"/>
      <c r="S61" s="118"/>
      <c r="T61" s="118"/>
      <c r="U61" s="118"/>
      <c r="V61" s="118"/>
      <c r="W61" s="118"/>
      <c r="X61" s="118"/>
      <c r="Y61" s="118"/>
      <c r="Z61" s="118"/>
      <c r="AA61" s="116"/>
    </row>
    <row r="62" spans="1:27" s="22" customFormat="1" ht="20.100000000000001" customHeight="1">
      <c r="A62" s="136">
        <f>IF(B62&lt;&gt;"",COUNTA($B$19:B62),"")</f>
        <v>43</v>
      </c>
      <c r="B62" s="39" t="s">
        <v>148</v>
      </c>
      <c r="C62" s="158">
        <v>25.55</v>
      </c>
      <c r="D62" s="158">
        <v>16.190000000000001</v>
      </c>
      <c r="E62" s="158">
        <v>526.72</v>
      </c>
      <c r="F62" s="158">
        <v>559.20000000000005</v>
      </c>
      <c r="G62" s="158">
        <v>655.82</v>
      </c>
      <c r="H62" s="158">
        <v>564.45000000000005</v>
      </c>
      <c r="I62" s="158">
        <v>533.19000000000005</v>
      </c>
      <c r="J62" s="158">
        <v>577.26</v>
      </c>
      <c r="K62" s="158">
        <v>424.16</v>
      </c>
      <c r="L62" s="158">
        <v>425.95</v>
      </c>
      <c r="M62" s="158">
        <v>-170.87</v>
      </c>
      <c r="N62" s="158">
        <v>-397.72</v>
      </c>
      <c r="O62" s="118"/>
      <c r="P62" s="118"/>
      <c r="Q62" s="118"/>
      <c r="R62" s="118"/>
      <c r="S62" s="118"/>
      <c r="T62" s="118"/>
      <c r="U62" s="118"/>
      <c r="V62" s="118"/>
      <c r="W62" s="118"/>
      <c r="X62" s="118"/>
      <c r="Y62" s="118"/>
      <c r="Z62" s="118"/>
      <c r="AA62" s="116"/>
    </row>
    <row r="63" spans="1:27" s="22" customFormat="1" ht="21.6" customHeight="1">
      <c r="A63" s="135">
        <f>IF(B63&lt;&gt;"",COUNTA($B$19:B63),"")</f>
        <v>44</v>
      </c>
      <c r="B63" s="37" t="s">
        <v>149</v>
      </c>
      <c r="C63" s="154" t="s">
        <v>10</v>
      </c>
      <c r="D63" s="154" t="s">
        <v>10</v>
      </c>
      <c r="E63" s="154" t="s">
        <v>10</v>
      </c>
      <c r="F63" s="154" t="s">
        <v>10</v>
      </c>
      <c r="G63" s="154" t="s">
        <v>10</v>
      </c>
      <c r="H63" s="154" t="s">
        <v>10</v>
      </c>
      <c r="I63" s="154" t="s">
        <v>10</v>
      </c>
      <c r="J63" s="154" t="s">
        <v>10</v>
      </c>
      <c r="K63" s="154" t="s">
        <v>10</v>
      </c>
      <c r="L63" s="154" t="s">
        <v>10</v>
      </c>
      <c r="M63" s="154" t="s">
        <v>10</v>
      </c>
      <c r="N63" s="154" t="s">
        <v>10</v>
      </c>
      <c r="O63" s="118"/>
      <c r="P63" s="118"/>
      <c r="Q63" s="118"/>
      <c r="R63" s="118"/>
      <c r="S63" s="118"/>
      <c r="T63" s="118"/>
      <c r="U63" s="118"/>
      <c r="V63" s="118"/>
      <c r="W63" s="118"/>
      <c r="X63" s="118"/>
      <c r="Y63" s="118"/>
      <c r="Z63" s="118"/>
      <c r="AA63" s="116"/>
    </row>
    <row r="64" spans="1:27" s="22" customFormat="1" ht="11.1" customHeight="1">
      <c r="A64" s="135">
        <f>IF(B64&lt;&gt;"",COUNTA($B$19:B64),"")</f>
        <v>45</v>
      </c>
      <c r="B64" s="36" t="s">
        <v>150</v>
      </c>
      <c r="C64" s="154" t="s">
        <v>10</v>
      </c>
      <c r="D64" s="154" t="s">
        <v>10</v>
      </c>
      <c r="E64" s="154" t="s">
        <v>10</v>
      </c>
      <c r="F64" s="154" t="s">
        <v>10</v>
      </c>
      <c r="G64" s="154" t="s">
        <v>10</v>
      </c>
      <c r="H64" s="154" t="s">
        <v>10</v>
      </c>
      <c r="I64" s="154" t="s">
        <v>10</v>
      </c>
      <c r="J64" s="154" t="s">
        <v>10</v>
      </c>
      <c r="K64" s="154" t="s">
        <v>10</v>
      </c>
      <c r="L64" s="154" t="s">
        <v>10</v>
      </c>
      <c r="M64" s="154" t="s">
        <v>10</v>
      </c>
      <c r="N64" s="154" t="s">
        <v>10</v>
      </c>
      <c r="O64" s="118"/>
      <c r="P64" s="118"/>
      <c r="Q64" s="118"/>
      <c r="R64" s="118"/>
      <c r="S64" s="118"/>
      <c r="T64" s="118"/>
      <c r="U64" s="118"/>
      <c r="V64" s="118"/>
      <c r="W64" s="118"/>
      <c r="X64" s="118"/>
      <c r="Y64" s="118"/>
      <c r="Z64" s="118"/>
      <c r="AA64" s="116"/>
    </row>
    <row r="65" spans="1:27" s="22" customFormat="1" ht="11.1" customHeight="1">
      <c r="A65" s="135">
        <f>IF(B65&lt;&gt;"",COUNTA($B$19:B65),"")</f>
        <v>46</v>
      </c>
      <c r="B65" s="36" t="s">
        <v>151</v>
      </c>
      <c r="C65" s="154">
        <v>0.04</v>
      </c>
      <c r="D65" s="154" t="s">
        <v>10</v>
      </c>
      <c r="E65" s="154">
        <v>0.05</v>
      </c>
      <c r="F65" s="154">
        <v>0.06</v>
      </c>
      <c r="G65" s="154">
        <v>0.06</v>
      </c>
      <c r="H65" s="154" t="s">
        <v>10</v>
      </c>
      <c r="I65" s="154">
        <v>0.28999999999999998</v>
      </c>
      <c r="J65" s="154" t="s">
        <v>10</v>
      </c>
      <c r="K65" s="154" t="s">
        <v>10</v>
      </c>
      <c r="L65" s="154" t="s">
        <v>10</v>
      </c>
      <c r="M65" s="154" t="s">
        <v>10</v>
      </c>
      <c r="N65" s="154" t="s">
        <v>10</v>
      </c>
      <c r="O65" s="118"/>
      <c r="P65" s="118"/>
      <c r="Q65" s="118"/>
      <c r="R65" s="118"/>
      <c r="S65" s="118"/>
      <c r="T65" s="118"/>
      <c r="U65" s="118"/>
      <c r="V65" s="118"/>
      <c r="W65" s="118"/>
      <c r="X65" s="118"/>
      <c r="Y65" s="118"/>
      <c r="Z65" s="118"/>
      <c r="AA65" s="116"/>
    </row>
    <row r="66" spans="1:27" s="22" customFormat="1" ht="11.1" customHeight="1">
      <c r="A66" s="135">
        <f>IF(B66&lt;&gt;"",COUNTA($B$19:B66),"")</f>
        <v>47</v>
      </c>
      <c r="B66" s="36" t="s">
        <v>152</v>
      </c>
      <c r="C66" s="154">
        <v>23.31</v>
      </c>
      <c r="D66" s="154">
        <v>7.89</v>
      </c>
      <c r="E66" s="154">
        <v>26.89</v>
      </c>
      <c r="F66" s="154">
        <v>13.28</v>
      </c>
      <c r="G66" s="154">
        <v>34.76</v>
      </c>
      <c r="H66" s="154">
        <v>4</v>
      </c>
      <c r="I66" s="154">
        <v>0.73</v>
      </c>
      <c r="J66" s="154">
        <v>16.02</v>
      </c>
      <c r="K66" s="154">
        <v>0.02</v>
      </c>
      <c r="L66" s="154">
        <v>79.930000000000007</v>
      </c>
      <c r="M66" s="154" t="s">
        <v>10</v>
      </c>
      <c r="N66" s="154" t="s">
        <v>10</v>
      </c>
      <c r="O66" s="118"/>
      <c r="P66" s="118"/>
      <c r="Q66" s="118"/>
      <c r="R66" s="118"/>
      <c r="S66" s="118"/>
      <c r="T66" s="118"/>
      <c r="U66" s="118"/>
      <c r="V66" s="118"/>
      <c r="W66" s="118"/>
      <c r="X66" s="118"/>
      <c r="Y66" s="118"/>
      <c r="Z66" s="118"/>
      <c r="AA66" s="116"/>
    </row>
    <row r="67" spans="1:27" s="22" customFormat="1" ht="11.1" customHeight="1">
      <c r="A67" s="135">
        <f>IF(B67&lt;&gt;"",COUNTA($B$19:B67),"")</f>
        <v>48</v>
      </c>
      <c r="B67" s="36" t="s">
        <v>147</v>
      </c>
      <c r="C67" s="154">
        <v>0.11</v>
      </c>
      <c r="D67" s="154" t="s">
        <v>10</v>
      </c>
      <c r="E67" s="154" t="s">
        <v>10</v>
      </c>
      <c r="F67" s="154">
        <v>0.01</v>
      </c>
      <c r="G67" s="154" t="s">
        <v>10</v>
      </c>
      <c r="H67" s="154" t="s">
        <v>10</v>
      </c>
      <c r="I67" s="154" t="s">
        <v>10</v>
      </c>
      <c r="J67" s="154" t="s">
        <v>10</v>
      </c>
      <c r="K67" s="154" t="s">
        <v>10</v>
      </c>
      <c r="L67" s="154" t="s">
        <v>10</v>
      </c>
      <c r="M67" s="154">
        <v>0.24</v>
      </c>
      <c r="N67" s="154" t="s">
        <v>10</v>
      </c>
      <c r="O67" s="118"/>
      <c r="P67" s="118"/>
      <c r="Q67" s="118"/>
      <c r="R67" s="118"/>
      <c r="S67" s="118"/>
      <c r="T67" s="118"/>
      <c r="U67" s="118"/>
      <c r="V67" s="118"/>
      <c r="W67" s="118"/>
      <c r="X67" s="118"/>
      <c r="Y67" s="118"/>
      <c r="Z67" s="118"/>
      <c r="AA67" s="116"/>
    </row>
    <row r="68" spans="1:27" s="22" customFormat="1" ht="20.100000000000001" customHeight="1">
      <c r="A68" s="136">
        <f>IF(B68&lt;&gt;"",COUNTA($B$19:B68),"")</f>
        <v>49</v>
      </c>
      <c r="B68" s="39" t="s">
        <v>153</v>
      </c>
      <c r="C68" s="158">
        <v>23.23</v>
      </c>
      <c r="D68" s="158">
        <v>7.89</v>
      </c>
      <c r="E68" s="158">
        <v>26.94</v>
      </c>
      <c r="F68" s="158">
        <v>13.33</v>
      </c>
      <c r="G68" s="158">
        <v>34.82</v>
      </c>
      <c r="H68" s="158">
        <v>4</v>
      </c>
      <c r="I68" s="158">
        <v>1.02</v>
      </c>
      <c r="J68" s="158">
        <v>16.02</v>
      </c>
      <c r="K68" s="158">
        <v>0.02</v>
      </c>
      <c r="L68" s="158">
        <v>79.930000000000007</v>
      </c>
      <c r="M68" s="158">
        <v>-0.24</v>
      </c>
      <c r="N68" s="158" t="s">
        <v>10</v>
      </c>
      <c r="O68" s="118"/>
      <c r="P68" s="118"/>
      <c r="Q68" s="118"/>
      <c r="R68" s="118"/>
      <c r="S68" s="118"/>
      <c r="T68" s="118"/>
      <c r="U68" s="118"/>
      <c r="V68" s="118"/>
      <c r="W68" s="118"/>
      <c r="X68" s="118"/>
      <c r="Y68" s="118"/>
      <c r="Z68" s="118"/>
      <c r="AA68" s="116"/>
    </row>
    <row r="69" spans="1:27" s="22" customFormat="1" ht="20.100000000000001" customHeight="1">
      <c r="A69" s="136">
        <f>IF(B69&lt;&gt;"",COUNTA($B$19:B69),"")</f>
        <v>50</v>
      </c>
      <c r="B69" s="39" t="s">
        <v>154</v>
      </c>
      <c r="C69" s="158">
        <v>48.78</v>
      </c>
      <c r="D69" s="158">
        <v>24.08</v>
      </c>
      <c r="E69" s="158">
        <v>553.66</v>
      </c>
      <c r="F69" s="158">
        <v>572.53</v>
      </c>
      <c r="G69" s="158">
        <v>690.64</v>
      </c>
      <c r="H69" s="158">
        <v>568.45000000000005</v>
      </c>
      <c r="I69" s="158">
        <v>534.21</v>
      </c>
      <c r="J69" s="158">
        <v>593.28</v>
      </c>
      <c r="K69" s="158">
        <v>424.19</v>
      </c>
      <c r="L69" s="158">
        <v>505.88</v>
      </c>
      <c r="M69" s="158">
        <v>-171.11</v>
      </c>
      <c r="N69" s="158">
        <v>-397.72</v>
      </c>
      <c r="O69" s="118"/>
      <c r="P69" s="118"/>
      <c r="Q69" s="118"/>
      <c r="R69" s="118"/>
      <c r="S69" s="118"/>
      <c r="T69" s="118"/>
      <c r="U69" s="118"/>
      <c r="V69" s="118"/>
      <c r="W69" s="118"/>
      <c r="X69" s="118"/>
      <c r="Y69" s="118"/>
      <c r="Z69" s="118"/>
      <c r="AA69" s="116"/>
    </row>
    <row r="70" spans="1:27" s="22" customFormat="1" ht="11.1" customHeight="1">
      <c r="A70" s="135">
        <f>IF(B70&lt;&gt;"",COUNTA($B$19:B70),"")</f>
        <v>51</v>
      </c>
      <c r="B70" s="36" t="s">
        <v>155</v>
      </c>
      <c r="C70" s="154">
        <v>811.72</v>
      </c>
      <c r="D70" s="154">
        <v>1008.99</v>
      </c>
      <c r="E70" s="154">
        <v>765.82</v>
      </c>
      <c r="F70" s="154">
        <v>579.47</v>
      </c>
      <c r="G70" s="154">
        <v>745.38</v>
      </c>
      <c r="H70" s="154">
        <v>713.86</v>
      </c>
      <c r="I70" s="154">
        <v>704.29</v>
      </c>
      <c r="J70" s="154">
        <v>901.59</v>
      </c>
      <c r="K70" s="154">
        <v>737.07</v>
      </c>
      <c r="L70" s="154">
        <v>827.47</v>
      </c>
      <c r="M70" s="154" t="s">
        <v>10</v>
      </c>
      <c r="N70" s="154" t="s">
        <v>10</v>
      </c>
      <c r="O70" s="118"/>
      <c r="P70" s="118"/>
      <c r="Q70" s="118"/>
      <c r="R70" s="118"/>
      <c r="S70" s="118"/>
      <c r="T70" s="118"/>
      <c r="U70" s="118"/>
      <c r="V70" s="118"/>
      <c r="W70" s="118"/>
      <c r="X70" s="118"/>
      <c r="Y70" s="118"/>
      <c r="Z70" s="118"/>
      <c r="AA70" s="116"/>
    </row>
    <row r="71" spans="1:27" s="22" customFormat="1" ht="11.1" customHeight="1">
      <c r="A71" s="135">
        <f>IF(B71&lt;&gt;"",COUNTA($B$19:B71),"")</f>
        <v>52</v>
      </c>
      <c r="B71" s="36" t="s">
        <v>156</v>
      </c>
      <c r="C71" s="154">
        <v>277.86</v>
      </c>
      <c r="D71" s="154">
        <v>309.18</v>
      </c>
      <c r="E71" s="154">
        <v>270.57</v>
      </c>
      <c r="F71" s="154">
        <v>258.10000000000002</v>
      </c>
      <c r="G71" s="154">
        <v>273.89999999999998</v>
      </c>
      <c r="H71" s="154">
        <v>301.35000000000002</v>
      </c>
      <c r="I71" s="154">
        <v>273.06</v>
      </c>
      <c r="J71" s="154">
        <v>253.63</v>
      </c>
      <c r="K71" s="154">
        <v>246.27</v>
      </c>
      <c r="L71" s="154">
        <v>271.33999999999997</v>
      </c>
      <c r="M71" s="154" t="s">
        <v>10</v>
      </c>
      <c r="N71" s="154" t="s">
        <v>10</v>
      </c>
      <c r="O71" s="118"/>
      <c r="P71" s="118"/>
      <c r="Q71" s="118"/>
      <c r="R71" s="118"/>
      <c r="S71" s="118"/>
      <c r="T71" s="118"/>
      <c r="U71" s="118"/>
      <c r="V71" s="118"/>
      <c r="W71" s="118"/>
      <c r="X71" s="118"/>
      <c r="Y71" s="118"/>
      <c r="Z71" s="118"/>
      <c r="AA71" s="116"/>
    </row>
    <row r="72" spans="1:27" s="22" customFormat="1" ht="11.1" customHeight="1">
      <c r="A72" s="135">
        <f>IF(B72&lt;&gt;"",COUNTA($B$19:B72),"")</f>
        <v>53</v>
      </c>
      <c r="B72" s="36" t="s">
        <v>172</v>
      </c>
      <c r="C72" s="154">
        <v>332.29</v>
      </c>
      <c r="D72" s="154">
        <v>460.3</v>
      </c>
      <c r="E72" s="154">
        <v>302.51</v>
      </c>
      <c r="F72" s="154">
        <v>148.41</v>
      </c>
      <c r="G72" s="154">
        <v>283.73</v>
      </c>
      <c r="H72" s="154">
        <v>226.93</v>
      </c>
      <c r="I72" s="154">
        <v>254.29</v>
      </c>
      <c r="J72" s="154">
        <v>452</v>
      </c>
      <c r="K72" s="154">
        <v>306.19</v>
      </c>
      <c r="L72" s="154">
        <v>338.43</v>
      </c>
      <c r="M72" s="154" t="s">
        <v>10</v>
      </c>
      <c r="N72" s="154" t="s">
        <v>10</v>
      </c>
      <c r="O72" s="118"/>
      <c r="P72" s="118"/>
      <c r="Q72" s="118"/>
      <c r="R72" s="118"/>
      <c r="S72" s="118"/>
      <c r="T72" s="118"/>
      <c r="U72" s="118"/>
      <c r="V72" s="118"/>
      <c r="W72" s="118"/>
      <c r="X72" s="118"/>
      <c r="Y72" s="118"/>
      <c r="Z72" s="118"/>
      <c r="AA72" s="116"/>
    </row>
    <row r="73" spans="1:27" s="22" customFormat="1" ht="11.1" customHeight="1">
      <c r="A73" s="135">
        <f>IF(B73&lt;&gt;"",COUNTA($B$19:B73),"")</f>
        <v>54</v>
      </c>
      <c r="B73" s="36" t="s">
        <v>173</v>
      </c>
      <c r="C73" s="154">
        <v>122.28</v>
      </c>
      <c r="D73" s="154">
        <v>125.82</v>
      </c>
      <c r="E73" s="154">
        <v>121.45</v>
      </c>
      <c r="F73" s="154">
        <v>134.53</v>
      </c>
      <c r="G73" s="154">
        <v>133.47999999999999</v>
      </c>
      <c r="H73" s="154">
        <v>123.9</v>
      </c>
      <c r="I73" s="154">
        <v>117.89</v>
      </c>
      <c r="J73" s="154">
        <v>120.05</v>
      </c>
      <c r="K73" s="154">
        <v>104.83</v>
      </c>
      <c r="L73" s="154">
        <v>120.01</v>
      </c>
      <c r="M73" s="154" t="s">
        <v>10</v>
      </c>
      <c r="N73" s="154" t="s">
        <v>10</v>
      </c>
      <c r="O73" s="118"/>
      <c r="P73" s="118"/>
      <c r="Q73" s="118"/>
      <c r="R73" s="118"/>
      <c r="S73" s="118"/>
      <c r="T73" s="118"/>
      <c r="U73" s="118"/>
      <c r="V73" s="118"/>
      <c r="W73" s="118"/>
      <c r="X73" s="118"/>
      <c r="Y73" s="118"/>
      <c r="Z73" s="118"/>
      <c r="AA73" s="116"/>
    </row>
    <row r="74" spans="1:27" s="22" customFormat="1" ht="11.1" customHeight="1">
      <c r="A74" s="135">
        <f>IF(B74&lt;&gt;"",COUNTA($B$19:B74),"")</f>
        <v>55</v>
      </c>
      <c r="B74" s="36" t="s">
        <v>61</v>
      </c>
      <c r="C74" s="154">
        <v>386.98</v>
      </c>
      <c r="D74" s="154">
        <v>326.7</v>
      </c>
      <c r="E74" s="154">
        <v>226.78</v>
      </c>
      <c r="F74" s="154">
        <v>288.58</v>
      </c>
      <c r="G74" s="154">
        <v>251.6</v>
      </c>
      <c r="H74" s="154">
        <v>224.73</v>
      </c>
      <c r="I74" s="154">
        <v>220.17</v>
      </c>
      <c r="J74" s="154">
        <v>161.69999999999999</v>
      </c>
      <c r="K74" s="154">
        <v>220.76</v>
      </c>
      <c r="L74" s="154">
        <v>247.72</v>
      </c>
      <c r="M74" s="154" t="s">
        <v>10</v>
      </c>
      <c r="N74" s="154">
        <v>174.22</v>
      </c>
      <c r="O74" s="118"/>
      <c r="P74" s="118"/>
      <c r="Q74" s="118"/>
      <c r="R74" s="118"/>
      <c r="S74" s="118"/>
      <c r="T74" s="118"/>
      <c r="U74" s="118"/>
      <c r="V74" s="118"/>
      <c r="W74" s="118"/>
      <c r="X74" s="118"/>
      <c r="Y74" s="118"/>
      <c r="Z74" s="118"/>
      <c r="AA74" s="116"/>
    </row>
    <row r="75" spans="1:27" s="22" customFormat="1" ht="21.6" customHeight="1">
      <c r="A75" s="135">
        <f>IF(B75&lt;&gt;"",COUNTA($B$19:B75),"")</f>
        <v>56</v>
      </c>
      <c r="B75" s="37" t="s">
        <v>157</v>
      </c>
      <c r="C75" s="154">
        <v>348.7</v>
      </c>
      <c r="D75" s="154">
        <v>416.92</v>
      </c>
      <c r="E75" s="154">
        <v>136.13999999999999</v>
      </c>
      <c r="F75" s="154">
        <v>62.52</v>
      </c>
      <c r="G75" s="154">
        <v>59.35</v>
      </c>
      <c r="H75" s="154">
        <v>73.38</v>
      </c>
      <c r="I75" s="154">
        <v>123.57</v>
      </c>
      <c r="J75" s="154">
        <v>140.38999999999999</v>
      </c>
      <c r="K75" s="154">
        <v>151.82</v>
      </c>
      <c r="L75" s="154">
        <v>247.6</v>
      </c>
      <c r="M75" s="154">
        <v>41.86</v>
      </c>
      <c r="N75" s="154">
        <v>171.87</v>
      </c>
      <c r="O75" s="118"/>
      <c r="P75" s="118"/>
      <c r="Q75" s="118"/>
      <c r="R75" s="118"/>
      <c r="S75" s="118"/>
      <c r="T75" s="118"/>
      <c r="U75" s="118"/>
      <c r="V75" s="118"/>
      <c r="W75" s="118"/>
      <c r="X75" s="118"/>
      <c r="Y75" s="118"/>
      <c r="Z75" s="118"/>
      <c r="AA75" s="116"/>
    </row>
    <row r="76" spans="1:27" s="22" customFormat="1" ht="21.6" customHeight="1">
      <c r="A76" s="135">
        <f>IF(B76&lt;&gt;"",COUNTA($B$19:B76),"")</f>
        <v>57</v>
      </c>
      <c r="B76" s="37" t="s">
        <v>158</v>
      </c>
      <c r="C76" s="154" t="s">
        <v>10</v>
      </c>
      <c r="D76" s="154" t="s">
        <v>10</v>
      </c>
      <c r="E76" s="154" t="s">
        <v>10</v>
      </c>
      <c r="F76" s="154" t="s">
        <v>10</v>
      </c>
      <c r="G76" s="154" t="s">
        <v>10</v>
      </c>
      <c r="H76" s="154" t="s">
        <v>10</v>
      </c>
      <c r="I76" s="154" t="s">
        <v>10</v>
      </c>
      <c r="J76" s="154" t="s">
        <v>10</v>
      </c>
      <c r="K76" s="154" t="s">
        <v>10</v>
      </c>
      <c r="L76" s="154" t="s">
        <v>10</v>
      </c>
      <c r="M76" s="154" t="s">
        <v>10</v>
      </c>
      <c r="N76" s="154" t="s">
        <v>10</v>
      </c>
      <c r="O76" s="118"/>
      <c r="P76" s="118"/>
      <c r="Q76" s="118"/>
      <c r="R76" s="118"/>
      <c r="S76" s="118"/>
      <c r="T76" s="118"/>
      <c r="U76" s="118"/>
      <c r="V76" s="118"/>
      <c r="W76" s="118"/>
      <c r="X76" s="118"/>
      <c r="Y76" s="118"/>
      <c r="Z76" s="118"/>
      <c r="AA76" s="116"/>
    </row>
    <row r="77" spans="1:27" s="22" customFormat="1" ht="21.6" customHeight="1">
      <c r="A77" s="135">
        <f>IF(B77&lt;&gt;"",COUNTA($B$19:B77),"")</f>
        <v>58</v>
      </c>
      <c r="B77" s="37" t="s">
        <v>159</v>
      </c>
      <c r="C77" s="154" t="s">
        <v>10</v>
      </c>
      <c r="D77" s="154" t="s">
        <v>10</v>
      </c>
      <c r="E77" s="154" t="s">
        <v>10</v>
      </c>
      <c r="F77" s="154" t="s">
        <v>10</v>
      </c>
      <c r="G77" s="154" t="s">
        <v>10</v>
      </c>
      <c r="H77" s="154" t="s">
        <v>10</v>
      </c>
      <c r="I77" s="154" t="s">
        <v>10</v>
      </c>
      <c r="J77" s="154" t="s">
        <v>10</v>
      </c>
      <c r="K77" s="154" t="s">
        <v>10</v>
      </c>
      <c r="L77" s="154" t="s">
        <v>10</v>
      </c>
      <c r="M77" s="154" t="s">
        <v>10</v>
      </c>
      <c r="N77" s="154" t="s">
        <v>10</v>
      </c>
      <c r="O77" s="118"/>
      <c r="P77" s="118"/>
      <c r="Q77" s="118"/>
      <c r="R77" s="118"/>
      <c r="S77" s="118"/>
      <c r="T77" s="118"/>
      <c r="U77" s="118"/>
      <c r="V77" s="118"/>
      <c r="W77" s="118"/>
      <c r="X77" s="118"/>
      <c r="Y77" s="118"/>
      <c r="Z77" s="118"/>
      <c r="AA77" s="116"/>
    </row>
    <row r="78" spans="1:27" s="22" customFormat="1" ht="11.1" customHeight="1">
      <c r="A78" s="135">
        <f>IF(B78&lt;&gt;"",COUNTA($B$19:B78),"")</f>
        <v>59</v>
      </c>
      <c r="B78" s="36" t="s">
        <v>160</v>
      </c>
      <c r="C78" s="154" t="s">
        <v>10</v>
      </c>
      <c r="D78" s="154" t="s">
        <v>10</v>
      </c>
      <c r="E78" s="154" t="s">
        <v>10</v>
      </c>
      <c r="F78" s="154" t="s">
        <v>10</v>
      </c>
      <c r="G78" s="154" t="s">
        <v>10</v>
      </c>
      <c r="H78" s="154" t="s">
        <v>10</v>
      </c>
      <c r="I78" s="154" t="s">
        <v>10</v>
      </c>
      <c r="J78" s="154" t="s">
        <v>10</v>
      </c>
      <c r="K78" s="154" t="s">
        <v>10</v>
      </c>
      <c r="L78" s="154" t="s">
        <v>10</v>
      </c>
      <c r="M78" s="154" t="s">
        <v>10</v>
      </c>
      <c r="N78" s="154" t="s">
        <v>10</v>
      </c>
      <c r="O78" s="118"/>
      <c r="P78" s="118"/>
      <c r="Q78" s="118"/>
      <c r="R78" s="118"/>
      <c r="S78" s="118"/>
      <c r="T78" s="118"/>
      <c r="U78" s="118"/>
      <c r="V78" s="118"/>
      <c r="W78" s="118"/>
      <c r="X78" s="118"/>
      <c r="Y78" s="118"/>
      <c r="Z78" s="118"/>
      <c r="AA78" s="116"/>
    </row>
    <row r="79" spans="1:27" s="22" customFormat="1" ht="11.1" customHeight="1">
      <c r="A79" s="135">
        <f>IF(B79&lt;&gt;"",COUNTA($B$19:B79),"")</f>
        <v>60</v>
      </c>
      <c r="B79" s="36" t="s">
        <v>161</v>
      </c>
      <c r="C79" s="154">
        <v>442.93</v>
      </c>
      <c r="D79" s="154">
        <v>32.72</v>
      </c>
      <c r="E79" s="154">
        <v>31.07</v>
      </c>
      <c r="F79" s="154">
        <v>22.62</v>
      </c>
      <c r="G79" s="154">
        <v>19.34</v>
      </c>
      <c r="H79" s="154">
        <v>24.28</v>
      </c>
      <c r="I79" s="154">
        <v>15.09</v>
      </c>
      <c r="J79" s="154">
        <v>23.5</v>
      </c>
      <c r="K79" s="154">
        <v>46.54</v>
      </c>
      <c r="L79" s="154">
        <v>51.9</v>
      </c>
      <c r="M79" s="154">
        <v>172.21</v>
      </c>
      <c r="N79" s="154">
        <v>405.25</v>
      </c>
      <c r="O79" s="118"/>
      <c r="P79" s="118"/>
      <c r="Q79" s="118"/>
      <c r="R79" s="118"/>
      <c r="S79" s="118"/>
      <c r="T79" s="118"/>
      <c r="U79" s="118"/>
      <c r="V79" s="118"/>
      <c r="W79" s="118"/>
      <c r="X79" s="118"/>
      <c r="Y79" s="118"/>
      <c r="Z79" s="118"/>
      <c r="AA79" s="116"/>
    </row>
    <row r="80" spans="1:27" s="22" customFormat="1" ht="11.1" customHeight="1">
      <c r="A80" s="135">
        <f>IF(B80&lt;&gt;"",COUNTA($B$19:B80),"")</f>
        <v>61</v>
      </c>
      <c r="B80" s="36" t="s">
        <v>147</v>
      </c>
      <c r="C80" s="154">
        <v>411.08</v>
      </c>
      <c r="D80" s="154" t="s">
        <v>10</v>
      </c>
      <c r="E80" s="154">
        <v>1.33</v>
      </c>
      <c r="F80" s="154">
        <v>0.8</v>
      </c>
      <c r="G80" s="154">
        <v>0.27</v>
      </c>
      <c r="H80" s="154">
        <v>1.87</v>
      </c>
      <c r="I80" s="154">
        <v>0.02</v>
      </c>
      <c r="J80" s="154">
        <v>0.05</v>
      </c>
      <c r="K80" s="154">
        <v>6.84</v>
      </c>
      <c r="L80" s="154">
        <v>0.52</v>
      </c>
      <c r="M80" s="154">
        <v>171.71</v>
      </c>
      <c r="N80" s="154">
        <v>403.62</v>
      </c>
      <c r="O80" s="118"/>
      <c r="P80" s="118"/>
      <c r="Q80" s="118"/>
      <c r="R80" s="118"/>
      <c r="S80" s="118"/>
      <c r="T80" s="118"/>
      <c r="U80" s="118"/>
      <c r="V80" s="118"/>
      <c r="W80" s="118"/>
      <c r="X80" s="118"/>
      <c r="Y80" s="118"/>
      <c r="Z80" s="118"/>
      <c r="AA80" s="116"/>
    </row>
    <row r="81" spans="1:27" s="22" customFormat="1" ht="20.100000000000001" customHeight="1">
      <c r="A81" s="136">
        <f>IF(B81&lt;&gt;"",COUNTA($B$19:B81),"")</f>
        <v>62</v>
      </c>
      <c r="B81" s="39" t="s">
        <v>162</v>
      </c>
      <c r="C81" s="158">
        <v>1579.24</v>
      </c>
      <c r="D81" s="158">
        <v>1785.33</v>
      </c>
      <c r="E81" s="158">
        <v>1158.47</v>
      </c>
      <c r="F81" s="158">
        <v>952.39</v>
      </c>
      <c r="G81" s="158">
        <v>1075.4000000000001</v>
      </c>
      <c r="H81" s="158">
        <v>1034.3800000000001</v>
      </c>
      <c r="I81" s="158">
        <v>1063.0999999999999</v>
      </c>
      <c r="J81" s="158">
        <v>1227.1300000000001</v>
      </c>
      <c r="K81" s="158">
        <v>1149.3599999999999</v>
      </c>
      <c r="L81" s="158">
        <v>1374.17</v>
      </c>
      <c r="M81" s="158">
        <v>42.36</v>
      </c>
      <c r="N81" s="158">
        <v>347.71</v>
      </c>
      <c r="O81" s="118"/>
      <c r="P81" s="118"/>
      <c r="Q81" s="118"/>
      <c r="R81" s="118"/>
      <c r="S81" s="118"/>
      <c r="T81" s="118"/>
      <c r="U81" s="118"/>
      <c r="V81" s="118"/>
      <c r="W81" s="118"/>
      <c r="X81" s="118"/>
      <c r="Y81" s="118"/>
      <c r="Z81" s="118"/>
      <c r="AA81" s="116"/>
    </row>
    <row r="82" spans="1:27" s="40" customFormat="1" ht="11.1" customHeight="1">
      <c r="A82" s="135">
        <f>IF(B82&lt;&gt;"",COUNTA($B$19:B82),"")</f>
        <v>63</v>
      </c>
      <c r="B82" s="36" t="s">
        <v>163</v>
      </c>
      <c r="C82" s="154">
        <v>67.33</v>
      </c>
      <c r="D82" s="154">
        <v>81.41</v>
      </c>
      <c r="E82" s="154">
        <v>53.49</v>
      </c>
      <c r="F82" s="154">
        <v>20.41</v>
      </c>
      <c r="G82" s="154">
        <v>18.66</v>
      </c>
      <c r="H82" s="154">
        <v>26.96</v>
      </c>
      <c r="I82" s="154">
        <v>53.06</v>
      </c>
      <c r="J82" s="154">
        <v>61.31</v>
      </c>
      <c r="K82" s="154">
        <v>88.14</v>
      </c>
      <c r="L82" s="154">
        <v>81.430000000000007</v>
      </c>
      <c r="M82" s="154" t="s">
        <v>10</v>
      </c>
      <c r="N82" s="154">
        <v>10.56</v>
      </c>
      <c r="O82" s="119"/>
      <c r="P82" s="119"/>
      <c r="Q82" s="119"/>
      <c r="R82" s="119"/>
      <c r="S82" s="119"/>
      <c r="T82" s="119"/>
      <c r="U82" s="119"/>
      <c r="V82" s="119"/>
      <c r="W82" s="119"/>
      <c r="X82" s="119"/>
      <c r="Y82" s="119"/>
      <c r="Z82" s="119"/>
      <c r="AA82" s="117"/>
    </row>
    <row r="83" spans="1:27"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9"/>
      <c r="P83" s="119"/>
      <c r="Q83" s="119"/>
      <c r="R83" s="119"/>
      <c r="S83" s="119"/>
      <c r="T83" s="119"/>
      <c r="U83" s="119"/>
      <c r="V83" s="119"/>
      <c r="W83" s="119"/>
      <c r="X83" s="119"/>
      <c r="Y83" s="119"/>
      <c r="Z83" s="119"/>
      <c r="AA83" s="117"/>
    </row>
    <row r="84" spans="1:27" s="40" customFormat="1" ht="11.1" customHeight="1">
      <c r="A84" s="135">
        <f>IF(B84&lt;&gt;"",COUNTA($B$19:B84),"")</f>
        <v>65</v>
      </c>
      <c r="B84" s="36" t="s">
        <v>165</v>
      </c>
      <c r="C84" s="154">
        <v>9.2799999999999994</v>
      </c>
      <c r="D84" s="154">
        <v>0.02</v>
      </c>
      <c r="E84" s="154">
        <v>11.24</v>
      </c>
      <c r="F84" s="154">
        <v>2.2000000000000002</v>
      </c>
      <c r="G84" s="154">
        <v>0.4</v>
      </c>
      <c r="H84" s="154">
        <v>2.59</v>
      </c>
      <c r="I84" s="154">
        <v>9.84</v>
      </c>
      <c r="J84" s="154">
        <v>3.48</v>
      </c>
      <c r="K84" s="154">
        <v>0.94</v>
      </c>
      <c r="L84" s="154">
        <v>38.409999999999997</v>
      </c>
      <c r="M84" s="154">
        <v>0.24</v>
      </c>
      <c r="N84" s="154">
        <v>0.05</v>
      </c>
      <c r="O84" s="119"/>
      <c r="P84" s="119"/>
      <c r="Q84" s="119"/>
      <c r="R84" s="119"/>
      <c r="S84" s="119"/>
      <c r="T84" s="119"/>
      <c r="U84" s="119"/>
      <c r="V84" s="119"/>
      <c r="W84" s="119"/>
      <c r="X84" s="119"/>
      <c r="Y84" s="119"/>
      <c r="Z84" s="119"/>
      <c r="AA84" s="117"/>
    </row>
    <row r="85" spans="1:27" s="40" customFormat="1" ht="11.1" customHeight="1">
      <c r="A85" s="135">
        <f>IF(B85&lt;&gt;"",COUNTA($B$19:B85),"")</f>
        <v>66</v>
      </c>
      <c r="B85" s="36" t="s">
        <v>147</v>
      </c>
      <c r="C85" s="154">
        <v>0.11</v>
      </c>
      <c r="D85" s="154" t="s">
        <v>10</v>
      </c>
      <c r="E85" s="154" t="s">
        <v>10</v>
      </c>
      <c r="F85" s="154">
        <v>0.01</v>
      </c>
      <c r="G85" s="154" t="s">
        <v>10</v>
      </c>
      <c r="H85" s="154" t="s">
        <v>10</v>
      </c>
      <c r="I85" s="154" t="s">
        <v>10</v>
      </c>
      <c r="J85" s="154" t="s">
        <v>10</v>
      </c>
      <c r="K85" s="154" t="s">
        <v>10</v>
      </c>
      <c r="L85" s="154" t="s">
        <v>10</v>
      </c>
      <c r="M85" s="154">
        <v>0.24</v>
      </c>
      <c r="N85" s="154" t="s">
        <v>10</v>
      </c>
      <c r="O85" s="119"/>
      <c r="P85" s="119"/>
      <c r="Q85" s="119"/>
      <c r="R85" s="119"/>
      <c r="S85" s="119"/>
      <c r="T85" s="119"/>
      <c r="U85" s="119"/>
      <c r="V85" s="119"/>
      <c r="W85" s="119"/>
      <c r="X85" s="119"/>
      <c r="Y85" s="119"/>
      <c r="Z85" s="119"/>
      <c r="AA85" s="117"/>
    </row>
    <row r="86" spans="1:27" s="22" customFormat="1" ht="20.100000000000001" customHeight="1">
      <c r="A86" s="136">
        <f>IF(B86&lt;&gt;"",COUNTA($B$19:B86),"")</f>
        <v>67</v>
      </c>
      <c r="B86" s="39" t="s">
        <v>166</v>
      </c>
      <c r="C86" s="158">
        <v>76.489999999999995</v>
      </c>
      <c r="D86" s="158">
        <v>81.430000000000007</v>
      </c>
      <c r="E86" s="158">
        <v>64.72</v>
      </c>
      <c r="F86" s="158">
        <v>22.6</v>
      </c>
      <c r="G86" s="158">
        <v>19.059999999999999</v>
      </c>
      <c r="H86" s="158">
        <v>29.55</v>
      </c>
      <c r="I86" s="158">
        <v>62.9</v>
      </c>
      <c r="J86" s="158">
        <v>64.790000000000006</v>
      </c>
      <c r="K86" s="158">
        <v>89.08</v>
      </c>
      <c r="L86" s="158">
        <v>119.84</v>
      </c>
      <c r="M86" s="158" t="s">
        <v>10</v>
      </c>
      <c r="N86" s="158">
        <v>10.62</v>
      </c>
      <c r="O86" s="118"/>
      <c r="P86" s="118"/>
      <c r="Q86" s="118"/>
      <c r="R86" s="118"/>
      <c r="S86" s="118"/>
      <c r="T86" s="118"/>
      <c r="U86" s="118"/>
      <c r="V86" s="118"/>
      <c r="W86" s="118"/>
      <c r="X86" s="118"/>
      <c r="Y86" s="118"/>
      <c r="Z86" s="118"/>
      <c r="AA86" s="116"/>
    </row>
    <row r="87" spans="1:27" s="22" customFormat="1" ht="20.100000000000001" customHeight="1">
      <c r="A87" s="136">
        <f>IF(B87&lt;&gt;"",COUNTA($B$19:B87),"")</f>
        <v>68</v>
      </c>
      <c r="B87" s="39" t="s">
        <v>167</v>
      </c>
      <c r="C87" s="158">
        <v>1655.73</v>
      </c>
      <c r="D87" s="158">
        <v>1866.76</v>
      </c>
      <c r="E87" s="158">
        <v>1223.2</v>
      </c>
      <c r="F87" s="158">
        <v>974.99</v>
      </c>
      <c r="G87" s="158">
        <v>1094.46</v>
      </c>
      <c r="H87" s="158">
        <v>1063.92</v>
      </c>
      <c r="I87" s="158">
        <v>1126</v>
      </c>
      <c r="J87" s="158">
        <v>1291.92</v>
      </c>
      <c r="K87" s="158">
        <v>1238.43</v>
      </c>
      <c r="L87" s="158">
        <v>1494.01</v>
      </c>
      <c r="M87" s="158">
        <v>42.36</v>
      </c>
      <c r="N87" s="158">
        <v>358.33</v>
      </c>
      <c r="O87" s="118"/>
      <c r="P87" s="118"/>
      <c r="Q87" s="118"/>
      <c r="R87" s="118"/>
      <c r="S87" s="118"/>
      <c r="T87" s="118"/>
      <c r="U87" s="118"/>
      <c r="V87" s="118"/>
      <c r="W87" s="118"/>
      <c r="X87" s="118"/>
      <c r="Y87" s="118"/>
      <c r="Z87" s="118"/>
      <c r="AA87" s="116"/>
    </row>
    <row r="88" spans="1:27" s="22" customFormat="1" ht="20.100000000000001" customHeight="1">
      <c r="A88" s="136">
        <f>IF(B88&lt;&gt;"",COUNTA($B$19:B88),"")</f>
        <v>69</v>
      </c>
      <c r="B88" s="39" t="s">
        <v>168</v>
      </c>
      <c r="C88" s="158">
        <v>1606.95</v>
      </c>
      <c r="D88" s="158">
        <v>1842.68</v>
      </c>
      <c r="E88" s="158">
        <v>669.53</v>
      </c>
      <c r="F88" s="158">
        <v>402.45</v>
      </c>
      <c r="G88" s="158">
        <v>403.82</v>
      </c>
      <c r="H88" s="158">
        <v>495.47</v>
      </c>
      <c r="I88" s="158">
        <v>591.79</v>
      </c>
      <c r="J88" s="158">
        <v>698.64</v>
      </c>
      <c r="K88" s="158">
        <v>814.25</v>
      </c>
      <c r="L88" s="158">
        <v>988.13</v>
      </c>
      <c r="M88" s="158">
        <v>213.47</v>
      </c>
      <c r="N88" s="158">
        <v>756.05</v>
      </c>
      <c r="O88" s="118"/>
      <c r="P88" s="118"/>
      <c r="Q88" s="118"/>
      <c r="R88" s="118"/>
      <c r="S88" s="118"/>
      <c r="T88" s="118"/>
      <c r="U88" s="118"/>
      <c r="V88" s="118"/>
      <c r="W88" s="118"/>
      <c r="X88" s="118"/>
      <c r="Y88" s="118"/>
      <c r="Z88" s="118"/>
      <c r="AA88" s="116"/>
    </row>
    <row r="89" spans="1:27" s="40" customFormat="1" ht="25.15" customHeight="1">
      <c r="A89" s="135">
        <f>IF(B89&lt;&gt;"",COUNTA($B$19:B89),"")</f>
        <v>70</v>
      </c>
      <c r="B89" s="38" t="s">
        <v>169</v>
      </c>
      <c r="C89" s="156">
        <v>1553.69</v>
      </c>
      <c r="D89" s="156">
        <v>1769.14</v>
      </c>
      <c r="E89" s="156">
        <v>631.75</v>
      </c>
      <c r="F89" s="156">
        <v>393.19</v>
      </c>
      <c r="G89" s="156">
        <v>419.58</v>
      </c>
      <c r="H89" s="156">
        <v>469.93</v>
      </c>
      <c r="I89" s="156">
        <v>529.91</v>
      </c>
      <c r="J89" s="156">
        <v>649.87</v>
      </c>
      <c r="K89" s="156">
        <v>725.19</v>
      </c>
      <c r="L89" s="156">
        <v>948.22</v>
      </c>
      <c r="M89" s="156">
        <v>213.24</v>
      </c>
      <c r="N89" s="156">
        <v>745.43</v>
      </c>
      <c r="O89" s="119"/>
      <c r="P89" s="119"/>
      <c r="Q89" s="119"/>
      <c r="R89" s="119"/>
      <c r="S89" s="119"/>
      <c r="T89" s="119"/>
      <c r="U89" s="119"/>
      <c r="V89" s="119"/>
      <c r="W89" s="119"/>
      <c r="X89" s="119"/>
      <c r="Y89" s="119"/>
      <c r="Z89" s="119"/>
      <c r="AA89" s="117"/>
    </row>
    <row r="90" spans="1:27" s="40" customFormat="1" ht="18" customHeight="1">
      <c r="A90" s="135">
        <f>IF(B90&lt;&gt;"",COUNTA($B$19:B90),"")</f>
        <v>71</v>
      </c>
      <c r="B90" s="36" t="s">
        <v>170</v>
      </c>
      <c r="C90" s="154">
        <v>71.41</v>
      </c>
      <c r="D90" s="154">
        <v>68.930000000000007</v>
      </c>
      <c r="E90" s="154">
        <v>19.21</v>
      </c>
      <c r="F90" s="154">
        <v>34.630000000000003</v>
      </c>
      <c r="G90" s="154">
        <v>33.31</v>
      </c>
      <c r="H90" s="154">
        <v>25.83</v>
      </c>
      <c r="I90" s="154">
        <v>10.97</v>
      </c>
      <c r="J90" s="154">
        <v>23.71</v>
      </c>
      <c r="K90" s="154">
        <v>2.38</v>
      </c>
      <c r="L90" s="154">
        <v>11.11</v>
      </c>
      <c r="M90" s="154">
        <v>0.05</v>
      </c>
      <c r="N90" s="154">
        <v>52.76</v>
      </c>
      <c r="O90" s="119"/>
      <c r="P90" s="119"/>
      <c r="Q90" s="119"/>
      <c r="R90" s="119"/>
      <c r="S90" s="119"/>
      <c r="T90" s="119"/>
      <c r="U90" s="119"/>
      <c r="V90" s="119"/>
      <c r="W90" s="119"/>
      <c r="X90" s="119"/>
      <c r="Y90" s="119"/>
      <c r="Z90" s="119"/>
      <c r="AA90" s="117"/>
    </row>
    <row r="91" spans="1:27" ht="11.1" customHeight="1">
      <c r="A91" s="135">
        <f>IF(B91&lt;&gt;"",COUNTA($B$19:B91),"")</f>
        <v>72</v>
      </c>
      <c r="B91" s="36" t="s">
        <v>171</v>
      </c>
      <c r="C91" s="154">
        <v>104.75</v>
      </c>
      <c r="D91" s="154">
        <v>70</v>
      </c>
      <c r="E91" s="154">
        <v>60.3</v>
      </c>
      <c r="F91" s="154">
        <v>62.88</v>
      </c>
      <c r="G91" s="154">
        <v>62.63</v>
      </c>
      <c r="H91" s="154">
        <v>67.28</v>
      </c>
      <c r="I91" s="154">
        <v>57.36</v>
      </c>
      <c r="J91" s="154">
        <v>66.180000000000007</v>
      </c>
      <c r="K91" s="154">
        <v>42.72</v>
      </c>
      <c r="L91" s="154">
        <v>59.15</v>
      </c>
      <c r="M91" s="154">
        <v>2.91</v>
      </c>
      <c r="N91" s="154">
        <v>50.81</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194"/>
  <sheetViews>
    <sheetView zoomScale="140" zoomScaleNormal="140" workbookViewId="0">
      <pane xSplit="2" ySplit="7" topLeftCell="C8" activePane="bottomRight" state="frozen"/>
      <selection pane="topRight" activeCell="C1" sqref="C1"/>
      <selection pane="bottomLeft" activeCell="A8" sqref="A8"/>
      <selection pane="bottomRight" activeCell="C8" sqref="C8:H8"/>
    </sheetView>
  </sheetViews>
  <sheetFormatPr baseColWidth="10" defaultColWidth="11.42578125" defaultRowHeight="15.75" customHeight="1"/>
  <cols>
    <col min="1" max="1" width="3.7109375" style="5" customWidth="1"/>
    <col min="2" max="2" width="36.7109375" style="5" customWidth="1"/>
    <col min="3" max="4" width="8.7109375" style="5" customWidth="1"/>
    <col min="5" max="5" width="8.28515625" style="87" customWidth="1"/>
    <col min="6" max="6" width="8.7109375" style="88" customWidth="1"/>
    <col min="7" max="7" width="8.7109375" style="5" customWidth="1"/>
    <col min="8" max="8" width="8.28515625" style="5" customWidth="1"/>
    <col min="9" max="9" width="10.7109375" style="5" customWidth="1"/>
    <col min="10" max="10" width="9.7109375" style="5" customWidth="1"/>
    <col min="11" max="11" width="10.7109375" style="5" customWidth="1"/>
    <col min="12" max="12" width="9.7109375" style="5" customWidth="1"/>
    <col min="13" max="13" width="10.7109375" style="5" customWidth="1"/>
    <col min="14" max="16384" width="11.42578125" style="5"/>
  </cols>
  <sheetData>
    <row r="1" spans="1:13" s="74" customFormat="1" ht="50.1" customHeight="1">
      <c r="A1" s="262" t="s">
        <v>116</v>
      </c>
      <c r="B1" s="263"/>
      <c r="C1" s="264" t="str">
        <f>"Auszahlungen und Einzahlungen der Kreisverwaltungen, Amtsverwaltungen und kreisangehörigen Gemeinden "&amp;Deckblatt!A7&amp;"
nach Arten und Kreisen"</f>
        <v>Auszahlungen und Einzahlungen der Kreisverwaltungen, Amtsverwaltungen und kreisangehörigen Gemeinden 2018
nach Arten und Kreisen</v>
      </c>
      <c r="D1" s="264"/>
      <c r="E1" s="264"/>
      <c r="F1" s="264"/>
      <c r="G1" s="264"/>
      <c r="H1" s="265"/>
      <c r="I1" s="266" t="str">
        <f>"Auszahlungen und Einzahlungen der Kreisverwaltungen, Amtsverwaltungen und kreisangehörigen Gemeinden "&amp;Deckblatt!A7&amp;"
 nach Arten und Kreisen"</f>
        <v>Auszahlungen und Einzahlungen der Kreisverwaltungen, Amtsverwaltungen und kreisangehörigen Gemeinden 2018
 nach Arten und Kreisen</v>
      </c>
      <c r="J1" s="264"/>
      <c r="K1" s="264"/>
      <c r="L1" s="264"/>
      <c r="M1" s="265"/>
    </row>
    <row r="2" spans="1:13" s="75" customFormat="1" ht="11.65" customHeight="1">
      <c r="A2" s="273" t="s">
        <v>80</v>
      </c>
      <c r="B2" s="272" t="s">
        <v>189</v>
      </c>
      <c r="C2" s="270" t="s">
        <v>917</v>
      </c>
      <c r="D2" s="267" t="s">
        <v>3</v>
      </c>
      <c r="E2" s="267"/>
      <c r="F2" s="267"/>
      <c r="G2" s="267"/>
      <c r="H2" s="268"/>
      <c r="I2" s="269" t="s">
        <v>3</v>
      </c>
      <c r="J2" s="267"/>
      <c r="K2" s="267"/>
      <c r="L2" s="267"/>
      <c r="M2" s="268"/>
    </row>
    <row r="3" spans="1:13" s="75" customFormat="1" ht="11.25" customHeight="1">
      <c r="A3" s="273"/>
      <c r="B3" s="272"/>
      <c r="C3" s="270"/>
      <c r="D3" s="270" t="s">
        <v>918</v>
      </c>
      <c r="E3" s="141" t="s">
        <v>919</v>
      </c>
      <c r="F3" s="271" t="s">
        <v>920</v>
      </c>
      <c r="G3" s="267" t="s">
        <v>921</v>
      </c>
      <c r="H3" s="97" t="s">
        <v>922</v>
      </c>
      <c r="I3" s="269" t="s">
        <v>923</v>
      </c>
      <c r="J3" s="98" t="s">
        <v>922</v>
      </c>
      <c r="K3" s="267" t="s">
        <v>924</v>
      </c>
      <c r="L3" s="98" t="s">
        <v>922</v>
      </c>
      <c r="M3" s="268" t="s">
        <v>925</v>
      </c>
    </row>
    <row r="4" spans="1:13" s="75" customFormat="1" ht="9.75" customHeight="1">
      <c r="A4" s="273"/>
      <c r="B4" s="272"/>
      <c r="C4" s="270"/>
      <c r="D4" s="270"/>
      <c r="E4" s="270" t="s">
        <v>926</v>
      </c>
      <c r="F4" s="271"/>
      <c r="G4" s="267"/>
      <c r="H4" s="268" t="s">
        <v>119</v>
      </c>
      <c r="I4" s="269"/>
      <c r="J4" s="267" t="s">
        <v>120</v>
      </c>
      <c r="K4" s="267"/>
      <c r="L4" s="267" t="s">
        <v>121</v>
      </c>
      <c r="M4" s="268"/>
    </row>
    <row r="5" spans="1:13" s="76" customFormat="1" ht="11.45" customHeight="1">
      <c r="A5" s="273"/>
      <c r="B5" s="272"/>
      <c r="C5" s="270"/>
      <c r="D5" s="270"/>
      <c r="E5" s="270"/>
      <c r="F5" s="271"/>
      <c r="G5" s="267"/>
      <c r="H5" s="268"/>
      <c r="I5" s="269"/>
      <c r="J5" s="267"/>
      <c r="K5" s="267"/>
      <c r="L5" s="267"/>
      <c r="M5" s="268"/>
    </row>
    <row r="6" spans="1:13" s="76" customFormat="1" ht="11.45" customHeight="1">
      <c r="A6" s="273"/>
      <c r="B6" s="272"/>
      <c r="C6" s="270"/>
      <c r="D6" s="270"/>
      <c r="E6" s="270"/>
      <c r="F6" s="271"/>
      <c r="G6" s="267"/>
      <c r="H6" s="268"/>
      <c r="I6" s="269"/>
      <c r="J6" s="267"/>
      <c r="K6" s="267"/>
      <c r="L6" s="267"/>
      <c r="M6" s="268"/>
    </row>
    <row r="7" spans="1:13" s="76" customFormat="1" ht="11.25" customHeight="1">
      <c r="A7" s="104">
        <v>1</v>
      </c>
      <c r="B7" s="105">
        <v>2</v>
      </c>
      <c r="C7" s="106">
        <v>3</v>
      </c>
      <c r="D7" s="106">
        <v>4</v>
      </c>
      <c r="E7" s="107">
        <v>5</v>
      </c>
      <c r="F7" s="106">
        <v>6</v>
      </c>
      <c r="G7" s="99">
        <v>7</v>
      </c>
      <c r="H7" s="101">
        <v>8</v>
      </c>
      <c r="I7" s="102">
        <v>9</v>
      </c>
      <c r="J7" s="99">
        <v>10</v>
      </c>
      <c r="K7" s="99">
        <v>11</v>
      </c>
      <c r="L7" s="100">
        <v>12</v>
      </c>
      <c r="M7" s="103">
        <v>13</v>
      </c>
    </row>
    <row r="8" spans="1:13" s="75" customFormat="1" ht="21.75" customHeight="1">
      <c r="A8" s="108"/>
      <c r="B8" s="109"/>
      <c r="C8" s="260" t="s">
        <v>111</v>
      </c>
      <c r="D8" s="261"/>
      <c r="E8" s="261"/>
      <c r="F8" s="261"/>
      <c r="G8" s="261"/>
      <c r="H8" s="261"/>
      <c r="I8" s="261" t="s">
        <v>111</v>
      </c>
      <c r="J8" s="261"/>
      <c r="K8" s="261"/>
      <c r="L8" s="261"/>
      <c r="M8" s="261"/>
    </row>
    <row r="9" spans="1:13" s="75" customFormat="1" ht="11.65" customHeight="1">
      <c r="A9" s="135">
        <f>IF(B9&lt;&gt;"",COUNTA($B9:B$9),"")</f>
        <v>1</v>
      </c>
      <c r="B9" s="77" t="s">
        <v>142</v>
      </c>
      <c r="C9" s="152">
        <v>884941</v>
      </c>
      <c r="D9" s="152">
        <v>170536</v>
      </c>
      <c r="E9" s="152">
        <v>24760</v>
      </c>
      <c r="F9" s="152">
        <v>133769</v>
      </c>
      <c r="G9" s="152">
        <v>149036</v>
      </c>
      <c r="H9" s="152">
        <v>31557</v>
      </c>
      <c r="I9" s="152">
        <v>106064</v>
      </c>
      <c r="J9" s="152">
        <v>21664</v>
      </c>
      <c r="K9" s="152">
        <v>164393</v>
      </c>
      <c r="L9" s="152">
        <v>31796</v>
      </c>
      <c r="M9" s="152">
        <v>161143</v>
      </c>
    </row>
    <row r="10" spans="1:13" s="75" customFormat="1" ht="11.65" customHeight="1">
      <c r="A10" s="135">
        <f>IF(B10&lt;&gt;"",COUNTA($B$9:B10),"")</f>
        <v>2</v>
      </c>
      <c r="B10" s="77" t="s">
        <v>143</v>
      </c>
      <c r="C10" s="152">
        <v>547839</v>
      </c>
      <c r="D10" s="152">
        <v>113856</v>
      </c>
      <c r="E10" s="152">
        <v>10239</v>
      </c>
      <c r="F10" s="152">
        <v>83646</v>
      </c>
      <c r="G10" s="152">
        <v>93953</v>
      </c>
      <c r="H10" s="152">
        <v>17218</v>
      </c>
      <c r="I10" s="152">
        <v>67369</v>
      </c>
      <c r="J10" s="152">
        <v>7717</v>
      </c>
      <c r="K10" s="152">
        <v>109193</v>
      </c>
      <c r="L10" s="152">
        <v>10911</v>
      </c>
      <c r="M10" s="152">
        <v>79822</v>
      </c>
    </row>
    <row r="11" spans="1:13" s="75" customFormat="1" ht="23.1" customHeight="1">
      <c r="A11" s="135">
        <f>IF(B11&lt;&gt;"",COUNTA($B$9:B11),"")</f>
        <v>3</v>
      </c>
      <c r="B11" s="78" t="s">
        <v>144</v>
      </c>
      <c r="C11" s="152">
        <v>1001563</v>
      </c>
      <c r="D11" s="152">
        <v>195624</v>
      </c>
      <c r="E11" s="152" t="s">
        <v>10</v>
      </c>
      <c r="F11" s="152">
        <v>123332</v>
      </c>
      <c r="G11" s="152">
        <v>267841</v>
      </c>
      <c r="H11" s="152" t="s">
        <v>10</v>
      </c>
      <c r="I11" s="152">
        <v>101051</v>
      </c>
      <c r="J11" s="152" t="s">
        <v>10</v>
      </c>
      <c r="K11" s="152">
        <v>178920</v>
      </c>
      <c r="L11" s="152" t="s">
        <v>10</v>
      </c>
      <c r="M11" s="152">
        <v>134795</v>
      </c>
    </row>
    <row r="12" spans="1:13" s="75" customFormat="1" ht="11.65" customHeight="1">
      <c r="A12" s="135">
        <f>IF(B12&lt;&gt;"",COUNTA($B$9:B12),"")</f>
        <v>4</v>
      </c>
      <c r="B12" s="77" t="s">
        <v>145</v>
      </c>
      <c r="C12" s="152">
        <v>22844</v>
      </c>
      <c r="D12" s="152">
        <v>4451</v>
      </c>
      <c r="E12" s="152">
        <v>248</v>
      </c>
      <c r="F12" s="152">
        <v>2570</v>
      </c>
      <c r="G12" s="152">
        <v>4467</v>
      </c>
      <c r="H12" s="152">
        <v>1566</v>
      </c>
      <c r="I12" s="152">
        <v>4312</v>
      </c>
      <c r="J12" s="152">
        <v>2652</v>
      </c>
      <c r="K12" s="152">
        <v>3493</v>
      </c>
      <c r="L12" s="152">
        <v>178</v>
      </c>
      <c r="M12" s="152">
        <v>3551</v>
      </c>
    </row>
    <row r="13" spans="1:13" s="75" customFormat="1" ht="11.65" customHeight="1">
      <c r="A13" s="135">
        <f>IF(B13&lt;&gt;"",COUNTA($B$9:B13),"")</f>
        <v>5</v>
      </c>
      <c r="B13" s="77" t="s">
        <v>146</v>
      </c>
      <c r="C13" s="152">
        <v>1596391</v>
      </c>
      <c r="D13" s="152">
        <v>363876</v>
      </c>
      <c r="E13" s="152">
        <v>78914</v>
      </c>
      <c r="F13" s="152">
        <v>243337</v>
      </c>
      <c r="G13" s="152">
        <v>270685</v>
      </c>
      <c r="H13" s="152">
        <v>50100</v>
      </c>
      <c r="I13" s="152">
        <v>179574</v>
      </c>
      <c r="J13" s="152">
        <v>32411</v>
      </c>
      <c r="K13" s="152">
        <v>282991</v>
      </c>
      <c r="L13" s="152">
        <v>46207</v>
      </c>
      <c r="M13" s="152">
        <v>255928</v>
      </c>
    </row>
    <row r="14" spans="1:13" s="75" customFormat="1" ht="11.65" customHeight="1">
      <c r="A14" s="135">
        <f>IF(B14&lt;&gt;"",COUNTA($B$9:B14),"")</f>
        <v>6</v>
      </c>
      <c r="B14" s="77" t="s">
        <v>147</v>
      </c>
      <c r="C14" s="152">
        <v>826691</v>
      </c>
      <c r="D14" s="152">
        <v>171197</v>
      </c>
      <c r="E14" s="152">
        <v>3242</v>
      </c>
      <c r="F14" s="152">
        <v>122559</v>
      </c>
      <c r="G14" s="152">
        <v>141641</v>
      </c>
      <c r="H14" s="152">
        <v>3292</v>
      </c>
      <c r="I14" s="152">
        <v>96436</v>
      </c>
      <c r="J14" s="152">
        <v>292</v>
      </c>
      <c r="K14" s="152">
        <v>144359</v>
      </c>
      <c r="L14" s="152">
        <v>2235</v>
      </c>
      <c r="M14" s="152">
        <v>150500</v>
      </c>
    </row>
    <row r="15" spans="1:13" s="80" customFormat="1" ht="30" customHeight="1">
      <c r="A15" s="136">
        <f>IF(B15&lt;&gt;"",COUNTA($B$9:B15),"")</f>
        <v>7</v>
      </c>
      <c r="B15" s="79" t="s">
        <v>148</v>
      </c>
      <c r="C15" s="162">
        <v>3226886</v>
      </c>
      <c r="D15" s="162">
        <v>677146</v>
      </c>
      <c r="E15" s="162">
        <v>110919</v>
      </c>
      <c r="F15" s="162">
        <v>464095</v>
      </c>
      <c r="G15" s="162">
        <v>644340</v>
      </c>
      <c r="H15" s="162">
        <v>97149</v>
      </c>
      <c r="I15" s="162">
        <v>361936</v>
      </c>
      <c r="J15" s="162">
        <v>64152</v>
      </c>
      <c r="K15" s="162">
        <v>594631</v>
      </c>
      <c r="L15" s="162">
        <v>86857</v>
      </c>
      <c r="M15" s="162">
        <v>484738</v>
      </c>
    </row>
    <row r="16" spans="1:13" s="75" customFormat="1" ht="23.1" customHeight="1">
      <c r="A16" s="135">
        <f>IF(B16&lt;&gt;"",COUNTA($B$9:B16),"")</f>
        <v>8</v>
      </c>
      <c r="B16" s="78" t="s">
        <v>149</v>
      </c>
      <c r="C16" s="152">
        <v>427660</v>
      </c>
      <c r="D16" s="152">
        <v>57752</v>
      </c>
      <c r="E16" s="152">
        <v>2435</v>
      </c>
      <c r="F16" s="152">
        <v>63694</v>
      </c>
      <c r="G16" s="152">
        <v>76914</v>
      </c>
      <c r="H16" s="152">
        <v>19265</v>
      </c>
      <c r="I16" s="152">
        <v>65380</v>
      </c>
      <c r="J16" s="152">
        <v>23080</v>
      </c>
      <c r="K16" s="152">
        <v>79421</v>
      </c>
      <c r="L16" s="152">
        <v>15494</v>
      </c>
      <c r="M16" s="152">
        <v>84500</v>
      </c>
    </row>
    <row r="17" spans="1:13" s="75" customFormat="1" ht="11.65" customHeight="1">
      <c r="A17" s="135">
        <f>IF(B17&lt;&gt;"",COUNTA($B$9:B17),"")</f>
        <v>9</v>
      </c>
      <c r="B17" s="77" t="s">
        <v>150</v>
      </c>
      <c r="C17" s="152">
        <v>289068</v>
      </c>
      <c r="D17" s="152">
        <v>39072</v>
      </c>
      <c r="E17" s="152">
        <v>1178</v>
      </c>
      <c r="F17" s="152">
        <v>42078</v>
      </c>
      <c r="G17" s="152">
        <v>52066</v>
      </c>
      <c r="H17" s="152">
        <v>8266</v>
      </c>
      <c r="I17" s="152">
        <v>53530</v>
      </c>
      <c r="J17" s="152">
        <v>20876</v>
      </c>
      <c r="K17" s="152">
        <v>61279</v>
      </c>
      <c r="L17" s="152">
        <v>10133</v>
      </c>
      <c r="M17" s="152">
        <v>41042</v>
      </c>
    </row>
    <row r="18" spans="1:13" s="75" customFormat="1" ht="11.65" customHeight="1">
      <c r="A18" s="135">
        <f>IF(B18&lt;&gt;"",COUNTA($B$9:B18),"")</f>
        <v>10</v>
      </c>
      <c r="B18" s="77" t="s">
        <v>151</v>
      </c>
      <c r="C18" s="152">
        <v>121</v>
      </c>
      <c r="D18" s="152">
        <v>64</v>
      </c>
      <c r="E18" s="152" t="s">
        <v>10</v>
      </c>
      <c r="F18" s="152" t="s">
        <v>10</v>
      </c>
      <c r="G18" s="152">
        <v>55</v>
      </c>
      <c r="H18" s="152" t="s">
        <v>10</v>
      </c>
      <c r="I18" s="152" t="s">
        <v>10</v>
      </c>
      <c r="J18" s="152" t="s">
        <v>10</v>
      </c>
      <c r="K18" s="152" t="s">
        <v>10</v>
      </c>
      <c r="L18" s="152" t="s">
        <v>10</v>
      </c>
      <c r="M18" s="152">
        <v>2</v>
      </c>
    </row>
    <row r="19" spans="1:13" s="75" customFormat="1" ht="11.65" customHeight="1">
      <c r="A19" s="135">
        <f>IF(B19&lt;&gt;"",COUNTA($B$9:B19),"")</f>
        <v>11</v>
      </c>
      <c r="B19" s="77" t="s">
        <v>152</v>
      </c>
      <c r="C19" s="152">
        <v>50904</v>
      </c>
      <c r="D19" s="152">
        <v>35547</v>
      </c>
      <c r="E19" s="152">
        <v>2488</v>
      </c>
      <c r="F19" s="152">
        <v>4953</v>
      </c>
      <c r="G19" s="152">
        <v>2776</v>
      </c>
      <c r="H19" s="152">
        <v>187</v>
      </c>
      <c r="I19" s="152">
        <v>2171</v>
      </c>
      <c r="J19" s="152" t="s">
        <v>10</v>
      </c>
      <c r="K19" s="152">
        <v>3819</v>
      </c>
      <c r="L19" s="152">
        <v>381</v>
      </c>
      <c r="M19" s="152">
        <v>1640</v>
      </c>
    </row>
    <row r="20" spans="1:13" s="75" customFormat="1" ht="11.65" customHeight="1">
      <c r="A20" s="135">
        <f>IF(B20&lt;&gt;"",COUNTA($B$9:B20),"")</f>
        <v>12</v>
      </c>
      <c r="B20" s="77" t="s">
        <v>147</v>
      </c>
      <c r="C20" s="152">
        <v>9187</v>
      </c>
      <c r="D20" s="152">
        <v>1341</v>
      </c>
      <c r="E20" s="152" t="s">
        <v>10</v>
      </c>
      <c r="F20" s="152">
        <v>940</v>
      </c>
      <c r="G20" s="152">
        <v>1288</v>
      </c>
      <c r="H20" s="152" t="s">
        <v>10</v>
      </c>
      <c r="I20" s="152">
        <v>2322</v>
      </c>
      <c r="J20" s="152">
        <v>858</v>
      </c>
      <c r="K20" s="152">
        <v>2908</v>
      </c>
      <c r="L20" s="152" t="s">
        <v>10</v>
      </c>
      <c r="M20" s="152">
        <v>389</v>
      </c>
    </row>
    <row r="21" spans="1:13" s="80" customFormat="1" ht="30" customHeight="1">
      <c r="A21" s="136">
        <f>IF(B21&lt;&gt;"",COUNTA($B$9:B21),"")</f>
        <v>13</v>
      </c>
      <c r="B21" s="79" t="s">
        <v>153</v>
      </c>
      <c r="C21" s="162">
        <v>469499</v>
      </c>
      <c r="D21" s="162">
        <v>92022</v>
      </c>
      <c r="E21" s="162">
        <v>4922</v>
      </c>
      <c r="F21" s="162">
        <v>67707</v>
      </c>
      <c r="G21" s="162">
        <v>78457</v>
      </c>
      <c r="H21" s="162">
        <v>19451</v>
      </c>
      <c r="I21" s="162">
        <v>65229</v>
      </c>
      <c r="J21" s="162">
        <v>22222</v>
      </c>
      <c r="K21" s="162">
        <v>80332</v>
      </c>
      <c r="L21" s="162">
        <v>15876</v>
      </c>
      <c r="M21" s="162">
        <v>85753</v>
      </c>
    </row>
    <row r="22" spans="1:13" s="80" customFormat="1" ht="30" customHeight="1">
      <c r="A22" s="136">
        <f>IF(B22&lt;&gt;"",COUNTA($B$9:B22),"")</f>
        <v>14</v>
      </c>
      <c r="B22" s="79" t="s">
        <v>154</v>
      </c>
      <c r="C22" s="162">
        <v>3696385</v>
      </c>
      <c r="D22" s="162">
        <v>769168</v>
      </c>
      <c r="E22" s="162">
        <v>115842</v>
      </c>
      <c r="F22" s="162">
        <v>531802</v>
      </c>
      <c r="G22" s="162">
        <v>722798</v>
      </c>
      <c r="H22" s="162">
        <v>116601</v>
      </c>
      <c r="I22" s="162">
        <v>427165</v>
      </c>
      <c r="J22" s="162">
        <v>86373</v>
      </c>
      <c r="K22" s="162">
        <v>674962</v>
      </c>
      <c r="L22" s="162">
        <v>102733</v>
      </c>
      <c r="M22" s="162">
        <v>570490</v>
      </c>
    </row>
    <row r="23" spans="1:13" s="75" customFormat="1" ht="11.65" customHeight="1">
      <c r="A23" s="135">
        <f>IF(B23&lt;&gt;"",COUNTA($B$9:B23),"")</f>
        <v>15</v>
      </c>
      <c r="B23" s="77" t="s">
        <v>155</v>
      </c>
      <c r="C23" s="152">
        <v>999965</v>
      </c>
      <c r="D23" s="152">
        <v>195221</v>
      </c>
      <c r="E23" s="152">
        <v>62377</v>
      </c>
      <c r="F23" s="152">
        <v>165062</v>
      </c>
      <c r="G23" s="152">
        <v>172177</v>
      </c>
      <c r="H23" s="152">
        <v>45505</v>
      </c>
      <c r="I23" s="152">
        <v>123850</v>
      </c>
      <c r="J23" s="152">
        <v>41852</v>
      </c>
      <c r="K23" s="152">
        <v>170151</v>
      </c>
      <c r="L23" s="152">
        <v>45655</v>
      </c>
      <c r="M23" s="152">
        <v>173505</v>
      </c>
    </row>
    <row r="24" spans="1:13" s="75" customFormat="1" ht="11.65" customHeight="1">
      <c r="A24" s="135">
        <f>IF(B24&lt;&gt;"",COUNTA($B$9:B24),"")</f>
        <v>16</v>
      </c>
      <c r="B24" s="77" t="s">
        <v>156</v>
      </c>
      <c r="C24" s="152">
        <v>353295</v>
      </c>
      <c r="D24" s="152">
        <v>67999</v>
      </c>
      <c r="E24" s="152">
        <v>19125</v>
      </c>
      <c r="F24" s="152">
        <v>63565</v>
      </c>
      <c r="G24" s="152">
        <v>56273</v>
      </c>
      <c r="H24" s="152">
        <v>15149</v>
      </c>
      <c r="I24" s="152">
        <v>45442</v>
      </c>
      <c r="J24" s="152">
        <v>10825</v>
      </c>
      <c r="K24" s="152">
        <v>58082</v>
      </c>
      <c r="L24" s="152">
        <v>17119</v>
      </c>
      <c r="M24" s="152">
        <v>61935</v>
      </c>
    </row>
    <row r="25" spans="1:13" s="75" customFormat="1" ht="11.65" customHeight="1">
      <c r="A25" s="135">
        <f>IF(B25&lt;&gt;"",COUNTA($B$9:B25),"")</f>
        <v>17</v>
      </c>
      <c r="B25" s="77" t="s">
        <v>927</v>
      </c>
      <c r="C25" s="152">
        <v>395004</v>
      </c>
      <c r="D25" s="152">
        <v>74373</v>
      </c>
      <c r="E25" s="152">
        <v>25634</v>
      </c>
      <c r="F25" s="152">
        <v>64082</v>
      </c>
      <c r="G25" s="152">
        <v>68767</v>
      </c>
      <c r="H25" s="152">
        <v>18303</v>
      </c>
      <c r="I25" s="152">
        <v>48623</v>
      </c>
      <c r="J25" s="152">
        <v>20152</v>
      </c>
      <c r="K25" s="152">
        <v>65945</v>
      </c>
      <c r="L25" s="152">
        <v>17687</v>
      </c>
      <c r="M25" s="152">
        <v>73214</v>
      </c>
    </row>
    <row r="26" spans="1:13" s="75" customFormat="1" ht="11.65" customHeight="1">
      <c r="A26" s="135">
        <f>IF(B26&lt;&gt;"",COUNTA($B$9:B26),"")</f>
        <v>18</v>
      </c>
      <c r="B26" s="77" t="s">
        <v>928</v>
      </c>
      <c r="C26" s="152">
        <v>158585</v>
      </c>
      <c r="D26" s="152">
        <v>33884</v>
      </c>
      <c r="E26" s="152">
        <v>9993</v>
      </c>
      <c r="F26" s="152">
        <v>23667</v>
      </c>
      <c r="G26" s="152">
        <v>28692</v>
      </c>
      <c r="H26" s="152">
        <v>6939</v>
      </c>
      <c r="I26" s="152">
        <v>18701</v>
      </c>
      <c r="J26" s="152">
        <v>6070</v>
      </c>
      <c r="K26" s="152">
        <v>27844</v>
      </c>
      <c r="L26" s="152">
        <v>5128</v>
      </c>
      <c r="M26" s="152">
        <v>25797</v>
      </c>
    </row>
    <row r="27" spans="1:13" s="75" customFormat="1" ht="11.65" customHeight="1">
      <c r="A27" s="135">
        <f>IF(B27&lt;&gt;"",COUNTA($B$9:B27),"")</f>
        <v>19</v>
      </c>
      <c r="B27" s="77" t="s">
        <v>61</v>
      </c>
      <c r="C27" s="152">
        <v>523607</v>
      </c>
      <c r="D27" s="152">
        <v>112994</v>
      </c>
      <c r="E27" s="152">
        <v>10666</v>
      </c>
      <c r="F27" s="152">
        <v>72465</v>
      </c>
      <c r="G27" s="152">
        <v>91672</v>
      </c>
      <c r="H27" s="152">
        <v>18807</v>
      </c>
      <c r="I27" s="152">
        <v>53949</v>
      </c>
      <c r="J27" s="152">
        <v>10977</v>
      </c>
      <c r="K27" s="152">
        <v>111022</v>
      </c>
      <c r="L27" s="152">
        <v>16304</v>
      </c>
      <c r="M27" s="152">
        <v>81504</v>
      </c>
    </row>
    <row r="28" spans="1:13" s="75" customFormat="1" ht="23.1" customHeight="1">
      <c r="A28" s="135">
        <f>IF(B28&lt;&gt;"",COUNTA($B$9:B28),"")</f>
        <v>20</v>
      </c>
      <c r="B28" s="78" t="s">
        <v>929</v>
      </c>
      <c r="C28" s="152">
        <v>434582</v>
      </c>
      <c r="D28" s="152">
        <v>107145</v>
      </c>
      <c r="E28" s="152">
        <v>27653</v>
      </c>
      <c r="F28" s="152">
        <v>59589</v>
      </c>
      <c r="G28" s="152">
        <v>72590</v>
      </c>
      <c r="H28" s="152">
        <v>13592</v>
      </c>
      <c r="I28" s="152">
        <v>47178</v>
      </c>
      <c r="J28" s="152">
        <v>10776</v>
      </c>
      <c r="K28" s="152">
        <v>87831</v>
      </c>
      <c r="L28" s="152">
        <v>11140</v>
      </c>
      <c r="M28" s="152">
        <v>60250</v>
      </c>
    </row>
    <row r="29" spans="1:13" s="75" customFormat="1" ht="23.1" customHeight="1">
      <c r="A29" s="135">
        <f>IF(B29&lt;&gt;"",COUNTA($B$9:B29),"")</f>
        <v>21</v>
      </c>
      <c r="B29" s="78" t="s">
        <v>930</v>
      </c>
      <c r="C29" s="152">
        <v>559343</v>
      </c>
      <c r="D29" s="152">
        <v>102741</v>
      </c>
      <c r="E29" s="152">
        <v>6305</v>
      </c>
      <c r="F29" s="152">
        <v>92210</v>
      </c>
      <c r="G29" s="152">
        <v>107502</v>
      </c>
      <c r="H29" s="152">
        <v>7007</v>
      </c>
      <c r="I29" s="152">
        <v>67042</v>
      </c>
      <c r="J29" s="152">
        <v>459</v>
      </c>
      <c r="K29" s="152">
        <v>100170</v>
      </c>
      <c r="L29" s="152">
        <v>836</v>
      </c>
      <c r="M29" s="152">
        <v>89678</v>
      </c>
    </row>
    <row r="30" spans="1:13" s="75" customFormat="1" ht="23.1" customHeight="1">
      <c r="A30" s="135">
        <f>IF(B30&lt;&gt;"",COUNTA($B$9:B30),"")</f>
        <v>22</v>
      </c>
      <c r="B30" s="78" t="s">
        <v>931</v>
      </c>
      <c r="C30" s="152">
        <v>191284</v>
      </c>
      <c r="D30" s="152">
        <v>23745</v>
      </c>
      <c r="E30" s="152">
        <v>151</v>
      </c>
      <c r="F30" s="152">
        <v>13455</v>
      </c>
      <c r="G30" s="152">
        <v>107269</v>
      </c>
      <c r="H30" s="152">
        <v>22</v>
      </c>
      <c r="I30" s="152">
        <v>11122</v>
      </c>
      <c r="J30" s="152">
        <v>122</v>
      </c>
      <c r="K30" s="152">
        <v>23633</v>
      </c>
      <c r="L30" s="152">
        <v>95</v>
      </c>
      <c r="M30" s="152">
        <v>12059</v>
      </c>
    </row>
    <row r="31" spans="1:13" s="75" customFormat="1" ht="11.65" customHeight="1">
      <c r="A31" s="135">
        <f>IF(B31&lt;&gt;"",COUNTA($B$9:B31),"")</f>
        <v>23</v>
      </c>
      <c r="B31" s="77" t="s">
        <v>160</v>
      </c>
      <c r="C31" s="152">
        <v>216704</v>
      </c>
      <c r="D31" s="152">
        <v>66014</v>
      </c>
      <c r="E31" s="152">
        <v>14552</v>
      </c>
      <c r="F31" s="152">
        <v>26700</v>
      </c>
      <c r="G31" s="152">
        <v>28493</v>
      </c>
      <c r="H31" s="152">
        <v>3909</v>
      </c>
      <c r="I31" s="152">
        <v>17613</v>
      </c>
      <c r="J31" s="152">
        <v>2372</v>
      </c>
      <c r="K31" s="152">
        <v>46429</v>
      </c>
      <c r="L31" s="152">
        <v>6091</v>
      </c>
      <c r="M31" s="152">
        <v>31456</v>
      </c>
    </row>
    <row r="32" spans="1:13" s="75" customFormat="1" ht="11.65" customHeight="1">
      <c r="A32" s="135">
        <f>IF(B32&lt;&gt;"",COUNTA($B$9:B32),"")</f>
        <v>24</v>
      </c>
      <c r="B32" s="77" t="s">
        <v>161</v>
      </c>
      <c r="C32" s="152">
        <v>1424806</v>
      </c>
      <c r="D32" s="152">
        <v>306908</v>
      </c>
      <c r="E32" s="152">
        <v>11280</v>
      </c>
      <c r="F32" s="152">
        <v>216557</v>
      </c>
      <c r="G32" s="152">
        <v>255137</v>
      </c>
      <c r="H32" s="152">
        <v>24984</v>
      </c>
      <c r="I32" s="152">
        <v>156899</v>
      </c>
      <c r="J32" s="152">
        <v>11176</v>
      </c>
      <c r="K32" s="152">
        <v>252618</v>
      </c>
      <c r="L32" s="152">
        <v>18444</v>
      </c>
      <c r="M32" s="152">
        <v>236686</v>
      </c>
    </row>
    <row r="33" spans="1:13" s="75" customFormat="1" ht="11.65" customHeight="1">
      <c r="A33" s="135">
        <f>IF(B33&lt;&gt;"",COUNTA($B$9:B33),"")</f>
        <v>25</v>
      </c>
      <c r="B33" s="77" t="s">
        <v>147</v>
      </c>
      <c r="C33" s="152">
        <v>826691</v>
      </c>
      <c r="D33" s="152">
        <v>171197</v>
      </c>
      <c r="E33" s="152">
        <v>3242</v>
      </c>
      <c r="F33" s="152">
        <v>122559</v>
      </c>
      <c r="G33" s="152">
        <v>141641</v>
      </c>
      <c r="H33" s="152">
        <v>3292</v>
      </c>
      <c r="I33" s="152">
        <v>96436</v>
      </c>
      <c r="J33" s="152">
        <v>292</v>
      </c>
      <c r="K33" s="152">
        <v>144359</v>
      </c>
      <c r="L33" s="152">
        <v>2235</v>
      </c>
      <c r="M33" s="152">
        <v>150500</v>
      </c>
    </row>
    <row r="34" spans="1:13" s="80" customFormat="1" ht="30" customHeight="1">
      <c r="A34" s="136">
        <f>IF(B34&lt;&gt;"",COUNTA($B$9:B34),"")</f>
        <v>26</v>
      </c>
      <c r="B34" s="79" t="s">
        <v>162</v>
      </c>
      <c r="C34" s="162">
        <v>3523600</v>
      </c>
      <c r="D34" s="162">
        <v>743570</v>
      </c>
      <c r="E34" s="162">
        <v>129743</v>
      </c>
      <c r="F34" s="162">
        <v>523479</v>
      </c>
      <c r="G34" s="162">
        <v>693198</v>
      </c>
      <c r="H34" s="162">
        <v>110534</v>
      </c>
      <c r="I34" s="162">
        <v>381218</v>
      </c>
      <c r="J34" s="162">
        <v>77443</v>
      </c>
      <c r="K34" s="162">
        <v>647497</v>
      </c>
      <c r="L34" s="162">
        <v>96330</v>
      </c>
      <c r="M34" s="162">
        <v>534637</v>
      </c>
    </row>
    <row r="35" spans="1:13" s="75" customFormat="1" ht="11.65" customHeight="1">
      <c r="A35" s="135">
        <f>IF(B35&lt;&gt;"",COUNTA($B$9:B35),"")</f>
        <v>27</v>
      </c>
      <c r="B35" s="77" t="s">
        <v>163</v>
      </c>
      <c r="C35" s="152">
        <v>205967</v>
      </c>
      <c r="D35" s="152">
        <v>37010</v>
      </c>
      <c r="E35" s="152">
        <v>5876</v>
      </c>
      <c r="F35" s="152">
        <v>29133</v>
      </c>
      <c r="G35" s="152">
        <v>40180</v>
      </c>
      <c r="H35" s="152">
        <v>12269</v>
      </c>
      <c r="I35" s="152">
        <v>33628</v>
      </c>
      <c r="J35" s="152">
        <v>15471</v>
      </c>
      <c r="K35" s="152">
        <v>35381</v>
      </c>
      <c r="L35" s="152">
        <v>4890</v>
      </c>
      <c r="M35" s="152">
        <v>30636</v>
      </c>
    </row>
    <row r="36" spans="1:13" s="75" customFormat="1" ht="11.65" customHeight="1">
      <c r="A36" s="135">
        <f>IF(B36&lt;&gt;"",COUNTA($B$9:B36),"")</f>
        <v>28</v>
      </c>
      <c r="B36" s="77" t="s">
        <v>164</v>
      </c>
      <c r="C36" s="152" t="s">
        <v>10</v>
      </c>
      <c r="D36" s="152" t="s">
        <v>10</v>
      </c>
      <c r="E36" s="152" t="s">
        <v>10</v>
      </c>
      <c r="F36" s="152" t="s">
        <v>10</v>
      </c>
      <c r="G36" s="152" t="s">
        <v>10</v>
      </c>
      <c r="H36" s="152" t="s">
        <v>10</v>
      </c>
      <c r="I36" s="152" t="s">
        <v>10</v>
      </c>
      <c r="J36" s="152" t="s">
        <v>10</v>
      </c>
      <c r="K36" s="152" t="s">
        <v>10</v>
      </c>
      <c r="L36" s="152" t="s">
        <v>10</v>
      </c>
      <c r="M36" s="152" t="s">
        <v>10</v>
      </c>
    </row>
    <row r="37" spans="1:13" s="75" customFormat="1" ht="11.65" customHeight="1">
      <c r="A37" s="135">
        <f>IF(B37&lt;&gt;"",COUNTA($B$9:B37),"")</f>
        <v>29</v>
      </c>
      <c r="B37" s="77" t="s">
        <v>165</v>
      </c>
      <c r="C37" s="152">
        <v>120296</v>
      </c>
      <c r="D37" s="152">
        <v>32198</v>
      </c>
      <c r="E37" s="152">
        <v>2454</v>
      </c>
      <c r="F37" s="152">
        <v>13617</v>
      </c>
      <c r="G37" s="152">
        <v>22886</v>
      </c>
      <c r="H37" s="152">
        <v>560</v>
      </c>
      <c r="I37" s="152">
        <v>18854</v>
      </c>
      <c r="J37" s="152">
        <v>6119</v>
      </c>
      <c r="K37" s="152">
        <v>14883</v>
      </c>
      <c r="L37" s="152">
        <v>3700</v>
      </c>
      <c r="M37" s="152">
        <v>17858</v>
      </c>
    </row>
    <row r="38" spans="1:13" s="75" customFormat="1" ht="11.65" customHeight="1">
      <c r="A38" s="135">
        <f>IF(B38&lt;&gt;"",COUNTA($B$9:B38),"")</f>
        <v>30</v>
      </c>
      <c r="B38" s="77" t="s">
        <v>147</v>
      </c>
      <c r="C38" s="152">
        <v>9187</v>
      </c>
      <c r="D38" s="152">
        <v>1341</v>
      </c>
      <c r="E38" s="152" t="s">
        <v>10</v>
      </c>
      <c r="F38" s="152">
        <v>940</v>
      </c>
      <c r="G38" s="152">
        <v>1288</v>
      </c>
      <c r="H38" s="152" t="s">
        <v>10</v>
      </c>
      <c r="I38" s="152">
        <v>2322</v>
      </c>
      <c r="J38" s="152">
        <v>858</v>
      </c>
      <c r="K38" s="152">
        <v>2908</v>
      </c>
      <c r="L38" s="152" t="s">
        <v>10</v>
      </c>
      <c r="M38" s="152">
        <v>389</v>
      </c>
    </row>
    <row r="39" spans="1:13" s="80" customFormat="1" ht="25.15" customHeight="1">
      <c r="A39" s="136">
        <f>IF(B39&lt;&gt;"",COUNTA($B$9:B39),"")</f>
        <v>31</v>
      </c>
      <c r="B39" s="79" t="s">
        <v>166</v>
      </c>
      <c r="C39" s="162">
        <v>317076</v>
      </c>
      <c r="D39" s="162">
        <v>67867</v>
      </c>
      <c r="E39" s="162">
        <v>8330</v>
      </c>
      <c r="F39" s="162">
        <v>41810</v>
      </c>
      <c r="G39" s="162">
        <v>61779</v>
      </c>
      <c r="H39" s="162">
        <v>12829</v>
      </c>
      <c r="I39" s="162">
        <v>50159</v>
      </c>
      <c r="J39" s="162">
        <v>20732</v>
      </c>
      <c r="K39" s="162">
        <v>47356</v>
      </c>
      <c r="L39" s="162">
        <v>8590</v>
      </c>
      <c r="M39" s="162">
        <v>48105</v>
      </c>
    </row>
    <row r="40" spans="1:13" s="80" customFormat="1" ht="25.15" customHeight="1">
      <c r="A40" s="136">
        <f>IF(B40&lt;&gt;"",COUNTA($B$9:B40),"")</f>
        <v>32</v>
      </c>
      <c r="B40" s="79" t="s">
        <v>167</v>
      </c>
      <c r="C40" s="162">
        <v>3840676</v>
      </c>
      <c r="D40" s="162">
        <v>811437</v>
      </c>
      <c r="E40" s="162">
        <v>138072</v>
      </c>
      <c r="F40" s="162">
        <v>565289</v>
      </c>
      <c r="G40" s="162">
        <v>754978</v>
      </c>
      <c r="H40" s="162">
        <v>123362</v>
      </c>
      <c r="I40" s="162">
        <v>431378</v>
      </c>
      <c r="J40" s="162">
        <v>98175</v>
      </c>
      <c r="K40" s="162">
        <v>694852</v>
      </c>
      <c r="L40" s="162">
        <v>104921</v>
      </c>
      <c r="M40" s="162">
        <v>582743</v>
      </c>
    </row>
    <row r="41" spans="1:13" s="80" customFormat="1" ht="25.15" customHeight="1">
      <c r="A41" s="136">
        <f>IF(B41&lt;&gt;"",COUNTA($B$9:B41),"")</f>
        <v>33</v>
      </c>
      <c r="B41" s="79" t="s">
        <v>168</v>
      </c>
      <c r="C41" s="162">
        <v>144291</v>
      </c>
      <c r="D41" s="162">
        <v>42269</v>
      </c>
      <c r="E41" s="162">
        <v>22231</v>
      </c>
      <c r="F41" s="162">
        <v>33488</v>
      </c>
      <c r="G41" s="162">
        <v>32180</v>
      </c>
      <c r="H41" s="162">
        <v>6762</v>
      </c>
      <c r="I41" s="162">
        <v>4213</v>
      </c>
      <c r="J41" s="162">
        <v>11802</v>
      </c>
      <c r="K41" s="162">
        <v>19890</v>
      </c>
      <c r="L41" s="162">
        <v>2188</v>
      </c>
      <c r="M41" s="162">
        <v>12252</v>
      </c>
    </row>
    <row r="42" spans="1:13" s="82" customFormat="1" ht="30" customHeight="1">
      <c r="A42" s="135">
        <f>IF(B42&lt;&gt;"",COUNTA($B$9:B42),"")</f>
        <v>34</v>
      </c>
      <c r="B42" s="81" t="s">
        <v>932</v>
      </c>
      <c r="C42" s="160">
        <v>296715</v>
      </c>
      <c r="D42" s="160">
        <v>66424</v>
      </c>
      <c r="E42" s="160">
        <v>18823</v>
      </c>
      <c r="F42" s="160">
        <v>59385</v>
      </c>
      <c r="G42" s="160">
        <v>48858</v>
      </c>
      <c r="H42" s="160">
        <v>13385</v>
      </c>
      <c r="I42" s="160">
        <v>19282</v>
      </c>
      <c r="J42" s="160">
        <v>13291</v>
      </c>
      <c r="K42" s="160">
        <v>52866</v>
      </c>
      <c r="L42" s="160">
        <v>9473</v>
      </c>
      <c r="M42" s="160">
        <v>49900</v>
      </c>
    </row>
    <row r="43" spans="1:13" s="75" customFormat="1" ht="22.5">
      <c r="A43" s="135">
        <f>IF(B43&lt;&gt;"",COUNTA($B$9:B43),"")</f>
        <v>35</v>
      </c>
      <c r="B43" s="83" t="s">
        <v>963</v>
      </c>
      <c r="C43" s="152">
        <v>103122</v>
      </c>
      <c r="D43" s="152">
        <v>16603</v>
      </c>
      <c r="E43" s="152">
        <v>1804</v>
      </c>
      <c r="F43" s="152">
        <v>10275</v>
      </c>
      <c r="G43" s="152">
        <v>6814</v>
      </c>
      <c r="H43" s="152" t="s">
        <v>10</v>
      </c>
      <c r="I43" s="152">
        <v>11895</v>
      </c>
      <c r="J43" s="152" t="s">
        <v>10</v>
      </c>
      <c r="K43" s="152">
        <v>29263</v>
      </c>
      <c r="L43" s="152" t="s">
        <v>10</v>
      </c>
      <c r="M43" s="152">
        <v>28272</v>
      </c>
    </row>
    <row r="44" spans="1:13" s="75" customFormat="1" ht="22.5" customHeight="1">
      <c r="A44" s="135">
        <f>IF(B44&lt;&gt;"",COUNTA($B$9:B44),"")</f>
        <v>36</v>
      </c>
      <c r="B44" s="83" t="s">
        <v>962</v>
      </c>
      <c r="C44" s="152">
        <v>163220</v>
      </c>
      <c r="D44" s="152">
        <v>37653</v>
      </c>
      <c r="E44" s="152">
        <v>5127</v>
      </c>
      <c r="F44" s="152">
        <v>29026</v>
      </c>
      <c r="G44" s="152">
        <v>25582</v>
      </c>
      <c r="H44" s="152">
        <v>3655</v>
      </c>
      <c r="I44" s="152">
        <v>14264</v>
      </c>
      <c r="J44" s="152">
        <v>3070</v>
      </c>
      <c r="K44" s="152">
        <v>30105</v>
      </c>
      <c r="L44" s="152">
        <v>2548</v>
      </c>
      <c r="M44" s="152">
        <v>26590</v>
      </c>
    </row>
    <row r="45" spans="1:13" s="18" customFormat="1" ht="20.100000000000001" customHeight="1">
      <c r="A45" s="135" t="str">
        <f>IF(B45&lt;&gt;"",COUNTA($B$9:B45),"")</f>
        <v/>
      </c>
      <c r="B45" s="36"/>
      <c r="C45" s="258" t="s">
        <v>112</v>
      </c>
      <c r="D45" s="259"/>
      <c r="E45" s="259"/>
      <c r="F45" s="259"/>
      <c r="G45" s="259"/>
      <c r="H45" s="259"/>
      <c r="I45" s="259" t="s">
        <v>112</v>
      </c>
      <c r="J45" s="259"/>
      <c r="K45" s="259"/>
      <c r="L45" s="259"/>
      <c r="M45" s="259"/>
    </row>
    <row r="46" spans="1:13" s="75" customFormat="1" ht="11.65" customHeight="1">
      <c r="A46" s="135">
        <f>IF(B46&lt;&gt;"",COUNTA($B$9:B46),"")</f>
        <v>37</v>
      </c>
      <c r="B46" s="77" t="s">
        <v>142</v>
      </c>
      <c r="C46" s="154">
        <v>677.73</v>
      </c>
      <c r="D46" s="154">
        <v>656.28</v>
      </c>
      <c r="E46" s="154">
        <v>386.28</v>
      </c>
      <c r="F46" s="154">
        <v>622.72</v>
      </c>
      <c r="G46" s="154">
        <v>661.8</v>
      </c>
      <c r="H46" s="154">
        <v>531.07000000000005</v>
      </c>
      <c r="I46" s="154">
        <v>676.09</v>
      </c>
      <c r="J46" s="154">
        <v>506.71</v>
      </c>
      <c r="K46" s="154">
        <v>695.33</v>
      </c>
      <c r="L46" s="154">
        <v>540.78</v>
      </c>
      <c r="M46" s="154">
        <v>758.02</v>
      </c>
    </row>
    <row r="47" spans="1:13" s="75" customFormat="1" ht="11.65" customHeight="1">
      <c r="A47" s="135">
        <f>IF(B47&lt;&gt;"",COUNTA($B$9:B47),"")</f>
        <v>38</v>
      </c>
      <c r="B47" s="77" t="s">
        <v>143</v>
      </c>
      <c r="C47" s="154">
        <v>419.56</v>
      </c>
      <c r="D47" s="154">
        <v>438.16</v>
      </c>
      <c r="E47" s="154">
        <v>159.72999999999999</v>
      </c>
      <c r="F47" s="154">
        <v>389.39</v>
      </c>
      <c r="G47" s="154">
        <v>417.2</v>
      </c>
      <c r="H47" s="154">
        <v>289.75</v>
      </c>
      <c r="I47" s="154">
        <v>429.44</v>
      </c>
      <c r="J47" s="154">
        <v>180.51</v>
      </c>
      <c r="K47" s="154">
        <v>461.85</v>
      </c>
      <c r="L47" s="154">
        <v>185.57</v>
      </c>
      <c r="M47" s="154">
        <v>375.48</v>
      </c>
    </row>
    <row r="48" spans="1:13" s="75" customFormat="1" ht="23.1" customHeight="1">
      <c r="A48" s="135">
        <f>IF(B48&lt;&gt;"",COUNTA($B$9:B48),"")</f>
        <v>39</v>
      </c>
      <c r="B48" s="78" t="s">
        <v>144</v>
      </c>
      <c r="C48" s="154">
        <v>767.04</v>
      </c>
      <c r="D48" s="154">
        <v>752.83</v>
      </c>
      <c r="E48" s="154" t="s">
        <v>10</v>
      </c>
      <c r="F48" s="154">
        <v>574.13</v>
      </c>
      <c r="G48" s="154">
        <v>1189.3599999999999</v>
      </c>
      <c r="H48" s="154" t="s">
        <v>10</v>
      </c>
      <c r="I48" s="154">
        <v>644.13</v>
      </c>
      <c r="J48" s="154" t="s">
        <v>10</v>
      </c>
      <c r="K48" s="154">
        <v>756.78</v>
      </c>
      <c r="L48" s="154" t="s">
        <v>10</v>
      </c>
      <c r="M48" s="154">
        <v>634.08000000000004</v>
      </c>
    </row>
    <row r="49" spans="1:13" s="75" customFormat="1" ht="11.65" customHeight="1">
      <c r="A49" s="135">
        <f>IF(B49&lt;&gt;"",COUNTA($B$9:B49),"")</f>
        <v>40</v>
      </c>
      <c r="B49" s="77" t="s">
        <v>145</v>
      </c>
      <c r="C49" s="154">
        <v>17.489999999999998</v>
      </c>
      <c r="D49" s="154">
        <v>17.13</v>
      </c>
      <c r="E49" s="154">
        <v>3.87</v>
      </c>
      <c r="F49" s="154">
        <v>11.96</v>
      </c>
      <c r="G49" s="154">
        <v>19.829999999999998</v>
      </c>
      <c r="H49" s="154">
        <v>26.36</v>
      </c>
      <c r="I49" s="154">
        <v>27.49</v>
      </c>
      <c r="J49" s="154">
        <v>62.03</v>
      </c>
      <c r="K49" s="154">
        <v>14.77</v>
      </c>
      <c r="L49" s="154">
        <v>3.02</v>
      </c>
      <c r="M49" s="154">
        <v>16.7</v>
      </c>
    </row>
    <row r="50" spans="1:13" s="75" customFormat="1" ht="11.65" customHeight="1">
      <c r="A50" s="135">
        <f>IF(B50&lt;&gt;"",COUNTA($B$9:B50),"")</f>
        <v>41</v>
      </c>
      <c r="B50" s="77" t="s">
        <v>146</v>
      </c>
      <c r="C50" s="154">
        <v>1222.5899999999999</v>
      </c>
      <c r="D50" s="154">
        <v>1400.32</v>
      </c>
      <c r="E50" s="154">
        <v>1231.1300000000001</v>
      </c>
      <c r="F50" s="154">
        <v>1132.77</v>
      </c>
      <c r="G50" s="154">
        <v>1201.99</v>
      </c>
      <c r="H50" s="154">
        <v>843.13</v>
      </c>
      <c r="I50" s="154">
        <v>1144.67</v>
      </c>
      <c r="J50" s="154">
        <v>758.11</v>
      </c>
      <c r="K50" s="154">
        <v>1196.97</v>
      </c>
      <c r="L50" s="154">
        <v>785.88</v>
      </c>
      <c r="M50" s="154">
        <v>1203.8900000000001</v>
      </c>
    </row>
    <row r="51" spans="1:13" s="75" customFormat="1" ht="11.65" customHeight="1">
      <c r="A51" s="135">
        <f>IF(B51&lt;&gt;"",COUNTA($B$9:B51),"")</f>
        <v>42</v>
      </c>
      <c r="B51" s="77" t="s">
        <v>147</v>
      </c>
      <c r="C51" s="154">
        <v>633.12</v>
      </c>
      <c r="D51" s="154">
        <v>658.83</v>
      </c>
      <c r="E51" s="154">
        <v>50.57</v>
      </c>
      <c r="F51" s="154">
        <v>570.53</v>
      </c>
      <c r="G51" s="154">
        <v>628.96</v>
      </c>
      <c r="H51" s="154">
        <v>55.4</v>
      </c>
      <c r="I51" s="154">
        <v>614.71</v>
      </c>
      <c r="J51" s="154">
        <v>6.84</v>
      </c>
      <c r="K51" s="154">
        <v>610.6</v>
      </c>
      <c r="L51" s="154">
        <v>38.01</v>
      </c>
      <c r="M51" s="154">
        <v>707.96</v>
      </c>
    </row>
    <row r="52" spans="1:13" s="80" customFormat="1" ht="26.25" customHeight="1">
      <c r="A52" s="136">
        <f>IF(B52&lt;&gt;"",COUNTA($B$9:B52),"")</f>
        <v>43</v>
      </c>
      <c r="B52" s="79" t="s">
        <v>148</v>
      </c>
      <c r="C52" s="158">
        <v>2471.29</v>
      </c>
      <c r="D52" s="158">
        <v>2605.9</v>
      </c>
      <c r="E52" s="158">
        <v>1730.44</v>
      </c>
      <c r="F52" s="158">
        <v>2160.44</v>
      </c>
      <c r="G52" s="158">
        <v>2861.22</v>
      </c>
      <c r="H52" s="158">
        <v>1634.9</v>
      </c>
      <c r="I52" s="158">
        <v>2307.1</v>
      </c>
      <c r="J52" s="158">
        <v>1500.51</v>
      </c>
      <c r="K52" s="158">
        <v>2515.11</v>
      </c>
      <c r="L52" s="158">
        <v>1477.24</v>
      </c>
      <c r="M52" s="158">
        <v>2280.23</v>
      </c>
    </row>
    <row r="53" spans="1:13" s="75" customFormat="1" ht="23.1" customHeight="1">
      <c r="A53" s="135">
        <f>IF(B53&lt;&gt;"",COUNTA($B$9:B53),"")</f>
        <v>44</v>
      </c>
      <c r="B53" s="78" t="s">
        <v>149</v>
      </c>
      <c r="C53" s="154">
        <v>327.52</v>
      </c>
      <c r="D53" s="154">
        <v>222.25</v>
      </c>
      <c r="E53" s="154">
        <v>37.99</v>
      </c>
      <c r="F53" s="154">
        <v>296.5</v>
      </c>
      <c r="G53" s="154">
        <v>341.54</v>
      </c>
      <c r="H53" s="154">
        <v>324.20999999999998</v>
      </c>
      <c r="I53" s="154">
        <v>416.76</v>
      </c>
      <c r="J53" s="154">
        <v>539.84</v>
      </c>
      <c r="K53" s="154">
        <v>335.93</v>
      </c>
      <c r="L53" s="154">
        <v>263.52</v>
      </c>
      <c r="M53" s="154">
        <v>397.49</v>
      </c>
    </row>
    <row r="54" spans="1:13" s="75" customFormat="1" ht="11.65" customHeight="1">
      <c r="A54" s="135">
        <f>IF(B54&lt;&gt;"",COUNTA($B$9:B54),"")</f>
        <v>45</v>
      </c>
      <c r="B54" s="77" t="s">
        <v>150</v>
      </c>
      <c r="C54" s="154">
        <v>221.38</v>
      </c>
      <c r="D54" s="154">
        <v>150.36000000000001</v>
      </c>
      <c r="E54" s="154">
        <v>18.37</v>
      </c>
      <c r="F54" s="154">
        <v>195.88</v>
      </c>
      <c r="G54" s="154">
        <v>231.2</v>
      </c>
      <c r="H54" s="154">
        <v>139.11000000000001</v>
      </c>
      <c r="I54" s="154">
        <v>341.22</v>
      </c>
      <c r="J54" s="154">
        <v>488.29</v>
      </c>
      <c r="K54" s="154">
        <v>259.19</v>
      </c>
      <c r="L54" s="154">
        <v>172.33</v>
      </c>
      <c r="M54" s="154">
        <v>193.06</v>
      </c>
    </row>
    <row r="55" spans="1:13" s="75" customFormat="1" ht="11.65" customHeight="1">
      <c r="A55" s="135">
        <f>IF(B55&lt;&gt;"",COUNTA($B$9:B55),"")</f>
        <v>46</v>
      </c>
      <c r="B55" s="77" t="s">
        <v>151</v>
      </c>
      <c r="C55" s="154">
        <v>0.09</v>
      </c>
      <c r="D55" s="154">
        <v>0.25</v>
      </c>
      <c r="E55" s="154" t="s">
        <v>10</v>
      </c>
      <c r="F55" s="154" t="s">
        <v>10</v>
      </c>
      <c r="G55" s="154">
        <v>0.25</v>
      </c>
      <c r="H55" s="154" t="s">
        <v>10</v>
      </c>
      <c r="I55" s="154" t="s">
        <v>10</v>
      </c>
      <c r="J55" s="154" t="s">
        <v>10</v>
      </c>
      <c r="K55" s="154" t="s">
        <v>10</v>
      </c>
      <c r="L55" s="154" t="s">
        <v>10</v>
      </c>
      <c r="M55" s="154">
        <v>0.01</v>
      </c>
    </row>
    <row r="56" spans="1:13" s="75" customFormat="1" ht="11.65" customHeight="1">
      <c r="A56" s="135">
        <f>IF(B56&lt;&gt;"",COUNTA($B$9:B56),"")</f>
        <v>47</v>
      </c>
      <c r="B56" s="77" t="s">
        <v>152</v>
      </c>
      <c r="C56" s="154">
        <v>38.979999999999997</v>
      </c>
      <c r="D56" s="154">
        <v>136.80000000000001</v>
      </c>
      <c r="E56" s="154">
        <v>38.81</v>
      </c>
      <c r="F56" s="154">
        <v>23.06</v>
      </c>
      <c r="G56" s="154">
        <v>12.33</v>
      </c>
      <c r="H56" s="154">
        <v>3.14</v>
      </c>
      <c r="I56" s="154">
        <v>13.84</v>
      </c>
      <c r="J56" s="154" t="s">
        <v>10</v>
      </c>
      <c r="K56" s="154">
        <v>16.149999999999999</v>
      </c>
      <c r="L56" s="154">
        <v>6.48</v>
      </c>
      <c r="M56" s="154">
        <v>7.71</v>
      </c>
    </row>
    <row r="57" spans="1:13" s="75" customFormat="1" ht="11.65" customHeight="1">
      <c r="A57" s="135">
        <f>IF(B57&lt;&gt;"",COUNTA($B$9:B57),"")</f>
        <v>48</v>
      </c>
      <c r="B57" s="77" t="s">
        <v>147</v>
      </c>
      <c r="C57" s="154">
        <v>7.04</v>
      </c>
      <c r="D57" s="154">
        <v>5.16</v>
      </c>
      <c r="E57" s="154" t="s">
        <v>10</v>
      </c>
      <c r="F57" s="154">
        <v>4.37</v>
      </c>
      <c r="G57" s="154">
        <v>5.72</v>
      </c>
      <c r="H57" s="154" t="s">
        <v>10</v>
      </c>
      <c r="I57" s="154">
        <v>14.8</v>
      </c>
      <c r="J57" s="154">
        <v>20.07</v>
      </c>
      <c r="K57" s="154">
        <v>12.3</v>
      </c>
      <c r="L57" s="154" t="s">
        <v>10</v>
      </c>
      <c r="M57" s="154">
        <v>1.83</v>
      </c>
    </row>
    <row r="58" spans="1:13" s="80" customFormat="1" ht="27" customHeight="1">
      <c r="A58" s="136">
        <f>IF(B58&lt;&gt;"",COUNTA($B$9:B58),"")</f>
        <v>49</v>
      </c>
      <c r="B58" s="79" t="s">
        <v>153</v>
      </c>
      <c r="C58" s="158">
        <v>359.56</v>
      </c>
      <c r="D58" s="158">
        <v>354.13</v>
      </c>
      <c r="E58" s="158">
        <v>76.790000000000006</v>
      </c>
      <c r="F58" s="158">
        <v>315.19</v>
      </c>
      <c r="G58" s="158">
        <v>348.39</v>
      </c>
      <c r="H58" s="158">
        <v>327.33999999999997</v>
      </c>
      <c r="I58" s="158">
        <v>415.79</v>
      </c>
      <c r="J58" s="158">
        <v>519.77</v>
      </c>
      <c r="K58" s="158">
        <v>339.78</v>
      </c>
      <c r="L58" s="158">
        <v>270.01</v>
      </c>
      <c r="M58" s="158">
        <v>403.38</v>
      </c>
    </row>
    <row r="59" spans="1:13" s="80" customFormat="1" ht="27" customHeight="1">
      <c r="A59" s="136">
        <f>IF(B59&lt;&gt;"",COUNTA($B$9:B59),"")</f>
        <v>50</v>
      </c>
      <c r="B59" s="79" t="s">
        <v>154</v>
      </c>
      <c r="C59" s="158">
        <v>2830.85</v>
      </c>
      <c r="D59" s="158">
        <v>2960.03</v>
      </c>
      <c r="E59" s="158">
        <v>1807.23</v>
      </c>
      <c r="F59" s="158">
        <v>2475.63</v>
      </c>
      <c r="G59" s="158">
        <v>3209.61</v>
      </c>
      <c r="H59" s="158">
        <v>1962.24</v>
      </c>
      <c r="I59" s="158">
        <v>2722.89</v>
      </c>
      <c r="J59" s="158">
        <v>2020.28</v>
      </c>
      <c r="K59" s="158">
        <v>2854.89</v>
      </c>
      <c r="L59" s="158">
        <v>1747.25</v>
      </c>
      <c r="M59" s="158">
        <v>2683.61</v>
      </c>
    </row>
    <row r="60" spans="1:13" s="75" customFormat="1" ht="11.65" customHeight="1">
      <c r="A60" s="135">
        <f>IF(B60&lt;&gt;"",COUNTA($B$9:B60),"")</f>
        <v>51</v>
      </c>
      <c r="B60" s="77" t="s">
        <v>155</v>
      </c>
      <c r="C60" s="154">
        <v>765.82</v>
      </c>
      <c r="D60" s="154">
        <v>751.28</v>
      </c>
      <c r="E60" s="154">
        <v>973.13</v>
      </c>
      <c r="F60" s="154">
        <v>768.39</v>
      </c>
      <c r="G60" s="154">
        <v>764.56</v>
      </c>
      <c r="H60" s="154">
        <v>765.79</v>
      </c>
      <c r="I60" s="154">
        <v>789.46</v>
      </c>
      <c r="J60" s="154">
        <v>978.93</v>
      </c>
      <c r="K60" s="154">
        <v>719.69</v>
      </c>
      <c r="L60" s="154">
        <v>776.48</v>
      </c>
      <c r="M60" s="154">
        <v>816.17</v>
      </c>
    </row>
    <row r="61" spans="1:13" s="75" customFormat="1" ht="11.65" customHeight="1">
      <c r="A61" s="135">
        <f>IF(B61&lt;&gt;"",COUNTA($B$9:B61),"")</f>
        <v>52</v>
      </c>
      <c r="B61" s="77" t="s">
        <v>156</v>
      </c>
      <c r="C61" s="154">
        <v>270.57</v>
      </c>
      <c r="D61" s="154">
        <v>261.68</v>
      </c>
      <c r="E61" s="154">
        <v>298.36</v>
      </c>
      <c r="F61" s="154">
        <v>295.89999999999998</v>
      </c>
      <c r="G61" s="154">
        <v>249.88</v>
      </c>
      <c r="H61" s="154">
        <v>254.94</v>
      </c>
      <c r="I61" s="154">
        <v>289.66000000000003</v>
      </c>
      <c r="J61" s="154">
        <v>253.21</v>
      </c>
      <c r="K61" s="154">
        <v>245.67</v>
      </c>
      <c r="L61" s="154">
        <v>291.16000000000003</v>
      </c>
      <c r="M61" s="154">
        <v>291.35000000000002</v>
      </c>
    </row>
    <row r="62" spans="1:13" s="75" customFormat="1" ht="11.65" customHeight="1">
      <c r="A62" s="135">
        <f>IF(B62&lt;&gt;"",COUNTA($B$9:B62),"")</f>
        <v>53</v>
      </c>
      <c r="B62" s="77" t="s">
        <v>927</v>
      </c>
      <c r="C62" s="154">
        <v>302.51</v>
      </c>
      <c r="D62" s="154">
        <v>286.20999999999998</v>
      </c>
      <c r="E62" s="154">
        <v>399.91</v>
      </c>
      <c r="F62" s="154">
        <v>298.31</v>
      </c>
      <c r="G62" s="154">
        <v>305.36</v>
      </c>
      <c r="H62" s="154">
        <v>308.02</v>
      </c>
      <c r="I62" s="154">
        <v>309.94</v>
      </c>
      <c r="J62" s="154">
        <v>471.36</v>
      </c>
      <c r="K62" s="154">
        <v>278.93</v>
      </c>
      <c r="L62" s="154">
        <v>300.82</v>
      </c>
      <c r="M62" s="154">
        <v>344.4</v>
      </c>
    </row>
    <row r="63" spans="1:13" s="75" customFormat="1" ht="11.65" customHeight="1">
      <c r="A63" s="135">
        <f>IF(B63&lt;&gt;"",COUNTA($B$9:B63),"")</f>
        <v>54</v>
      </c>
      <c r="B63" s="77" t="s">
        <v>928</v>
      </c>
      <c r="C63" s="154">
        <v>121.45</v>
      </c>
      <c r="D63" s="154">
        <v>130.4</v>
      </c>
      <c r="E63" s="154">
        <v>155.9</v>
      </c>
      <c r="F63" s="154">
        <v>110.18</v>
      </c>
      <c r="G63" s="154">
        <v>127.41</v>
      </c>
      <c r="H63" s="154">
        <v>116.78</v>
      </c>
      <c r="I63" s="154">
        <v>119.21</v>
      </c>
      <c r="J63" s="154">
        <v>141.99</v>
      </c>
      <c r="K63" s="154">
        <v>117.77</v>
      </c>
      <c r="L63" s="154">
        <v>87.21</v>
      </c>
      <c r="M63" s="154">
        <v>121.35</v>
      </c>
    </row>
    <row r="64" spans="1:13" s="75" customFormat="1" ht="11.65" customHeight="1">
      <c r="A64" s="135">
        <f>IF(B64&lt;&gt;"",COUNTA($B$9:B64),"")</f>
        <v>55</v>
      </c>
      <c r="B64" s="77" t="s">
        <v>61</v>
      </c>
      <c r="C64" s="154">
        <v>401</v>
      </c>
      <c r="D64" s="154">
        <v>434.84</v>
      </c>
      <c r="E64" s="154">
        <v>166.4</v>
      </c>
      <c r="F64" s="154">
        <v>337.34</v>
      </c>
      <c r="G64" s="154">
        <v>407.07</v>
      </c>
      <c r="H64" s="154">
        <v>316.49</v>
      </c>
      <c r="I64" s="154">
        <v>343.89</v>
      </c>
      <c r="J64" s="154">
        <v>256.76</v>
      </c>
      <c r="K64" s="154">
        <v>469.59</v>
      </c>
      <c r="L64" s="154">
        <v>277.3</v>
      </c>
      <c r="M64" s="154">
        <v>383.4</v>
      </c>
    </row>
    <row r="65" spans="1:13" s="75" customFormat="1" ht="23.1" customHeight="1">
      <c r="A65" s="135">
        <f>IF(B65&lt;&gt;"",COUNTA($B$9:B65),"")</f>
        <v>56</v>
      </c>
      <c r="B65" s="78" t="s">
        <v>929</v>
      </c>
      <c r="C65" s="154">
        <v>332.82</v>
      </c>
      <c r="D65" s="154">
        <v>412.33</v>
      </c>
      <c r="E65" s="154">
        <v>431.41</v>
      </c>
      <c r="F65" s="154">
        <v>277.39</v>
      </c>
      <c r="G65" s="154">
        <v>322.33999999999997</v>
      </c>
      <c r="H65" s="154">
        <v>228.74</v>
      </c>
      <c r="I65" s="154">
        <v>300.73</v>
      </c>
      <c r="J65" s="154">
        <v>252.06</v>
      </c>
      <c r="K65" s="154">
        <v>371.5</v>
      </c>
      <c r="L65" s="154">
        <v>189.46</v>
      </c>
      <c r="M65" s="154">
        <v>283.42</v>
      </c>
    </row>
    <row r="66" spans="1:13" s="75" customFormat="1" ht="23.1" customHeight="1">
      <c r="A66" s="135">
        <f>IF(B66&lt;&gt;"",COUNTA($B$9:B66),"")</f>
        <v>57</v>
      </c>
      <c r="B66" s="78" t="s">
        <v>930</v>
      </c>
      <c r="C66" s="154">
        <v>428.37</v>
      </c>
      <c r="D66" s="154">
        <v>395.38</v>
      </c>
      <c r="E66" s="154">
        <v>98.36</v>
      </c>
      <c r="F66" s="154">
        <v>429.25</v>
      </c>
      <c r="G66" s="154">
        <v>477.37</v>
      </c>
      <c r="H66" s="154">
        <v>117.93</v>
      </c>
      <c r="I66" s="154">
        <v>427.35</v>
      </c>
      <c r="J66" s="154">
        <v>10.73</v>
      </c>
      <c r="K66" s="154">
        <v>423.69</v>
      </c>
      <c r="L66" s="154">
        <v>14.22</v>
      </c>
      <c r="M66" s="154">
        <v>421.85</v>
      </c>
    </row>
    <row r="67" spans="1:13" s="75" customFormat="1" ht="23.1" customHeight="1">
      <c r="A67" s="135">
        <f>IF(B67&lt;&gt;"",COUNTA($B$9:B67),"")</f>
        <v>58</v>
      </c>
      <c r="B67" s="78" t="s">
        <v>931</v>
      </c>
      <c r="C67" s="154">
        <v>146.49</v>
      </c>
      <c r="D67" s="154">
        <v>91.38</v>
      </c>
      <c r="E67" s="154">
        <v>2.36</v>
      </c>
      <c r="F67" s="154">
        <v>62.64</v>
      </c>
      <c r="G67" s="154">
        <v>476.33</v>
      </c>
      <c r="H67" s="154">
        <v>0.37</v>
      </c>
      <c r="I67" s="154">
        <v>70.900000000000006</v>
      </c>
      <c r="J67" s="154">
        <v>2.85</v>
      </c>
      <c r="K67" s="154">
        <v>99.96</v>
      </c>
      <c r="L67" s="154">
        <v>1.61</v>
      </c>
      <c r="M67" s="154">
        <v>56.73</v>
      </c>
    </row>
    <row r="68" spans="1:13" s="75" customFormat="1" ht="11.65" customHeight="1">
      <c r="A68" s="135">
        <f>IF(B68&lt;&gt;"",COUNTA($B$9:B68),"")</f>
        <v>59</v>
      </c>
      <c r="B68" s="77" t="s">
        <v>160</v>
      </c>
      <c r="C68" s="154">
        <v>165.96</v>
      </c>
      <c r="D68" s="154">
        <v>254.04</v>
      </c>
      <c r="E68" s="154">
        <v>227.02</v>
      </c>
      <c r="F68" s="154">
        <v>124.3</v>
      </c>
      <c r="G68" s="154">
        <v>126.52</v>
      </c>
      <c r="H68" s="154">
        <v>65.790000000000006</v>
      </c>
      <c r="I68" s="154">
        <v>112.27</v>
      </c>
      <c r="J68" s="154">
        <v>55.49</v>
      </c>
      <c r="K68" s="154">
        <v>196.38</v>
      </c>
      <c r="L68" s="154">
        <v>103.6</v>
      </c>
      <c r="M68" s="154">
        <v>147.97</v>
      </c>
    </row>
    <row r="69" spans="1:13" s="75" customFormat="1" ht="11.65" customHeight="1">
      <c r="A69" s="135">
        <f>IF(B69&lt;&gt;"",COUNTA($B$9:B69),"")</f>
        <v>60</v>
      </c>
      <c r="B69" s="77" t="s">
        <v>161</v>
      </c>
      <c r="C69" s="154">
        <v>1091.18</v>
      </c>
      <c r="D69" s="154">
        <v>1181.0899999999999</v>
      </c>
      <c r="E69" s="154">
        <v>175.98</v>
      </c>
      <c r="F69" s="154">
        <v>1008.11</v>
      </c>
      <c r="G69" s="154">
        <v>1132.95</v>
      </c>
      <c r="H69" s="154">
        <v>420.45</v>
      </c>
      <c r="I69" s="154">
        <v>1000.13</v>
      </c>
      <c r="J69" s="154">
        <v>261.41000000000003</v>
      </c>
      <c r="K69" s="154">
        <v>1068.5</v>
      </c>
      <c r="L69" s="154">
        <v>313.69</v>
      </c>
      <c r="M69" s="154">
        <v>1113.3800000000001</v>
      </c>
    </row>
    <row r="70" spans="1:13" s="75" customFormat="1" ht="11.65" customHeight="1">
      <c r="A70" s="135">
        <f>IF(B70&lt;&gt;"",COUNTA($B$9:B70),"")</f>
        <v>61</v>
      </c>
      <c r="B70" s="77" t="s">
        <v>147</v>
      </c>
      <c r="C70" s="154">
        <v>633.12</v>
      </c>
      <c r="D70" s="154">
        <v>658.83</v>
      </c>
      <c r="E70" s="154">
        <v>50.57</v>
      </c>
      <c r="F70" s="154">
        <v>570.53</v>
      </c>
      <c r="G70" s="154">
        <v>628.96</v>
      </c>
      <c r="H70" s="154">
        <v>55.4</v>
      </c>
      <c r="I70" s="154">
        <v>614.71</v>
      </c>
      <c r="J70" s="154">
        <v>6.84</v>
      </c>
      <c r="K70" s="154">
        <v>610.6</v>
      </c>
      <c r="L70" s="154">
        <v>38.01</v>
      </c>
      <c r="M70" s="154">
        <v>707.96</v>
      </c>
    </row>
    <row r="71" spans="1:13" s="80" customFormat="1" ht="27" customHeight="1">
      <c r="A71" s="136">
        <f>IF(B71&lt;&gt;"",COUNTA($B$9:B71),"")</f>
        <v>62</v>
      </c>
      <c r="B71" s="79" t="s">
        <v>162</v>
      </c>
      <c r="C71" s="158">
        <v>2698.53</v>
      </c>
      <c r="D71" s="158">
        <v>2861.53</v>
      </c>
      <c r="E71" s="158">
        <v>2024.1</v>
      </c>
      <c r="F71" s="158">
        <v>2436.89</v>
      </c>
      <c r="G71" s="158">
        <v>3078.17</v>
      </c>
      <c r="H71" s="158">
        <v>1860.15</v>
      </c>
      <c r="I71" s="158">
        <v>2430.0100000000002</v>
      </c>
      <c r="J71" s="158">
        <v>1811.4</v>
      </c>
      <c r="K71" s="158">
        <v>2738.72</v>
      </c>
      <c r="L71" s="158">
        <v>1638.36</v>
      </c>
      <c r="M71" s="158">
        <v>2514.96</v>
      </c>
    </row>
    <row r="72" spans="1:13" s="75" customFormat="1" ht="11.65" customHeight="1">
      <c r="A72" s="135">
        <f>IF(B72&lt;&gt;"",COUNTA($B$9:B72),"")</f>
        <v>63</v>
      </c>
      <c r="B72" s="77" t="s">
        <v>163</v>
      </c>
      <c r="C72" s="154">
        <v>157.74</v>
      </c>
      <c r="D72" s="154">
        <v>142.43</v>
      </c>
      <c r="E72" s="154">
        <v>91.67</v>
      </c>
      <c r="F72" s="154">
        <v>135.62</v>
      </c>
      <c r="G72" s="154">
        <v>178.42</v>
      </c>
      <c r="H72" s="154">
        <v>206.47</v>
      </c>
      <c r="I72" s="154">
        <v>214.35</v>
      </c>
      <c r="J72" s="154">
        <v>361.87</v>
      </c>
      <c r="K72" s="154">
        <v>149.65</v>
      </c>
      <c r="L72" s="154">
        <v>83.17</v>
      </c>
      <c r="M72" s="154">
        <v>144.11000000000001</v>
      </c>
    </row>
    <row r="73" spans="1:13" s="75" customFormat="1" ht="11.65" customHeight="1">
      <c r="A73" s="135">
        <f>IF(B73&lt;&gt;"",COUNTA($B$9:B73),"")</f>
        <v>64</v>
      </c>
      <c r="B73" s="77" t="s">
        <v>164</v>
      </c>
      <c r="C73" s="154" t="s">
        <v>10</v>
      </c>
      <c r="D73" s="154" t="s">
        <v>10</v>
      </c>
      <c r="E73" s="154" t="s">
        <v>10</v>
      </c>
      <c r="F73" s="154" t="s">
        <v>10</v>
      </c>
      <c r="G73" s="154" t="s">
        <v>10</v>
      </c>
      <c r="H73" s="154" t="s">
        <v>10</v>
      </c>
      <c r="I73" s="154" t="s">
        <v>10</v>
      </c>
      <c r="J73" s="154" t="s">
        <v>10</v>
      </c>
      <c r="K73" s="154" t="s">
        <v>10</v>
      </c>
      <c r="L73" s="154" t="s">
        <v>10</v>
      </c>
      <c r="M73" s="154" t="s">
        <v>10</v>
      </c>
    </row>
    <row r="74" spans="1:13" s="75" customFormat="1" ht="11.65" customHeight="1">
      <c r="A74" s="135">
        <f>IF(B74&lt;&gt;"",COUNTA($B$9:B74),"")</f>
        <v>65</v>
      </c>
      <c r="B74" s="77" t="s">
        <v>165</v>
      </c>
      <c r="C74" s="154">
        <v>92.13</v>
      </c>
      <c r="D74" s="154">
        <v>123.91</v>
      </c>
      <c r="E74" s="154">
        <v>38.28</v>
      </c>
      <c r="F74" s="154">
        <v>63.39</v>
      </c>
      <c r="G74" s="154">
        <v>101.63</v>
      </c>
      <c r="H74" s="154">
        <v>9.42</v>
      </c>
      <c r="I74" s="154">
        <v>120.18</v>
      </c>
      <c r="J74" s="154">
        <v>143.12</v>
      </c>
      <c r="K74" s="154">
        <v>62.95</v>
      </c>
      <c r="L74" s="154">
        <v>62.93</v>
      </c>
      <c r="M74" s="154">
        <v>84.01</v>
      </c>
    </row>
    <row r="75" spans="1:13" s="75" customFormat="1" ht="11.65" customHeight="1">
      <c r="A75" s="135">
        <f>IF(B75&lt;&gt;"",COUNTA($B$9:B75),"")</f>
        <v>66</v>
      </c>
      <c r="B75" s="77" t="s">
        <v>147</v>
      </c>
      <c r="C75" s="154">
        <v>7.04</v>
      </c>
      <c r="D75" s="154">
        <v>5.16</v>
      </c>
      <c r="E75" s="154" t="s">
        <v>10</v>
      </c>
      <c r="F75" s="154">
        <v>4.37</v>
      </c>
      <c r="G75" s="154">
        <v>5.72</v>
      </c>
      <c r="H75" s="154" t="s">
        <v>10</v>
      </c>
      <c r="I75" s="154">
        <v>14.8</v>
      </c>
      <c r="J75" s="154">
        <v>20.07</v>
      </c>
      <c r="K75" s="154">
        <v>12.3</v>
      </c>
      <c r="L75" s="154" t="s">
        <v>10</v>
      </c>
      <c r="M75" s="154">
        <v>1.83</v>
      </c>
    </row>
    <row r="76" spans="1:13" s="80" customFormat="1" ht="27" customHeight="1">
      <c r="A76" s="136">
        <f>IF(B76&lt;&gt;"",COUNTA($B$9:B76),"")</f>
        <v>67</v>
      </c>
      <c r="B76" s="79" t="s">
        <v>166</v>
      </c>
      <c r="C76" s="158">
        <v>242.83</v>
      </c>
      <c r="D76" s="158">
        <v>261.17</v>
      </c>
      <c r="E76" s="158">
        <v>129.94999999999999</v>
      </c>
      <c r="F76" s="158">
        <v>194.63</v>
      </c>
      <c r="G76" s="158">
        <v>274.33</v>
      </c>
      <c r="H76" s="158">
        <v>215.89</v>
      </c>
      <c r="I76" s="158">
        <v>319.73</v>
      </c>
      <c r="J76" s="158">
        <v>484.93</v>
      </c>
      <c r="K76" s="158">
        <v>200.3</v>
      </c>
      <c r="L76" s="158">
        <v>146.1</v>
      </c>
      <c r="M76" s="158">
        <v>226.29</v>
      </c>
    </row>
    <row r="77" spans="1:13" s="80" customFormat="1" ht="25.5" customHeight="1">
      <c r="A77" s="136">
        <f>IF(B77&lt;&gt;"",COUNTA($B$9:B77),"")</f>
        <v>68</v>
      </c>
      <c r="B77" s="79" t="s">
        <v>167</v>
      </c>
      <c r="C77" s="158">
        <v>2941.36</v>
      </c>
      <c r="D77" s="158">
        <v>3122.7</v>
      </c>
      <c r="E77" s="158">
        <v>2154.0500000000002</v>
      </c>
      <c r="F77" s="158">
        <v>2631.52</v>
      </c>
      <c r="G77" s="158">
        <v>3352.51</v>
      </c>
      <c r="H77" s="158">
        <v>2076.04</v>
      </c>
      <c r="I77" s="158">
        <v>2749.75</v>
      </c>
      <c r="J77" s="158">
        <v>2296.3200000000002</v>
      </c>
      <c r="K77" s="158">
        <v>2939.02</v>
      </c>
      <c r="L77" s="158">
        <v>1784.46</v>
      </c>
      <c r="M77" s="158">
        <v>2741.25</v>
      </c>
    </row>
    <row r="78" spans="1:13" s="80" customFormat="1" ht="26.25" customHeight="1">
      <c r="A78" s="136">
        <f>IF(B78&lt;&gt;"",COUNTA($B$9:B78),"")</f>
        <v>69</v>
      </c>
      <c r="B78" s="79" t="s">
        <v>168</v>
      </c>
      <c r="C78" s="158">
        <v>110.5</v>
      </c>
      <c r="D78" s="158">
        <v>162.66999999999999</v>
      </c>
      <c r="E78" s="158">
        <v>346.82</v>
      </c>
      <c r="F78" s="158">
        <v>155.88999999999999</v>
      </c>
      <c r="G78" s="158">
        <v>142.88999999999999</v>
      </c>
      <c r="H78" s="158">
        <v>113.8</v>
      </c>
      <c r="I78" s="158">
        <v>26.85</v>
      </c>
      <c r="J78" s="158">
        <v>276.04000000000002</v>
      </c>
      <c r="K78" s="158">
        <v>84.13</v>
      </c>
      <c r="L78" s="158">
        <v>37.21</v>
      </c>
      <c r="M78" s="158">
        <v>57.63</v>
      </c>
    </row>
    <row r="79" spans="1:13" s="82" customFormat="1" ht="25.15" customHeight="1">
      <c r="A79" s="135">
        <f>IF(B79&lt;&gt;"",COUNTA($B$9:B79),"")</f>
        <v>70</v>
      </c>
      <c r="B79" s="81" t="s">
        <v>932</v>
      </c>
      <c r="C79" s="156">
        <v>227.24</v>
      </c>
      <c r="D79" s="156">
        <v>255.62</v>
      </c>
      <c r="E79" s="156">
        <v>293.66000000000003</v>
      </c>
      <c r="F79" s="156">
        <v>276.45</v>
      </c>
      <c r="G79" s="156">
        <v>216.96</v>
      </c>
      <c r="H79" s="156">
        <v>225.25</v>
      </c>
      <c r="I79" s="156">
        <v>122.91</v>
      </c>
      <c r="J79" s="156">
        <v>310.88</v>
      </c>
      <c r="K79" s="156">
        <v>223.61</v>
      </c>
      <c r="L79" s="156">
        <v>161.12</v>
      </c>
      <c r="M79" s="156">
        <v>234.73</v>
      </c>
    </row>
    <row r="80" spans="1:13" s="75" customFormat="1" ht="22.5">
      <c r="A80" s="135">
        <f>IF(B80&lt;&gt;"",COUNTA($B$9:B80),"")</f>
        <v>71</v>
      </c>
      <c r="B80" s="83" t="s">
        <v>963</v>
      </c>
      <c r="C80" s="154">
        <v>78.98</v>
      </c>
      <c r="D80" s="154">
        <v>63.9</v>
      </c>
      <c r="E80" s="154">
        <v>28.15</v>
      </c>
      <c r="F80" s="154">
        <v>47.83</v>
      </c>
      <c r="G80" s="154">
        <v>30.26</v>
      </c>
      <c r="H80" s="154" t="s">
        <v>10</v>
      </c>
      <c r="I80" s="154">
        <v>75.819999999999993</v>
      </c>
      <c r="J80" s="154" t="s">
        <v>10</v>
      </c>
      <c r="K80" s="154">
        <v>123.77</v>
      </c>
      <c r="L80" s="154" t="s">
        <v>10</v>
      </c>
      <c r="M80" s="154">
        <v>132.99</v>
      </c>
    </row>
    <row r="81" spans="1:13" s="75" customFormat="1" ht="22.5" customHeight="1">
      <c r="A81" s="135">
        <f>IF(B81&lt;&gt;"",COUNTA($B$9:B81),"")</f>
        <v>72</v>
      </c>
      <c r="B81" s="83" t="s">
        <v>962</v>
      </c>
      <c r="C81" s="154">
        <v>125</v>
      </c>
      <c r="D81" s="154">
        <v>144.9</v>
      </c>
      <c r="E81" s="154">
        <v>79.989999999999995</v>
      </c>
      <c r="F81" s="154">
        <v>135.12</v>
      </c>
      <c r="G81" s="154">
        <v>113.6</v>
      </c>
      <c r="H81" s="154">
        <v>61.5</v>
      </c>
      <c r="I81" s="154">
        <v>90.93</v>
      </c>
      <c r="J81" s="154">
        <v>71.8</v>
      </c>
      <c r="K81" s="154">
        <v>127.34</v>
      </c>
      <c r="L81" s="154">
        <v>43.33</v>
      </c>
      <c r="M81" s="154">
        <v>125.08</v>
      </c>
    </row>
    <row r="82" spans="1:13" s="87" customFormat="1" ht="11.65" customHeight="1">
      <c r="A82" s="84"/>
      <c r="B82" s="85"/>
      <c r="C82" s="85"/>
      <c r="D82" s="86"/>
      <c r="F82" s="88"/>
      <c r="G82" s="5"/>
      <c r="H82" s="5"/>
      <c r="I82" s="5"/>
      <c r="J82" s="5"/>
      <c r="K82" s="5"/>
      <c r="L82" s="5"/>
      <c r="M82" s="5"/>
    </row>
    <row r="83" spans="1:13" s="87" customFormat="1" ht="11.65" customHeight="1">
      <c r="A83" s="84"/>
      <c r="B83" s="85"/>
      <c r="C83" s="85"/>
      <c r="D83" s="86"/>
      <c r="F83" s="88"/>
      <c r="G83" s="5"/>
      <c r="H83" s="5"/>
      <c r="I83" s="5"/>
      <c r="J83" s="5"/>
      <c r="K83" s="5"/>
      <c r="L83" s="5"/>
      <c r="M83" s="5"/>
    </row>
    <row r="84" spans="1:13" s="87" customFormat="1" ht="11.65" customHeight="1">
      <c r="A84" s="84"/>
      <c r="B84" s="85"/>
      <c r="C84" s="85"/>
      <c r="D84" s="86"/>
      <c r="F84" s="88"/>
      <c r="G84" s="5"/>
      <c r="H84" s="5"/>
      <c r="I84" s="5"/>
      <c r="J84" s="5"/>
      <c r="K84" s="5"/>
      <c r="L84" s="5"/>
      <c r="M84" s="5"/>
    </row>
    <row r="85" spans="1:13" s="87" customFormat="1" ht="11.65" customHeight="1">
      <c r="A85" s="84"/>
      <c r="B85" s="85"/>
      <c r="C85" s="85"/>
      <c r="D85" s="86"/>
      <c r="F85" s="88"/>
      <c r="G85" s="5"/>
      <c r="H85" s="5"/>
      <c r="I85" s="5"/>
      <c r="J85" s="5"/>
      <c r="K85" s="5"/>
      <c r="L85" s="5"/>
      <c r="M85" s="5"/>
    </row>
    <row r="86" spans="1:13" s="87" customFormat="1" ht="11.65" customHeight="1">
      <c r="A86" s="84"/>
      <c r="B86" s="85"/>
      <c r="C86" s="85"/>
      <c r="D86" s="86"/>
      <c r="F86" s="88"/>
      <c r="G86" s="5"/>
      <c r="H86" s="5"/>
      <c r="I86" s="5"/>
      <c r="J86" s="5"/>
      <c r="K86" s="5"/>
      <c r="L86" s="5"/>
      <c r="M86" s="5"/>
    </row>
    <row r="87" spans="1:13" s="87" customFormat="1" ht="11.65" customHeight="1">
      <c r="A87" s="84"/>
      <c r="B87" s="85"/>
      <c r="C87" s="85"/>
      <c r="D87" s="86"/>
      <c r="F87" s="88"/>
      <c r="G87" s="5"/>
      <c r="H87" s="5"/>
      <c r="I87" s="5"/>
      <c r="J87" s="5"/>
      <c r="K87" s="5"/>
      <c r="L87" s="5"/>
      <c r="M87" s="5"/>
    </row>
    <row r="88" spans="1:13" s="87" customFormat="1" ht="11.65" customHeight="1">
      <c r="A88" s="84"/>
      <c r="B88" s="85"/>
      <c r="C88" s="85"/>
      <c r="D88" s="86"/>
      <c r="F88" s="88"/>
      <c r="G88" s="5"/>
      <c r="H88" s="5"/>
      <c r="I88" s="5"/>
      <c r="J88" s="5"/>
      <c r="K88" s="5"/>
      <c r="L88" s="5"/>
      <c r="M88" s="5"/>
    </row>
    <row r="89" spans="1:13" s="87" customFormat="1" ht="11.65" customHeight="1">
      <c r="A89" s="84"/>
      <c r="B89" s="85"/>
      <c r="C89" s="85"/>
      <c r="D89" s="86"/>
      <c r="F89" s="88"/>
      <c r="G89" s="5"/>
      <c r="H89" s="5"/>
      <c r="I89" s="5"/>
      <c r="J89" s="5"/>
      <c r="K89" s="5"/>
      <c r="L89" s="5"/>
      <c r="M89" s="5"/>
    </row>
    <row r="90" spans="1:13" s="87" customFormat="1" ht="11.65" customHeight="1">
      <c r="A90" s="84"/>
      <c r="B90" s="85"/>
      <c r="C90" s="85"/>
      <c r="D90" s="86"/>
      <c r="F90" s="88"/>
      <c r="G90" s="5"/>
      <c r="H90" s="5"/>
      <c r="I90" s="5"/>
      <c r="J90" s="5"/>
      <c r="K90" s="5"/>
      <c r="L90" s="5"/>
      <c r="M90" s="5"/>
    </row>
    <row r="91" spans="1:13" s="87" customFormat="1" ht="11.65" customHeight="1">
      <c r="A91" s="84"/>
      <c r="B91" s="85"/>
      <c r="C91" s="85"/>
      <c r="D91" s="86"/>
      <c r="F91" s="88"/>
      <c r="G91" s="5"/>
      <c r="H91" s="5"/>
      <c r="I91" s="5"/>
      <c r="J91" s="5"/>
      <c r="K91" s="5"/>
      <c r="L91" s="5"/>
      <c r="M91" s="5"/>
    </row>
    <row r="92" spans="1:13" s="87" customFormat="1" ht="11.65" customHeight="1">
      <c r="A92" s="84"/>
      <c r="B92" s="85"/>
      <c r="C92" s="85"/>
      <c r="D92" s="86"/>
      <c r="F92" s="88"/>
      <c r="G92" s="5"/>
      <c r="H92" s="5"/>
      <c r="I92" s="5"/>
      <c r="J92" s="5"/>
      <c r="K92" s="5"/>
      <c r="L92" s="5"/>
      <c r="M92" s="5"/>
    </row>
    <row r="93" spans="1:13" s="87" customFormat="1" ht="11.65" customHeight="1">
      <c r="A93" s="84"/>
      <c r="B93" s="85"/>
      <c r="C93" s="85"/>
      <c r="D93" s="86"/>
      <c r="F93" s="88"/>
      <c r="G93" s="5"/>
      <c r="H93" s="5"/>
      <c r="I93" s="5"/>
      <c r="J93" s="5"/>
      <c r="K93" s="5"/>
      <c r="L93" s="5"/>
      <c r="M93" s="5"/>
    </row>
    <row r="94" spans="1:13" s="87" customFormat="1" ht="11.65" customHeight="1">
      <c r="A94" s="89"/>
      <c r="B94" s="89"/>
      <c r="C94" s="89"/>
      <c r="D94" s="89"/>
      <c r="F94" s="88"/>
      <c r="G94" s="5"/>
      <c r="H94" s="5"/>
      <c r="I94" s="5"/>
      <c r="J94" s="5"/>
      <c r="K94" s="5"/>
      <c r="L94" s="5"/>
      <c r="M94" s="5"/>
    </row>
    <row r="95" spans="1:13" s="87" customFormat="1" ht="11.65" customHeight="1">
      <c r="A95" s="89"/>
      <c r="B95" s="89"/>
      <c r="C95" s="89"/>
      <c r="D95" s="89"/>
      <c r="F95" s="88"/>
      <c r="G95" s="5"/>
      <c r="H95" s="5"/>
      <c r="I95" s="5"/>
      <c r="J95" s="5"/>
      <c r="K95" s="5"/>
      <c r="L95" s="5"/>
      <c r="M95" s="5"/>
    </row>
    <row r="96" spans="1:13" s="87" customFormat="1" ht="11.65" customHeight="1">
      <c r="A96" s="89"/>
      <c r="B96" s="89"/>
      <c r="C96" s="89"/>
      <c r="D96" s="89"/>
      <c r="F96" s="88"/>
      <c r="G96" s="5"/>
      <c r="H96" s="5"/>
      <c r="I96" s="5"/>
      <c r="J96" s="5"/>
      <c r="K96" s="5"/>
      <c r="L96" s="5"/>
      <c r="M96" s="5"/>
    </row>
    <row r="97" spans="1:13" s="87" customFormat="1" ht="11.65" customHeight="1">
      <c r="A97" s="89"/>
      <c r="B97" s="89"/>
      <c r="C97" s="89"/>
      <c r="D97" s="89"/>
      <c r="F97" s="88"/>
      <c r="G97" s="5"/>
      <c r="H97" s="5"/>
      <c r="I97" s="5"/>
      <c r="J97" s="5"/>
      <c r="K97" s="5"/>
      <c r="L97" s="5"/>
      <c r="M97" s="5"/>
    </row>
    <row r="98" spans="1:13" s="87" customFormat="1" ht="11.65" customHeight="1">
      <c r="A98" s="89"/>
      <c r="B98" s="89"/>
      <c r="C98" s="89"/>
      <c r="D98" s="89"/>
      <c r="F98" s="88"/>
      <c r="G98" s="5"/>
      <c r="H98" s="5"/>
      <c r="I98" s="5"/>
      <c r="J98" s="5"/>
      <c r="K98" s="5"/>
      <c r="L98" s="5"/>
      <c r="M98" s="5"/>
    </row>
    <row r="99" spans="1:13" s="87" customFormat="1" ht="11.65" customHeight="1">
      <c r="A99" s="89"/>
      <c r="B99" s="89"/>
      <c r="C99" s="89"/>
      <c r="D99" s="89"/>
      <c r="F99" s="88"/>
      <c r="G99" s="5"/>
      <c r="H99" s="5"/>
      <c r="I99" s="5"/>
      <c r="J99" s="5"/>
      <c r="K99" s="5"/>
      <c r="L99" s="5"/>
      <c r="M99" s="5"/>
    </row>
    <row r="100" spans="1:13" s="87" customFormat="1" ht="11.65" customHeight="1">
      <c r="A100" s="89"/>
      <c r="B100" s="89"/>
      <c r="C100" s="89"/>
      <c r="D100" s="89"/>
      <c r="F100" s="88"/>
      <c r="G100" s="5"/>
      <c r="H100" s="5"/>
      <c r="I100" s="5"/>
      <c r="J100" s="5"/>
      <c r="K100" s="5"/>
      <c r="L100" s="5"/>
      <c r="M100" s="5"/>
    </row>
    <row r="101" spans="1:13" s="87" customFormat="1" ht="11.65" customHeight="1">
      <c r="A101" s="89"/>
      <c r="B101" s="89"/>
      <c r="C101" s="89"/>
      <c r="D101" s="89"/>
      <c r="F101" s="88"/>
      <c r="G101" s="5"/>
      <c r="H101" s="5"/>
      <c r="I101" s="5"/>
      <c r="J101" s="5"/>
      <c r="K101" s="5"/>
      <c r="L101" s="5"/>
      <c r="M101" s="5"/>
    </row>
    <row r="102" spans="1:13" s="87" customFormat="1" ht="11.65" customHeight="1">
      <c r="A102" s="89"/>
      <c r="B102" s="89"/>
      <c r="C102" s="89"/>
      <c r="D102" s="89"/>
      <c r="F102" s="88"/>
      <c r="G102" s="5"/>
      <c r="H102" s="5"/>
      <c r="I102" s="5"/>
      <c r="J102" s="5"/>
      <c r="K102" s="5"/>
      <c r="L102" s="5"/>
      <c r="M102" s="5"/>
    </row>
    <row r="103" spans="1:13" s="87" customFormat="1" ht="11.65" customHeight="1">
      <c r="A103" s="89"/>
      <c r="B103" s="89"/>
      <c r="C103" s="89"/>
      <c r="D103" s="89"/>
      <c r="F103" s="88"/>
      <c r="G103" s="5"/>
      <c r="H103" s="5"/>
      <c r="I103" s="5"/>
      <c r="J103" s="5"/>
      <c r="K103" s="5"/>
      <c r="L103" s="5"/>
      <c r="M103" s="5"/>
    </row>
    <row r="104" spans="1:13" s="87" customFormat="1" ht="11.65" customHeight="1">
      <c r="A104" s="89"/>
      <c r="B104" s="89"/>
      <c r="C104" s="89"/>
      <c r="D104" s="89"/>
      <c r="F104" s="88"/>
      <c r="G104" s="5"/>
      <c r="H104" s="5"/>
      <c r="I104" s="5"/>
      <c r="J104" s="5"/>
      <c r="K104" s="5"/>
      <c r="L104" s="5"/>
      <c r="M104" s="5"/>
    </row>
    <row r="105" spans="1:13" s="87" customFormat="1" ht="11.65" customHeight="1">
      <c r="A105" s="89"/>
      <c r="B105" s="89"/>
      <c r="C105" s="89"/>
      <c r="D105" s="89"/>
      <c r="F105" s="88"/>
      <c r="G105" s="5"/>
      <c r="H105" s="5"/>
      <c r="I105" s="5"/>
      <c r="J105" s="5"/>
      <c r="K105" s="5"/>
      <c r="L105" s="5"/>
      <c r="M105" s="5"/>
    </row>
    <row r="106" spans="1:13" s="87" customFormat="1" ht="11.65" customHeight="1">
      <c r="A106" s="89"/>
      <c r="B106" s="89"/>
      <c r="C106" s="89"/>
      <c r="D106" s="89"/>
      <c r="F106" s="88"/>
      <c r="G106" s="5"/>
      <c r="H106" s="5"/>
      <c r="I106" s="5"/>
      <c r="J106" s="5"/>
      <c r="K106" s="5"/>
      <c r="L106" s="5"/>
      <c r="M106" s="5"/>
    </row>
    <row r="107" spans="1:13" s="87" customFormat="1" ht="11.65" customHeight="1">
      <c r="A107" s="89"/>
      <c r="B107" s="89"/>
      <c r="C107" s="89"/>
      <c r="D107" s="89"/>
      <c r="F107" s="88"/>
      <c r="G107" s="5"/>
      <c r="H107" s="5"/>
      <c r="I107" s="5"/>
      <c r="J107" s="5"/>
      <c r="K107" s="5"/>
      <c r="L107" s="5"/>
      <c r="M107" s="5"/>
    </row>
    <row r="108" spans="1:13" s="87" customFormat="1" ht="11.65" customHeight="1">
      <c r="A108" s="89"/>
      <c r="B108" s="89"/>
      <c r="C108" s="89"/>
      <c r="D108" s="89"/>
      <c r="F108" s="88"/>
      <c r="G108" s="5"/>
      <c r="H108" s="5"/>
      <c r="I108" s="5"/>
      <c r="J108" s="5"/>
      <c r="K108" s="5"/>
      <c r="L108" s="5"/>
      <c r="M108" s="5"/>
    </row>
    <row r="109" spans="1:13" s="87" customFormat="1" ht="11.65" customHeight="1">
      <c r="A109" s="89"/>
      <c r="B109" s="89"/>
      <c r="C109" s="89"/>
      <c r="D109" s="89"/>
      <c r="F109" s="88"/>
      <c r="G109" s="5"/>
      <c r="H109" s="5"/>
      <c r="I109" s="5"/>
      <c r="J109" s="5"/>
      <c r="K109" s="5"/>
      <c r="L109" s="5"/>
      <c r="M109" s="5"/>
    </row>
    <row r="110" spans="1:13" s="87" customFormat="1" ht="11.65" customHeight="1">
      <c r="A110" s="89"/>
      <c r="B110" s="89"/>
      <c r="C110" s="89"/>
      <c r="D110" s="89"/>
      <c r="F110" s="88"/>
      <c r="G110" s="5"/>
      <c r="H110" s="5"/>
      <c r="I110" s="5"/>
      <c r="J110" s="5"/>
      <c r="K110" s="5"/>
      <c r="L110" s="5"/>
      <c r="M110" s="5"/>
    </row>
    <row r="111" spans="1:13" s="87" customFormat="1" ht="11.65" customHeight="1">
      <c r="A111" s="89"/>
      <c r="B111" s="89"/>
      <c r="C111" s="89"/>
      <c r="D111" s="89"/>
      <c r="F111" s="88"/>
      <c r="G111" s="5"/>
      <c r="H111" s="5"/>
      <c r="I111" s="5"/>
      <c r="J111" s="5"/>
      <c r="K111" s="5"/>
      <c r="L111" s="5"/>
      <c r="M111" s="5"/>
    </row>
    <row r="112" spans="1:13" s="87" customFormat="1" ht="11.65" customHeight="1">
      <c r="A112" s="89"/>
      <c r="B112" s="89"/>
      <c r="C112" s="89"/>
      <c r="D112" s="89"/>
      <c r="F112" s="88"/>
      <c r="G112" s="5"/>
      <c r="H112" s="5"/>
      <c r="I112" s="5"/>
      <c r="J112" s="5"/>
      <c r="K112" s="5"/>
      <c r="L112" s="5"/>
      <c r="M112" s="5"/>
    </row>
    <row r="113" spans="1:13" s="87" customFormat="1" ht="11.65" customHeight="1">
      <c r="A113" s="89"/>
      <c r="B113" s="89"/>
      <c r="C113" s="89"/>
      <c r="D113" s="89"/>
      <c r="F113" s="88"/>
      <c r="G113" s="5"/>
      <c r="H113" s="5"/>
      <c r="I113" s="5"/>
      <c r="J113" s="5"/>
      <c r="K113" s="5"/>
      <c r="L113" s="5"/>
      <c r="M113" s="5"/>
    </row>
    <row r="114" spans="1:13" s="87" customFormat="1" ht="11.65" customHeight="1">
      <c r="A114" s="89"/>
      <c r="B114" s="89"/>
      <c r="C114" s="89"/>
      <c r="D114" s="89"/>
      <c r="F114" s="88"/>
      <c r="G114" s="5"/>
      <c r="H114" s="5"/>
      <c r="I114" s="5"/>
      <c r="J114" s="5"/>
      <c r="K114" s="5"/>
      <c r="L114" s="5"/>
      <c r="M114" s="5"/>
    </row>
    <row r="115" spans="1:13" s="87" customFormat="1" ht="11.65" customHeight="1">
      <c r="A115" s="89"/>
      <c r="B115" s="89"/>
      <c r="C115" s="89"/>
      <c r="D115" s="89"/>
      <c r="F115" s="88"/>
      <c r="G115" s="5"/>
      <c r="H115" s="5"/>
      <c r="I115" s="5"/>
      <c r="J115" s="5"/>
      <c r="K115" s="5"/>
      <c r="L115" s="5"/>
      <c r="M115" s="5"/>
    </row>
    <row r="116" spans="1:13" s="87" customFormat="1" ht="11.65" customHeight="1">
      <c r="A116" s="89"/>
      <c r="B116" s="89"/>
      <c r="C116" s="89"/>
      <c r="D116" s="89"/>
      <c r="F116" s="88"/>
      <c r="G116" s="5"/>
      <c r="H116" s="5"/>
      <c r="I116" s="5"/>
      <c r="J116" s="5"/>
      <c r="K116" s="5"/>
      <c r="L116" s="5"/>
      <c r="M116" s="5"/>
    </row>
    <row r="117" spans="1:13" s="87" customFormat="1" ht="11.65" customHeight="1">
      <c r="A117" s="89"/>
      <c r="B117" s="89"/>
      <c r="C117" s="89"/>
      <c r="D117" s="89"/>
      <c r="F117" s="88"/>
      <c r="G117" s="5"/>
      <c r="H117" s="5"/>
      <c r="I117" s="5"/>
      <c r="J117" s="5"/>
      <c r="K117" s="5"/>
      <c r="L117" s="5"/>
      <c r="M117" s="5"/>
    </row>
    <row r="118" spans="1:13" s="87" customFormat="1" ht="11.65" customHeight="1">
      <c r="A118" s="89"/>
      <c r="B118" s="89"/>
      <c r="C118" s="89"/>
      <c r="D118" s="89"/>
      <c r="F118" s="88"/>
      <c r="G118" s="5"/>
      <c r="H118" s="5"/>
      <c r="I118" s="5"/>
      <c r="J118" s="5"/>
      <c r="K118" s="5"/>
      <c r="L118" s="5"/>
      <c r="M118" s="5"/>
    </row>
    <row r="119" spans="1:13" s="87" customFormat="1" ht="11.65" customHeight="1">
      <c r="A119" s="89"/>
      <c r="B119" s="89"/>
      <c r="C119" s="89"/>
      <c r="D119" s="89"/>
      <c r="F119" s="88"/>
      <c r="G119" s="5"/>
      <c r="H119" s="5"/>
      <c r="I119" s="5"/>
      <c r="J119" s="5"/>
      <c r="K119" s="5"/>
      <c r="L119" s="5"/>
      <c r="M119" s="5"/>
    </row>
    <row r="120" spans="1:13" s="87" customFormat="1" ht="11.65" customHeight="1">
      <c r="A120" s="89"/>
      <c r="B120" s="89"/>
      <c r="C120" s="89"/>
      <c r="D120" s="89"/>
      <c r="F120" s="88"/>
      <c r="G120" s="5"/>
      <c r="H120" s="5"/>
      <c r="I120" s="5"/>
      <c r="J120" s="5"/>
      <c r="K120" s="5"/>
      <c r="L120" s="5"/>
      <c r="M120" s="5"/>
    </row>
    <row r="121" spans="1:13" s="87" customFormat="1" ht="11.65" customHeight="1">
      <c r="A121" s="89"/>
      <c r="B121" s="89"/>
      <c r="C121" s="89"/>
      <c r="D121" s="89"/>
      <c r="F121" s="88"/>
      <c r="G121" s="5"/>
      <c r="H121" s="5"/>
      <c r="I121" s="5"/>
      <c r="J121" s="5"/>
      <c r="K121" s="5"/>
      <c r="L121" s="5"/>
      <c r="M121" s="5"/>
    </row>
    <row r="122" spans="1:13" s="87" customFormat="1" ht="11.65" customHeight="1">
      <c r="A122" s="89"/>
      <c r="B122" s="89"/>
      <c r="C122" s="89"/>
      <c r="D122" s="89"/>
      <c r="F122" s="88"/>
      <c r="G122" s="5"/>
      <c r="H122" s="5"/>
      <c r="I122" s="5"/>
      <c r="J122" s="5"/>
      <c r="K122" s="5"/>
      <c r="L122" s="5"/>
      <c r="M122" s="5"/>
    </row>
    <row r="123" spans="1:13" s="87" customFormat="1" ht="11.65" customHeight="1">
      <c r="A123" s="89"/>
      <c r="B123" s="89"/>
      <c r="C123" s="89"/>
      <c r="D123" s="89"/>
      <c r="F123" s="88"/>
      <c r="G123" s="5"/>
      <c r="H123" s="5"/>
      <c r="I123" s="5"/>
      <c r="J123" s="5"/>
      <c r="K123" s="5"/>
      <c r="L123" s="5"/>
      <c r="M123" s="5"/>
    </row>
    <row r="124" spans="1:13" s="87" customFormat="1" ht="11.65" customHeight="1">
      <c r="A124" s="89"/>
      <c r="B124" s="89"/>
      <c r="C124" s="89"/>
      <c r="D124" s="89"/>
      <c r="F124" s="88"/>
      <c r="G124" s="5"/>
      <c r="H124" s="5"/>
      <c r="I124" s="5"/>
      <c r="J124" s="5"/>
      <c r="K124" s="5"/>
      <c r="L124" s="5"/>
      <c r="M124" s="5"/>
    </row>
    <row r="125" spans="1:13" s="87" customFormat="1" ht="11.65" customHeight="1">
      <c r="A125" s="89"/>
      <c r="B125" s="89"/>
      <c r="C125" s="89"/>
      <c r="D125" s="89"/>
      <c r="F125" s="88"/>
      <c r="G125" s="5"/>
      <c r="H125" s="5"/>
      <c r="I125" s="5"/>
      <c r="J125" s="5"/>
      <c r="K125" s="5"/>
      <c r="L125" s="5"/>
      <c r="M125" s="5"/>
    </row>
    <row r="126" spans="1:13" s="87" customFormat="1" ht="11.65" customHeight="1">
      <c r="A126" s="89"/>
      <c r="B126" s="89"/>
      <c r="C126" s="89"/>
      <c r="D126" s="89"/>
      <c r="F126" s="88"/>
      <c r="G126" s="5"/>
      <c r="H126" s="5"/>
      <c r="I126" s="5"/>
      <c r="J126" s="5"/>
      <c r="K126" s="5"/>
      <c r="L126" s="5"/>
      <c r="M126" s="5"/>
    </row>
    <row r="127" spans="1:13" s="87" customFormat="1" ht="11.65" customHeight="1">
      <c r="A127" s="89"/>
      <c r="B127" s="89"/>
      <c r="C127" s="89"/>
      <c r="D127" s="89"/>
      <c r="F127" s="88"/>
      <c r="G127" s="5"/>
      <c r="H127" s="5"/>
      <c r="I127" s="5"/>
      <c r="J127" s="5"/>
      <c r="K127" s="5"/>
      <c r="L127" s="5"/>
      <c r="M127" s="5"/>
    </row>
    <row r="128" spans="1:13" s="87" customFormat="1" ht="11.65" customHeight="1">
      <c r="A128" s="89"/>
      <c r="B128" s="89"/>
      <c r="C128" s="89"/>
      <c r="D128" s="89"/>
      <c r="F128" s="88"/>
      <c r="G128" s="5"/>
      <c r="H128" s="5"/>
      <c r="I128" s="5"/>
      <c r="J128" s="5"/>
      <c r="K128" s="5"/>
      <c r="L128" s="5"/>
      <c r="M128" s="5"/>
    </row>
    <row r="129" spans="1:13" s="87" customFormat="1" ht="11.65" customHeight="1">
      <c r="A129" s="89"/>
      <c r="B129" s="89"/>
      <c r="C129" s="89"/>
      <c r="D129" s="89"/>
      <c r="F129" s="88"/>
      <c r="G129" s="5"/>
      <c r="H129" s="5"/>
      <c r="I129" s="5"/>
      <c r="J129" s="5"/>
      <c r="K129" s="5"/>
      <c r="L129" s="5"/>
      <c r="M129" s="5"/>
    </row>
    <row r="130" spans="1:13" s="87" customFormat="1" ht="11.65" customHeight="1">
      <c r="A130" s="89"/>
      <c r="B130" s="89"/>
      <c r="C130" s="89"/>
      <c r="D130" s="89"/>
      <c r="F130" s="88"/>
      <c r="G130" s="5"/>
      <c r="H130" s="5"/>
      <c r="I130" s="5"/>
      <c r="J130" s="5"/>
      <c r="K130" s="5"/>
      <c r="L130" s="5"/>
      <c r="M130" s="5"/>
    </row>
    <row r="131" spans="1:13" s="87" customFormat="1" ht="11.65" customHeight="1">
      <c r="A131" s="89"/>
      <c r="B131" s="89"/>
      <c r="C131" s="89"/>
      <c r="D131" s="89"/>
      <c r="F131" s="88"/>
      <c r="G131" s="5"/>
      <c r="H131" s="5"/>
      <c r="I131" s="5"/>
      <c r="J131" s="5"/>
      <c r="K131" s="5"/>
      <c r="L131" s="5"/>
      <c r="M131" s="5"/>
    </row>
    <row r="132" spans="1:13" s="87" customFormat="1" ht="11.65" customHeight="1">
      <c r="A132" s="89"/>
      <c r="B132" s="89"/>
      <c r="C132" s="89"/>
      <c r="D132" s="89"/>
      <c r="F132" s="88"/>
      <c r="G132" s="5"/>
      <c r="H132" s="5"/>
      <c r="I132" s="5"/>
      <c r="J132" s="5"/>
      <c r="K132" s="5"/>
      <c r="L132" s="5"/>
      <c r="M132" s="5"/>
    </row>
    <row r="133" spans="1:13" s="87" customFormat="1" ht="11.65" customHeight="1">
      <c r="A133" s="89"/>
      <c r="B133" s="89"/>
      <c r="C133" s="89"/>
      <c r="D133" s="89"/>
      <c r="F133" s="88"/>
      <c r="G133" s="5"/>
      <c r="H133" s="5"/>
      <c r="I133" s="5"/>
      <c r="J133" s="5"/>
      <c r="K133" s="5"/>
      <c r="L133" s="5"/>
      <c r="M133" s="5"/>
    </row>
    <row r="134" spans="1:13" s="87" customFormat="1" ht="11.65" customHeight="1">
      <c r="A134" s="89"/>
      <c r="B134" s="89"/>
      <c r="C134" s="89"/>
      <c r="D134" s="89"/>
      <c r="F134" s="88"/>
      <c r="G134" s="5"/>
      <c r="H134" s="5"/>
      <c r="I134" s="5"/>
      <c r="J134" s="5"/>
      <c r="K134" s="5"/>
      <c r="L134" s="5"/>
      <c r="M134" s="5"/>
    </row>
    <row r="135" spans="1:13" s="87" customFormat="1" ht="15.75" customHeight="1">
      <c r="A135" s="89"/>
      <c r="B135" s="89"/>
      <c r="C135" s="89"/>
      <c r="D135" s="89"/>
      <c r="F135" s="88"/>
      <c r="G135" s="5"/>
      <c r="H135" s="5"/>
      <c r="I135" s="5"/>
      <c r="J135" s="5"/>
      <c r="K135" s="5"/>
      <c r="L135" s="5"/>
      <c r="M135" s="5"/>
    </row>
    <row r="136" spans="1:13" s="87" customFormat="1" ht="15.75" customHeight="1">
      <c r="A136" s="89"/>
      <c r="B136" s="89"/>
      <c r="C136" s="89"/>
      <c r="D136" s="89"/>
      <c r="F136" s="88"/>
      <c r="G136" s="5"/>
      <c r="H136" s="5"/>
      <c r="I136" s="5"/>
      <c r="J136" s="5"/>
      <c r="K136" s="5"/>
      <c r="L136" s="5"/>
      <c r="M136" s="5"/>
    </row>
    <row r="137" spans="1:13" s="87" customFormat="1" ht="15.75" customHeight="1">
      <c r="A137" s="89"/>
      <c r="B137" s="89"/>
      <c r="C137" s="89"/>
      <c r="D137" s="89"/>
      <c r="F137" s="88"/>
      <c r="G137" s="5"/>
      <c r="H137" s="5"/>
      <c r="I137" s="5"/>
      <c r="J137" s="5"/>
      <c r="K137" s="5"/>
      <c r="L137" s="5"/>
      <c r="M137" s="5"/>
    </row>
    <row r="138" spans="1:13" s="87" customFormat="1" ht="15.75" customHeight="1">
      <c r="A138" s="89"/>
      <c r="B138" s="89"/>
      <c r="C138" s="89"/>
      <c r="D138" s="89"/>
      <c r="F138" s="88"/>
      <c r="G138" s="5"/>
      <c r="H138" s="5"/>
      <c r="I138" s="5"/>
      <c r="J138" s="5"/>
      <c r="K138" s="5"/>
      <c r="L138" s="5"/>
      <c r="M138" s="5"/>
    </row>
    <row r="139" spans="1:13" s="87" customFormat="1" ht="15.75" customHeight="1">
      <c r="A139" s="89"/>
      <c r="B139" s="89"/>
      <c r="C139" s="89"/>
      <c r="D139" s="89"/>
      <c r="F139" s="88"/>
      <c r="G139" s="5"/>
      <c r="H139" s="5"/>
      <c r="I139" s="5"/>
      <c r="J139" s="5"/>
      <c r="K139" s="5"/>
      <c r="L139" s="5"/>
      <c r="M139" s="5"/>
    </row>
    <row r="140" spans="1:13" s="87" customFormat="1" ht="15.75" customHeight="1">
      <c r="A140" s="89"/>
      <c r="B140" s="89"/>
      <c r="C140" s="89"/>
      <c r="D140" s="89"/>
      <c r="F140" s="88"/>
      <c r="G140" s="5"/>
      <c r="H140" s="5"/>
      <c r="I140" s="5"/>
      <c r="J140" s="5"/>
      <c r="K140" s="5"/>
      <c r="L140" s="5"/>
      <c r="M140" s="5"/>
    </row>
    <row r="141" spans="1:13" s="87" customFormat="1" ht="15.75" customHeight="1">
      <c r="A141" s="89"/>
      <c r="B141" s="89"/>
      <c r="C141" s="89"/>
      <c r="D141" s="89"/>
      <c r="F141" s="88"/>
      <c r="G141" s="5"/>
      <c r="H141" s="5"/>
      <c r="I141" s="5"/>
      <c r="J141" s="5"/>
      <c r="K141" s="5"/>
      <c r="L141" s="5"/>
      <c r="M141" s="5"/>
    </row>
    <row r="142" spans="1:13" s="87" customFormat="1" ht="15.75" customHeight="1">
      <c r="A142" s="89"/>
      <c r="B142" s="89"/>
      <c r="C142" s="89"/>
      <c r="D142" s="89"/>
      <c r="F142" s="88"/>
      <c r="G142" s="5"/>
      <c r="H142" s="5"/>
      <c r="I142" s="5"/>
      <c r="J142" s="5"/>
      <c r="K142" s="5"/>
      <c r="L142" s="5"/>
      <c r="M142" s="5"/>
    </row>
    <row r="143" spans="1:13" s="87" customFormat="1" ht="15.75" customHeight="1">
      <c r="A143" s="89"/>
      <c r="B143" s="89"/>
      <c r="C143" s="89"/>
      <c r="D143" s="89"/>
      <c r="F143" s="88"/>
      <c r="G143" s="5"/>
      <c r="H143" s="5"/>
      <c r="I143" s="5"/>
      <c r="J143" s="5"/>
      <c r="K143" s="5"/>
      <c r="L143" s="5"/>
      <c r="M143" s="5"/>
    </row>
    <row r="144" spans="1:13" s="87" customFormat="1" ht="15.75" customHeight="1">
      <c r="A144" s="89"/>
      <c r="B144" s="89"/>
      <c r="C144" s="89"/>
      <c r="D144" s="89"/>
      <c r="F144" s="88"/>
      <c r="G144" s="5"/>
      <c r="H144" s="5"/>
      <c r="I144" s="5"/>
      <c r="J144" s="5"/>
      <c r="K144" s="5"/>
      <c r="L144" s="5"/>
      <c r="M144" s="5"/>
    </row>
    <row r="145" spans="1:13" s="87" customFormat="1" ht="15.75" customHeight="1">
      <c r="A145" s="89"/>
      <c r="B145" s="89"/>
      <c r="C145" s="89"/>
      <c r="D145" s="89"/>
      <c r="F145" s="88"/>
      <c r="G145" s="5"/>
      <c r="H145" s="5"/>
      <c r="I145" s="5"/>
      <c r="J145" s="5"/>
      <c r="K145" s="5"/>
      <c r="L145" s="5"/>
      <c r="M145" s="5"/>
    </row>
    <row r="146" spans="1:13" s="87" customFormat="1" ht="15.75" customHeight="1">
      <c r="A146" s="89"/>
      <c r="B146" s="89"/>
      <c r="C146" s="89"/>
      <c r="D146" s="89"/>
      <c r="F146" s="88"/>
      <c r="G146" s="5"/>
      <c r="H146" s="5"/>
      <c r="I146" s="5"/>
      <c r="J146" s="5"/>
      <c r="K146" s="5"/>
      <c r="L146" s="5"/>
      <c r="M146" s="5"/>
    </row>
    <row r="147" spans="1:13" s="87" customFormat="1" ht="15.75" customHeight="1">
      <c r="A147" s="89"/>
      <c r="B147" s="89"/>
      <c r="C147" s="89"/>
      <c r="D147" s="89"/>
      <c r="F147" s="88"/>
      <c r="G147" s="5"/>
      <c r="H147" s="5"/>
      <c r="I147" s="5"/>
      <c r="J147" s="5"/>
      <c r="K147" s="5"/>
      <c r="L147" s="5"/>
      <c r="M147" s="5"/>
    </row>
    <row r="148" spans="1:13" s="87" customFormat="1" ht="15.75" customHeight="1">
      <c r="A148" s="89"/>
      <c r="B148" s="89"/>
      <c r="C148" s="89"/>
      <c r="D148" s="89"/>
      <c r="F148" s="88"/>
      <c r="G148" s="5"/>
      <c r="H148" s="5"/>
      <c r="I148" s="5"/>
      <c r="J148" s="5"/>
      <c r="K148" s="5"/>
      <c r="L148" s="5"/>
      <c r="M148" s="5"/>
    </row>
    <row r="149" spans="1:13" s="87" customFormat="1" ht="15.75" customHeight="1">
      <c r="A149" s="89"/>
      <c r="B149" s="89"/>
      <c r="C149" s="89"/>
      <c r="D149" s="89"/>
      <c r="F149" s="88"/>
      <c r="G149" s="5"/>
      <c r="H149" s="5"/>
      <c r="I149" s="5"/>
      <c r="J149" s="5"/>
      <c r="K149" s="5"/>
      <c r="L149" s="5"/>
      <c r="M149" s="5"/>
    </row>
    <row r="150" spans="1:13" s="87" customFormat="1" ht="15.75" customHeight="1">
      <c r="A150" s="89"/>
      <c r="B150" s="89"/>
      <c r="C150" s="89"/>
      <c r="D150" s="89"/>
      <c r="F150" s="88"/>
      <c r="G150" s="5"/>
      <c r="H150" s="5"/>
      <c r="I150" s="5"/>
      <c r="J150" s="5"/>
      <c r="K150" s="5"/>
      <c r="L150" s="5"/>
      <c r="M150" s="5"/>
    </row>
    <row r="151" spans="1:13" s="87" customFormat="1" ht="15.75" customHeight="1">
      <c r="A151" s="89"/>
      <c r="B151" s="89"/>
      <c r="C151" s="89"/>
      <c r="D151" s="89"/>
      <c r="F151" s="88"/>
      <c r="G151" s="5"/>
      <c r="H151" s="5"/>
      <c r="I151" s="5"/>
      <c r="J151" s="5"/>
      <c r="K151" s="5"/>
      <c r="L151" s="5"/>
      <c r="M151" s="5"/>
    </row>
    <row r="152" spans="1:13" s="87" customFormat="1" ht="15.75" customHeight="1">
      <c r="A152" s="89"/>
      <c r="B152" s="89"/>
      <c r="C152" s="89"/>
      <c r="D152" s="89"/>
      <c r="F152" s="88"/>
      <c r="G152" s="5"/>
      <c r="H152" s="5"/>
      <c r="I152" s="5"/>
      <c r="J152" s="5"/>
      <c r="K152" s="5"/>
      <c r="L152" s="5"/>
      <c r="M152" s="5"/>
    </row>
    <row r="153" spans="1:13" s="87" customFormat="1" ht="15.75" customHeight="1">
      <c r="A153" s="89"/>
      <c r="B153" s="89"/>
      <c r="C153" s="89"/>
      <c r="D153" s="89"/>
      <c r="F153" s="88"/>
      <c r="G153" s="5"/>
      <c r="H153" s="5"/>
      <c r="I153" s="5"/>
      <c r="J153" s="5"/>
      <c r="K153" s="5"/>
      <c r="L153" s="5"/>
      <c r="M153" s="5"/>
    </row>
    <row r="154" spans="1:13" s="87" customFormat="1" ht="15.75" customHeight="1">
      <c r="A154" s="89"/>
      <c r="B154" s="89"/>
      <c r="C154" s="89"/>
      <c r="D154" s="89"/>
      <c r="F154" s="88"/>
      <c r="G154" s="5"/>
      <c r="H154" s="5"/>
      <c r="I154" s="5"/>
      <c r="J154" s="5"/>
      <c r="K154" s="5"/>
      <c r="L154" s="5"/>
      <c r="M154" s="5"/>
    </row>
    <row r="155" spans="1:13" s="87" customFormat="1" ht="15.75" customHeight="1">
      <c r="A155" s="89"/>
      <c r="B155" s="89"/>
      <c r="C155" s="89"/>
      <c r="D155" s="89"/>
      <c r="F155" s="88"/>
      <c r="G155" s="5"/>
      <c r="H155" s="5"/>
      <c r="I155" s="5"/>
      <c r="J155" s="5"/>
      <c r="K155" s="5"/>
      <c r="L155" s="5"/>
      <c r="M155" s="5"/>
    </row>
    <row r="156" spans="1:13" s="87" customFormat="1" ht="15.75" customHeight="1">
      <c r="A156" s="89"/>
      <c r="B156" s="89"/>
      <c r="C156" s="89"/>
      <c r="D156" s="89"/>
      <c r="F156" s="88"/>
      <c r="G156" s="5"/>
      <c r="H156" s="5"/>
      <c r="I156" s="5"/>
      <c r="J156" s="5"/>
      <c r="K156" s="5"/>
      <c r="L156" s="5"/>
      <c r="M156" s="5"/>
    </row>
    <row r="157" spans="1:13" s="87" customFormat="1" ht="15.75" customHeight="1">
      <c r="A157" s="89"/>
      <c r="B157" s="89"/>
      <c r="C157" s="89"/>
      <c r="D157" s="89"/>
      <c r="F157" s="88"/>
      <c r="G157" s="5"/>
      <c r="H157" s="5"/>
      <c r="I157" s="5"/>
      <c r="J157" s="5"/>
      <c r="K157" s="5"/>
      <c r="L157" s="5"/>
      <c r="M157" s="5"/>
    </row>
    <row r="158" spans="1:13" s="87" customFormat="1" ht="15.75" customHeight="1">
      <c r="A158" s="89"/>
      <c r="B158" s="89"/>
      <c r="C158" s="89"/>
      <c r="D158" s="89"/>
      <c r="F158" s="88"/>
      <c r="G158" s="5"/>
      <c r="H158" s="5"/>
      <c r="I158" s="5"/>
      <c r="J158" s="5"/>
      <c r="K158" s="5"/>
      <c r="L158" s="5"/>
      <c r="M158" s="5"/>
    </row>
    <row r="159" spans="1:13" s="87" customFormat="1" ht="15.75" customHeight="1">
      <c r="A159" s="89"/>
      <c r="B159" s="89"/>
      <c r="C159" s="89"/>
      <c r="D159" s="89"/>
      <c r="F159" s="88"/>
      <c r="G159" s="5"/>
      <c r="H159" s="5"/>
      <c r="I159" s="5"/>
      <c r="J159" s="5"/>
      <c r="K159" s="5"/>
      <c r="L159" s="5"/>
      <c r="M159" s="5"/>
    </row>
    <row r="160" spans="1:13" s="87" customFormat="1" ht="15.75" customHeight="1">
      <c r="A160" s="89"/>
      <c r="B160" s="89"/>
      <c r="C160" s="89"/>
      <c r="D160" s="89"/>
      <c r="F160" s="88"/>
      <c r="G160" s="5"/>
      <c r="H160" s="5"/>
      <c r="I160" s="5"/>
      <c r="J160" s="5"/>
      <c r="K160" s="5"/>
      <c r="L160" s="5"/>
      <c r="M160" s="5"/>
    </row>
    <row r="161" spans="1:13" s="87" customFormat="1" ht="15.75" customHeight="1">
      <c r="A161" s="89"/>
      <c r="B161" s="89"/>
      <c r="C161" s="89"/>
      <c r="D161" s="89"/>
      <c r="F161" s="88"/>
      <c r="G161" s="5"/>
      <c r="H161" s="5"/>
      <c r="I161" s="5"/>
      <c r="J161" s="5"/>
      <c r="K161" s="5"/>
      <c r="L161" s="5"/>
      <c r="M161" s="5"/>
    </row>
    <row r="162" spans="1:13" s="87" customFormat="1" ht="15.75" customHeight="1">
      <c r="A162" s="89"/>
      <c r="B162" s="89"/>
      <c r="C162" s="89"/>
      <c r="D162" s="89"/>
      <c r="F162" s="88"/>
      <c r="G162" s="5"/>
      <c r="H162" s="5"/>
      <c r="I162" s="5"/>
      <c r="J162" s="5"/>
      <c r="K162" s="5"/>
      <c r="L162" s="5"/>
      <c r="M162" s="5"/>
    </row>
    <row r="163" spans="1:13" s="87" customFormat="1" ht="15.75" customHeight="1">
      <c r="A163" s="89"/>
      <c r="B163" s="89"/>
      <c r="C163" s="89"/>
      <c r="D163" s="89"/>
      <c r="F163" s="88"/>
      <c r="G163" s="5"/>
      <c r="H163" s="5"/>
      <c r="I163" s="5"/>
      <c r="J163" s="5"/>
      <c r="K163" s="5"/>
      <c r="L163" s="5"/>
      <c r="M163" s="5"/>
    </row>
    <row r="164" spans="1:13" s="87" customFormat="1" ht="15.75" customHeight="1">
      <c r="A164" s="89"/>
      <c r="B164" s="89"/>
      <c r="C164" s="89"/>
      <c r="D164" s="89"/>
      <c r="F164" s="88"/>
      <c r="G164" s="5"/>
      <c r="H164" s="5"/>
      <c r="I164" s="5"/>
      <c r="J164" s="5"/>
      <c r="K164" s="5"/>
      <c r="L164" s="5"/>
      <c r="M164" s="5"/>
    </row>
    <row r="165" spans="1:13" s="87" customFormat="1" ht="15.75" customHeight="1">
      <c r="A165" s="89"/>
      <c r="B165" s="89"/>
      <c r="C165" s="89"/>
      <c r="D165" s="89"/>
      <c r="F165" s="88"/>
      <c r="G165" s="5"/>
      <c r="H165" s="5"/>
      <c r="I165" s="5"/>
      <c r="J165" s="5"/>
      <c r="K165" s="5"/>
      <c r="L165" s="5"/>
      <c r="M165" s="5"/>
    </row>
    <row r="166" spans="1:13" s="87" customFormat="1" ht="15.75" customHeight="1">
      <c r="A166" s="89"/>
      <c r="B166" s="89"/>
      <c r="C166" s="89"/>
      <c r="D166" s="89"/>
      <c r="F166" s="88"/>
      <c r="G166" s="5"/>
      <c r="H166" s="5"/>
      <c r="I166" s="5"/>
      <c r="J166" s="5"/>
      <c r="K166" s="5"/>
      <c r="L166" s="5"/>
      <c r="M166" s="5"/>
    </row>
    <row r="167" spans="1:13" s="87" customFormat="1" ht="15.75" customHeight="1">
      <c r="A167" s="89"/>
      <c r="B167" s="89"/>
      <c r="C167" s="89"/>
      <c r="D167" s="89"/>
      <c r="F167" s="88"/>
      <c r="G167" s="5"/>
      <c r="H167" s="5"/>
      <c r="I167" s="5"/>
      <c r="J167" s="5"/>
      <c r="K167" s="5"/>
      <c r="L167" s="5"/>
      <c r="M167" s="5"/>
    </row>
    <row r="168" spans="1:13" s="87" customFormat="1" ht="15.75" customHeight="1">
      <c r="A168" s="89"/>
      <c r="B168" s="89"/>
      <c r="C168" s="89"/>
      <c r="D168" s="89"/>
      <c r="F168" s="88"/>
      <c r="G168" s="5"/>
      <c r="H168" s="5"/>
      <c r="I168" s="5"/>
      <c r="J168" s="5"/>
      <c r="K168" s="5"/>
      <c r="L168" s="5"/>
      <c r="M168" s="5"/>
    </row>
    <row r="169" spans="1:13" s="87" customFormat="1" ht="15.75" customHeight="1">
      <c r="A169" s="89"/>
      <c r="B169" s="89"/>
      <c r="C169" s="89"/>
      <c r="D169" s="89"/>
      <c r="F169" s="88"/>
      <c r="G169" s="5"/>
      <c r="H169" s="5"/>
      <c r="I169" s="5"/>
      <c r="J169" s="5"/>
      <c r="K169" s="5"/>
      <c r="L169" s="5"/>
      <c r="M169" s="5"/>
    </row>
    <row r="170" spans="1:13" s="87" customFormat="1" ht="15.75" customHeight="1">
      <c r="A170" s="89"/>
      <c r="B170" s="89"/>
      <c r="C170" s="89"/>
      <c r="D170" s="89"/>
      <c r="F170" s="88"/>
      <c r="G170" s="5"/>
      <c r="H170" s="5"/>
      <c r="I170" s="5"/>
      <c r="J170" s="5"/>
      <c r="K170" s="5"/>
      <c r="L170" s="5"/>
      <c r="M170" s="5"/>
    </row>
    <row r="171" spans="1:13" s="87" customFormat="1" ht="15.75" customHeight="1">
      <c r="A171" s="89"/>
      <c r="B171" s="89"/>
      <c r="C171" s="89"/>
      <c r="D171" s="89"/>
      <c r="F171" s="88"/>
      <c r="G171" s="5"/>
      <c r="H171" s="5"/>
      <c r="I171" s="5"/>
      <c r="J171" s="5"/>
      <c r="K171" s="5"/>
      <c r="L171" s="5"/>
      <c r="M171" s="5"/>
    </row>
    <row r="172" spans="1:13" s="87" customFormat="1" ht="15.75" customHeight="1">
      <c r="A172" s="89"/>
      <c r="B172" s="89"/>
      <c r="C172" s="89"/>
      <c r="D172" s="89"/>
      <c r="F172" s="88"/>
      <c r="G172" s="5"/>
      <c r="H172" s="5"/>
      <c r="I172" s="5"/>
      <c r="J172" s="5"/>
      <c r="K172" s="5"/>
      <c r="L172" s="5"/>
      <c r="M172" s="5"/>
    </row>
    <row r="173" spans="1:13" s="87" customFormat="1" ht="15.75" customHeight="1">
      <c r="A173" s="89"/>
      <c r="B173" s="89"/>
      <c r="C173" s="89"/>
      <c r="D173" s="89"/>
      <c r="F173" s="88"/>
      <c r="G173" s="5"/>
      <c r="H173" s="5"/>
      <c r="I173" s="5"/>
      <c r="J173" s="5"/>
      <c r="K173" s="5"/>
      <c r="L173" s="5"/>
      <c r="M173" s="5"/>
    </row>
    <row r="174" spans="1:13" s="87" customFormat="1" ht="15.75" customHeight="1">
      <c r="A174" s="89"/>
      <c r="B174" s="89"/>
      <c r="C174" s="89"/>
      <c r="D174" s="89"/>
      <c r="F174" s="88"/>
      <c r="G174" s="5"/>
      <c r="H174" s="5"/>
      <c r="I174" s="5"/>
      <c r="J174" s="5"/>
      <c r="K174" s="5"/>
      <c r="L174" s="5"/>
      <c r="M174" s="5"/>
    </row>
    <row r="175" spans="1:13" s="87" customFormat="1" ht="15.75" customHeight="1">
      <c r="A175" s="89"/>
      <c r="B175" s="89"/>
      <c r="C175" s="89"/>
      <c r="D175" s="89"/>
      <c r="F175" s="88"/>
      <c r="G175" s="5"/>
      <c r="H175" s="5"/>
      <c r="I175" s="5"/>
      <c r="J175" s="5"/>
      <c r="K175" s="5"/>
      <c r="L175" s="5"/>
      <c r="M175" s="5"/>
    </row>
    <row r="176" spans="1:13" s="87" customFormat="1" ht="15.75" customHeight="1">
      <c r="A176" s="89"/>
      <c r="B176" s="89"/>
      <c r="C176" s="89"/>
      <c r="D176" s="89"/>
      <c r="F176" s="88"/>
      <c r="G176" s="5"/>
      <c r="H176" s="5"/>
      <c r="I176" s="5"/>
      <c r="J176" s="5"/>
      <c r="K176" s="5"/>
      <c r="L176" s="5"/>
      <c r="M176" s="5"/>
    </row>
    <row r="177" spans="1:13" s="87" customFormat="1" ht="15.75" customHeight="1">
      <c r="A177" s="89"/>
      <c r="B177" s="89"/>
      <c r="C177" s="89"/>
      <c r="D177" s="89"/>
      <c r="F177" s="88"/>
      <c r="G177" s="5"/>
      <c r="H177" s="5"/>
      <c r="I177" s="5"/>
      <c r="J177" s="5"/>
      <c r="K177" s="5"/>
      <c r="L177" s="5"/>
      <c r="M177" s="5"/>
    </row>
    <row r="178" spans="1:13" s="87" customFormat="1" ht="15.75" customHeight="1">
      <c r="A178" s="89"/>
      <c r="B178" s="89"/>
      <c r="C178" s="89"/>
      <c r="D178" s="89"/>
      <c r="F178" s="88"/>
      <c r="G178" s="5"/>
      <c r="H178" s="5"/>
      <c r="I178" s="5"/>
      <c r="J178" s="5"/>
      <c r="K178" s="5"/>
      <c r="L178" s="5"/>
      <c r="M178" s="5"/>
    </row>
    <row r="179" spans="1:13" s="87" customFormat="1" ht="15.75" customHeight="1">
      <c r="A179" s="89"/>
      <c r="B179" s="89"/>
      <c r="C179" s="89"/>
      <c r="D179" s="89"/>
      <c r="F179" s="88"/>
      <c r="G179" s="5"/>
      <c r="H179" s="5"/>
      <c r="I179" s="5"/>
      <c r="J179" s="5"/>
      <c r="K179" s="5"/>
      <c r="L179" s="5"/>
      <c r="M179" s="5"/>
    </row>
    <row r="180" spans="1:13" s="87" customFormat="1" ht="15.75" customHeight="1">
      <c r="A180" s="89"/>
      <c r="B180" s="89"/>
      <c r="C180" s="89"/>
      <c r="D180" s="89"/>
      <c r="F180" s="88"/>
      <c r="G180" s="5"/>
      <c r="H180" s="5"/>
      <c r="I180" s="5"/>
      <c r="J180" s="5"/>
      <c r="K180" s="5"/>
      <c r="L180" s="5"/>
      <c r="M180" s="5"/>
    </row>
    <row r="181" spans="1:13" s="87" customFormat="1" ht="15.75" customHeight="1">
      <c r="A181" s="89"/>
      <c r="B181" s="89"/>
      <c r="C181" s="89"/>
      <c r="D181" s="89"/>
      <c r="F181" s="88"/>
      <c r="G181" s="5"/>
      <c r="H181" s="5"/>
      <c r="I181" s="5"/>
      <c r="J181" s="5"/>
      <c r="K181" s="5"/>
      <c r="L181" s="5"/>
      <c r="M181" s="5"/>
    </row>
    <row r="182" spans="1:13" s="87" customFormat="1" ht="15.75" customHeight="1">
      <c r="A182" s="89"/>
      <c r="B182" s="89"/>
      <c r="C182" s="89"/>
      <c r="D182" s="89"/>
      <c r="F182" s="88"/>
      <c r="G182" s="5"/>
      <c r="H182" s="5"/>
      <c r="I182" s="5"/>
      <c r="J182" s="5"/>
      <c r="K182" s="5"/>
      <c r="L182" s="5"/>
      <c r="M182" s="5"/>
    </row>
    <row r="183" spans="1:13" s="87" customFormat="1" ht="15.75" customHeight="1">
      <c r="A183" s="89"/>
      <c r="B183" s="89"/>
      <c r="C183" s="89"/>
      <c r="D183" s="89"/>
      <c r="F183" s="88"/>
      <c r="G183" s="5"/>
      <c r="H183" s="5"/>
      <c r="I183" s="5"/>
      <c r="J183" s="5"/>
      <c r="K183" s="5"/>
      <c r="L183" s="5"/>
      <c r="M183" s="5"/>
    </row>
    <row r="184" spans="1:13" s="87" customFormat="1" ht="15.75" customHeight="1">
      <c r="A184" s="89"/>
      <c r="B184" s="89"/>
      <c r="C184" s="89"/>
      <c r="D184" s="89"/>
      <c r="F184" s="88"/>
      <c r="G184" s="5"/>
      <c r="H184" s="5"/>
      <c r="I184" s="5"/>
      <c r="J184" s="5"/>
      <c r="K184" s="5"/>
      <c r="L184" s="5"/>
      <c r="M184" s="5"/>
    </row>
    <row r="185" spans="1:13" s="87" customFormat="1" ht="15.75" customHeight="1">
      <c r="A185" s="89"/>
      <c r="B185" s="89"/>
      <c r="C185" s="89"/>
      <c r="D185" s="89"/>
      <c r="F185" s="88"/>
      <c r="G185" s="5"/>
      <c r="H185" s="5"/>
      <c r="I185" s="5"/>
      <c r="J185" s="5"/>
      <c r="K185" s="5"/>
      <c r="L185" s="5"/>
      <c r="M185" s="5"/>
    </row>
    <row r="186" spans="1:13" s="87" customFormat="1" ht="15.75" customHeight="1">
      <c r="A186" s="89"/>
      <c r="B186" s="89"/>
      <c r="C186" s="89"/>
      <c r="D186" s="89"/>
      <c r="F186" s="88"/>
      <c r="G186" s="5"/>
      <c r="H186" s="5"/>
      <c r="I186" s="5"/>
      <c r="J186" s="5"/>
      <c r="K186" s="5"/>
      <c r="L186" s="5"/>
      <c r="M186" s="5"/>
    </row>
    <row r="187" spans="1:13" s="87" customFormat="1" ht="15.75" customHeight="1">
      <c r="A187" s="89"/>
      <c r="B187" s="89"/>
      <c r="C187" s="89"/>
      <c r="D187" s="89"/>
      <c r="F187" s="88"/>
      <c r="G187" s="5"/>
      <c r="H187" s="5"/>
      <c r="I187" s="5"/>
      <c r="J187" s="5"/>
      <c r="K187" s="5"/>
      <c r="L187" s="5"/>
      <c r="M187" s="5"/>
    </row>
    <row r="188" spans="1:13" s="87" customFormat="1" ht="15.75" customHeight="1">
      <c r="A188" s="89"/>
      <c r="B188" s="89"/>
      <c r="C188" s="89"/>
      <c r="D188" s="89"/>
      <c r="F188" s="88"/>
      <c r="G188" s="5"/>
      <c r="H188" s="5"/>
      <c r="I188" s="5"/>
      <c r="J188" s="5"/>
      <c r="K188" s="5"/>
      <c r="L188" s="5"/>
      <c r="M188" s="5"/>
    </row>
    <row r="189" spans="1:13" s="87" customFormat="1" ht="15.75" customHeight="1">
      <c r="A189" s="89"/>
      <c r="B189" s="89"/>
      <c r="C189" s="89"/>
      <c r="D189" s="89"/>
      <c r="F189" s="88"/>
      <c r="G189" s="5"/>
      <c r="H189" s="5"/>
      <c r="I189" s="5"/>
      <c r="J189" s="5"/>
      <c r="K189" s="5"/>
      <c r="L189" s="5"/>
      <c r="M189" s="5"/>
    </row>
    <row r="190" spans="1:13" s="87" customFormat="1" ht="15.75" customHeight="1">
      <c r="A190" s="89"/>
      <c r="B190" s="89"/>
      <c r="C190" s="89"/>
      <c r="D190" s="89"/>
      <c r="F190" s="88"/>
      <c r="G190" s="5"/>
      <c r="H190" s="5"/>
      <c r="I190" s="5"/>
      <c r="J190" s="5"/>
      <c r="K190" s="5"/>
      <c r="L190" s="5"/>
      <c r="M190" s="5"/>
    </row>
    <row r="191" spans="1:13" s="87" customFormat="1" ht="15.75" customHeight="1">
      <c r="A191" s="89"/>
      <c r="B191" s="89"/>
      <c r="C191" s="89"/>
      <c r="D191" s="89"/>
      <c r="F191" s="88"/>
      <c r="G191" s="5"/>
      <c r="H191" s="5"/>
      <c r="I191" s="5"/>
      <c r="J191" s="5"/>
      <c r="K191" s="5"/>
      <c r="L191" s="5"/>
      <c r="M191" s="5"/>
    </row>
    <row r="192" spans="1:13" s="87" customFormat="1" ht="15.75" customHeight="1">
      <c r="A192" s="89"/>
      <c r="B192" s="89"/>
      <c r="C192" s="89"/>
      <c r="D192" s="89"/>
      <c r="F192" s="88"/>
      <c r="G192" s="5"/>
      <c r="H192" s="5"/>
      <c r="I192" s="5"/>
      <c r="J192" s="5"/>
      <c r="K192" s="5"/>
      <c r="L192" s="5"/>
      <c r="M192" s="5"/>
    </row>
    <row r="193" spans="1:13" s="87" customFormat="1" ht="15.75" customHeight="1">
      <c r="A193" s="89"/>
      <c r="B193" s="89"/>
      <c r="C193" s="89"/>
      <c r="D193" s="89"/>
      <c r="F193" s="88"/>
      <c r="G193" s="5"/>
      <c r="H193" s="5"/>
      <c r="I193" s="5"/>
      <c r="J193" s="5"/>
      <c r="K193" s="5"/>
      <c r="L193" s="5"/>
      <c r="M193" s="5"/>
    </row>
    <row r="194" spans="1:13" s="87" customFormat="1" ht="15.75" customHeight="1">
      <c r="A194" s="89"/>
      <c r="B194" s="89"/>
      <c r="C194" s="89"/>
      <c r="D194" s="89"/>
      <c r="F194" s="88"/>
      <c r="G194" s="5"/>
      <c r="H194" s="5"/>
      <c r="I194" s="5"/>
      <c r="J194" s="5"/>
      <c r="K194" s="5"/>
      <c r="L194" s="5"/>
      <c r="M194" s="5"/>
    </row>
  </sheetData>
  <mergeCells count="22">
    <mergeCell ref="K3:K6"/>
    <mergeCell ref="L4:L6"/>
    <mergeCell ref="M3:M6"/>
    <mergeCell ref="B2:B6"/>
    <mergeCell ref="A2:A6"/>
    <mergeCell ref="J4:J6"/>
    <mergeCell ref="C45:H45"/>
    <mergeCell ref="I45:M45"/>
    <mergeCell ref="C8:H8"/>
    <mergeCell ref="I8:M8"/>
    <mergeCell ref="A1:B1"/>
    <mergeCell ref="C1:H1"/>
    <mergeCell ref="I1:M1"/>
    <mergeCell ref="D2:H2"/>
    <mergeCell ref="I2:M2"/>
    <mergeCell ref="C2:C6"/>
    <mergeCell ref="D3:D6"/>
    <mergeCell ref="E4:E6"/>
    <mergeCell ref="F3:F6"/>
    <mergeCell ref="G3:G6"/>
    <mergeCell ref="H4:H6"/>
    <mergeCell ref="I3: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44"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11" width="7" style="17" bestFit="1" customWidth="1"/>
    <col min="12" max="12" width="8" style="17" bestFit="1" customWidth="1"/>
    <col min="13" max="14" width="7.7109375" style="17" customWidth="1"/>
    <col min="15" max="16384" width="11.42578125" style="17"/>
  </cols>
  <sheetData>
    <row r="1" spans="1:14" s="18" customFormat="1" ht="34.5" customHeight="1">
      <c r="A1" s="232" t="s">
        <v>128</v>
      </c>
      <c r="B1" s="233"/>
      <c r="C1" s="236"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D1" s="236"/>
      <c r="E1" s="236"/>
      <c r="F1" s="236"/>
      <c r="G1" s="237"/>
      <c r="H1" s="238"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I1" s="236"/>
      <c r="J1" s="236"/>
      <c r="K1" s="236"/>
      <c r="L1" s="236"/>
      <c r="M1" s="236"/>
      <c r="N1" s="237"/>
    </row>
    <row r="2" spans="1:14" s="18" customFormat="1" ht="20.25" customHeight="1">
      <c r="A2" s="232" t="s">
        <v>105</v>
      </c>
      <c r="B2" s="233"/>
      <c r="C2" s="236" t="s">
        <v>122</v>
      </c>
      <c r="D2" s="236"/>
      <c r="E2" s="236"/>
      <c r="F2" s="236"/>
      <c r="G2" s="237"/>
      <c r="H2" s="238" t="s">
        <v>122</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4"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4"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row>
    <row r="19" spans="1:24" s="22" customFormat="1" ht="11.1" customHeight="1">
      <c r="A19" s="135">
        <f>IF(B19&lt;&gt;"",COUNTA($B$19:B19),"")</f>
        <v>1</v>
      </c>
      <c r="B19" s="36" t="s">
        <v>142</v>
      </c>
      <c r="C19" s="152">
        <v>170536</v>
      </c>
      <c r="D19" s="152">
        <v>71597</v>
      </c>
      <c r="E19" s="152">
        <v>24430</v>
      </c>
      <c r="F19" s="152">
        <v>10031</v>
      </c>
      <c r="G19" s="152">
        <v>7862</v>
      </c>
      <c r="H19" s="152">
        <v>23904</v>
      </c>
      <c r="I19" s="152">
        <v>8574</v>
      </c>
      <c r="J19" s="152">
        <v>15330</v>
      </c>
      <c r="K19" s="152">
        <v>5597</v>
      </c>
      <c r="L19" s="152">
        <v>17132</v>
      </c>
      <c r="M19" s="152">
        <v>9983</v>
      </c>
      <c r="N19" s="152" t="s">
        <v>10</v>
      </c>
      <c r="O19" s="110"/>
      <c r="P19" s="110"/>
      <c r="Q19" s="110"/>
      <c r="R19" s="110"/>
      <c r="S19" s="110"/>
      <c r="T19" s="110"/>
      <c r="U19" s="110"/>
      <c r="V19" s="110"/>
      <c r="W19" s="110"/>
      <c r="X19" s="110"/>
    </row>
    <row r="20" spans="1:24" s="22" customFormat="1" ht="11.1" customHeight="1">
      <c r="A20" s="135">
        <f>IF(B20&lt;&gt;"",COUNTA($B$19:B20),"")</f>
        <v>2</v>
      </c>
      <c r="B20" s="36" t="s">
        <v>143</v>
      </c>
      <c r="C20" s="152">
        <v>113856</v>
      </c>
      <c r="D20" s="152">
        <v>25798</v>
      </c>
      <c r="E20" s="152">
        <v>8516</v>
      </c>
      <c r="F20" s="152">
        <v>37444</v>
      </c>
      <c r="G20" s="152">
        <v>3845</v>
      </c>
      <c r="H20" s="152">
        <v>9117</v>
      </c>
      <c r="I20" s="152">
        <v>7576</v>
      </c>
      <c r="J20" s="152">
        <v>1540</v>
      </c>
      <c r="K20" s="152">
        <v>2650</v>
      </c>
      <c r="L20" s="152">
        <v>17058</v>
      </c>
      <c r="M20" s="152">
        <v>9429</v>
      </c>
      <c r="N20" s="152" t="s">
        <v>10</v>
      </c>
      <c r="O20" s="110"/>
      <c r="P20" s="110"/>
      <c r="Q20" s="110"/>
      <c r="R20" s="110"/>
      <c r="S20" s="110"/>
      <c r="T20" s="110"/>
      <c r="U20" s="110"/>
      <c r="V20" s="110"/>
      <c r="W20" s="110"/>
      <c r="X20" s="110"/>
    </row>
    <row r="21" spans="1:24" s="22" customFormat="1" ht="21.6" customHeight="1">
      <c r="A21" s="135">
        <f>IF(B21&lt;&gt;"",COUNTA($B$19:B21),"")</f>
        <v>3</v>
      </c>
      <c r="B21" s="37" t="s">
        <v>144</v>
      </c>
      <c r="C21" s="152">
        <v>195624</v>
      </c>
      <c r="D21" s="152" t="s">
        <v>10</v>
      </c>
      <c r="E21" s="152" t="s">
        <v>10</v>
      </c>
      <c r="F21" s="152" t="s">
        <v>10</v>
      </c>
      <c r="G21" s="152" t="s">
        <v>10</v>
      </c>
      <c r="H21" s="152">
        <v>195624</v>
      </c>
      <c r="I21" s="152">
        <v>166002</v>
      </c>
      <c r="J21" s="152">
        <v>29622</v>
      </c>
      <c r="K21" s="152" t="s">
        <v>10</v>
      </c>
      <c r="L21" s="152" t="s">
        <v>10</v>
      </c>
      <c r="M21" s="152" t="s">
        <v>10</v>
      </c>
      <c r="N21" s="152" t="s">
        <v>10</v>
      </c>
      <c r="O21" s="110"/>
      <c r="P21" s="110"/>
      <c r="Q21" s="110"/>
      <c r="R21" s="110"/>
      <c r="S21" s="110"/>
      <c r="T21" s="110"/>
      <c r="U21" s="110"/>
      <c r="V21" s="110"/>
      <c r="W21" s="110"/>
      <c r="X21" s="110"/>
    </row>
    <row r="22" spans="1:24" s="22" customFormat="1" ht="11.1" customHeight="1">
      <c r="A22" s="135">
        <f>IF(B22&lt;&gt;"",COUNTA($B$19:B22),"")</f>
        <v>4</v>
      </c>
      <c r="B22" s="36" t="s">
        <v>145</v>
      </c>
      <c r="C22" s="152">
        <v>4451</v>
      </c>
      <c r="D22" s="152">
        <v>451</v>
      </c>
      <c r="E22" s="152">
        <v>7</v>
      </c>
      <c r="F22" s="152">
        <v>50</v>
      </c>
      <c r="G22" s="152" t="s">
        <v>10</v>
      </c>
      <c r="H22" s="152">
        <v>2</v>
      </c>
      <c r="I22" s="152">
        <v>1</v>
      </c>
      <c r="J22" s="152">
        <v>1</v>
      </c>
      <c r="K22" s="152" t="s">
        <v>10</v>
      </c>
      <c r="L22" s="152">
        <v>109</v>
      </c>
      <c r="M22" s="152">
        <v>119</v>
      </c>
      <c r="N22" s="152">
        <v>3714</v>
      </c>
      <c r="O22" s="110"/>
      <c r="P22" s="110"/>
      <c r="Q22" s="110"/>
      <c r="R22" s="110"/>
      <c r="S22" s="110"/>
      <c r="T22" s="110"/>
      <c r="U22" s="110"/>
      <c r="V22" s="110"/>
      <c r="W22" s="110"/>
      <c r="X22" s="110"/>
    </row>
    <row r="23" spans="1:24" s="22" customFormat="1" ht="11.1" customHeight="1">
      <c r="A23" s="135">
        <f>IF(B23&lt;&gt;"",COUNTA($B$19:B23),"")</f>
        <v>5</v>
      </c>
      <c r="B23" s="36" t="s">
        <v>146</v>
      </c>
      <c r="C23" s="152">
        <v>363876</v>
      </c>
      <c r="D23" s="152">
        <v>28607</v>
      </c>
      <c r="E23" s="152">
        <v>4945</v>
      </c>
      <c r="F23" s="152">
        <v>14005</v>
      </c>
      <c r="G23" s="152">
        <v>17778</v>
      </c>
      <c r="H23" s="152">
        <v>92430</v>
      </c>
      <c r="I23" s="152">
        <v>7930</v>
      </c>
      <c r="J23" s="152">
        <v>84500</v>
      </c>
      <c r="K23" s="152">
        <v>9244</v>
      </c>
      <c r="L23" s="152">
        <v>9452</v>
      </c>
      <c r="M23" s="152">
        <v>55021</v>
      </c>
      <c r="N23" s="152">
        <v>132394</v>
      </c>
      <c r="O23" s="110"/>
      <c r="P23" s="110"/>
      <c r="Q23" s="110"/>
      <c r="R23" s="110"/>
      <c r="S23" s="110"/>
      <c r="T23" s="110"/>
      <c r="U23" s="110"/>
      <c r="V23" s="110"/>
      <c r="W23" s="110"/>
      <c r="X23" s="110"/>
    </row>
    <row r="24" spans="1:24" s="22" customFormat="1" ht="11.1" customHeight="1">
      <c r="A24" s="135">
        <f>IF(B24&lt;&gt;"",COUNTA($B$19:B24),"")</f>
        <v>6</v>
      </c>
      <c r="B24" s="36" t="s">
        <v>147</v>
      </c>
      <c r="C24" s="152">
        <v>171197</v>
      </c>
      <c r="D24" s="152">
        <v>18963</v>
      </c>
      <c r="E24" s="152">
        <v>2684</v>
      </c>
      <c r="F24" s="152">
        <v>8197</v>
      </c>
      <c r="G24" s="152">
        <v>367</v>
      </c>
      <c r="H24" s="152">
        <v>8028</v>
      </c>
      <c r="I24" s="152">
        <v>225</v>
      </c>
      <c r="J24" s="152">
        <v>7803</v>
      </c>
      <c r="K24" s="152">
        <v>172</v>
      </c>
      <c r="L24" s="152">
        <v>728</v>
      </c>
      <c r="M24" s="152">
        <v>314</v>
      </c>
      <c r="N24" s="152">
        <v>131744</v>
      </c>
      <c r="O24" s="110"/>
      <c r="P24" s="110"/>
      <c r="Q24" s="110"/>
      <c r="R24" s="110"/>
      <c r="S24" s="110"/>
      <c r="T24" s="110"/>
      <c r="U24" s="110"/>
      <c r="V24" s="110"/>
      <c r="W24" s="110"/>
      <c r="X24" s="110"/>
    </row>
    <row r="25" spans="1:24" s="22" customFormat="1" ht="20.100000000000001" customHeight="1">
      <c r="A25" s="136">
        <f>IF(B25&lt;&gt;"",COUNTA($B$19:B25),"")</f>
        <v>7</v>
      </c>
      <c r="B25" s="39" t="s">
        <v>148</v>
      </c>
      <c r="C25" s="162">
        <v>677146</v>
      </c>
      <c r="D25" s="162">
        <v>107490</v>
      </c>
      <c r="E25" s="162">
        <v>35213</v>
      </c>
      <c r="F25" s="162">
        <v>53333</v>
      </c>
      <c r="G25" s="162">
        <v>29119</v>
      </c>
      <c r="H25" s="162">
        <v>313048</v>
      </c>
      <c r="I25" s="162">
        <v>189858</v>
      </c>
      <c r="J25" s="162">
        <v>123190</v>
      </c>
      <c r="K25" s="162">
        <v>17320</v>
      </c>
      <c r="L25" s="162">
        <v>43023</v>
      </c>
      <c r="M25" s="162">
        <v>74236</v>
      </c>
      <c r="N25" s="162">
        <v>4363</v>
      </c>
      <c r="O25" s="110"/>
      <c r="P25" s="110"/>
      <c r="Q25" s="110"/>
      <c r="R25" s="110"/>
      <c r="S25" s="110"/>
      <c r="T25" s="110"/>
      <c r="U25" s="110"/>
      <c r="V25" s="110"/>
      <c r="W25" s="110"/>
      <c r="X25" s="110"/>
    </row>
    <row r="26" spans="1:24" s="22" customFormat="1" ht="21.6" customHeight="1">
      <c r="A26" s="135">
        <f>IF(B26&lt;&gt;"",COUNTA($B$19:B26),"")</f>
        <v>8</v>
      </c>
      <c r="B26" s="37" t="s">
        <v>149</v>
      </c>
      <c r="C26" s="152">
        <v>57752</v>
      </c>
      <c r="D26" s="152">
        <v>5784</v>
      </c>
      <c r="E26" s="152">
        <v>4176</v>
      </c>
      <c r="F26" s="152">
        <v>7500</v>
      </c>
      <c r="G26" s="152">
        <v>1928</v>
      </c>
      <c r="H26" s="152">
        <v>1298</v>
      </c>
      <c r="I26" s="152">
        <v>21</v>
      </c>
      <c r="J26" s="152">
        <v>1277</v>
      </c>
      <c r="K26" s="152">
        <v>1905</v>
      </c>
      <c r="L26" s="152">
        <v>22684</v>
      </c>
      <c r="M26" s="152">
        <v>12476</v>
      </c>
      <c r="N26" s="152" t="s">
        <v>10</v>
      </c>
      <c r="O26" s="110"/>
      <c r="P26" s="110"/>
      <c r="Q26" s="110"/>
      <c r="R26" s="110"/>
      <c r="S26" s="110"/>
      <c r="T26" s="110"/>
      <c r="U26" s="110"/>
      <c r="V26" s="110"/>
      <c r="W26" s="110"/>
      <c r="X26" s="110"/>
    </row>
    <row r="27" spans="1:24" s="22" customFormat="1" ht="11.1" customHeight="1">
      <c r="A27" s="135">
        <f>IF(B27&lt;&gt;"",COUNTA($B$19:B27),"")</f>
        <v>9</v>
      </c>
      <c r="B27" s="36" t="s">
        <v>150</v>
      </c>
      <c r="C27" s="152">
        <v>39072</v>
      </c>
      <c r="D27" s="152">
        <v>1384</v>
      </c>
      <c r="E27" s="152">
        <v>1224</v>
      </c>
      <c r="F27" s="152">
        <v>6758</v>
      </c>
      <c r="G27" s="152">
        <v>1489</v>
      </c>
      <c r="H27" s="152">
        <v>246</v>
      </c>
      <c r="I27" s="152" t="s">
        <v>10</v>
      </c>
      <c r="J27" s="152">
        <v>246</v>
      </c>
      <c r="K27" s="152">
        <v>1448</v>
      </c>
      <c r="L27" s="152">
        <v>15162</v>
      </c>
      <c r="M27" s="152">
        <v>11361</v>
      </c>
      <c r="N27" s="152" t="s">
        <v>10</v>
      </c>
      <c r="O27" s="110"/>
      <c r="P27" s="110"/>
      <c r="Q27" s="110"/>
      <c r="R27" s="110"/>
      <c r="S27" s="110"/>
      <c r="T27" s="110"/>
      <c r="U27" s="110"/>
      <c r="V27" s="110"/>
      <c r="W27" s="110"/>
      <c r="X27" s="110"/>
    </row>
    <row r="28" spans="1:24" s="22" customFormat="1" ht="11.1" customHeight="1">
      <c r="A28" s="135">
        <f>IF(B28&lt;&gt;"",COUNTA($B$19:B28),"")</f>
        <v>10</v>
      </c>
      <c r="B28" s="36" t="s">
        <v>151</v>
      </c>
      <c r="C28" s="152">
        <v>64</v>
      </c>
      <c r="D28" s="152" t="s">
        <v>10</v>
      </c>
      <c r="E28" s="152" t="s">
        <v>10</v>
      </c>
      <c r="F28" s="152" t="s">
        <v>10</v>
      </c>
      <c r="G28" s="152" t="s">
        <v>10</v>
      </c>
      <c r="H28" s="152" t="s">
        <v>10</v>
      </c>
      <c r="I28" s="152" t="s">
        <v>10</v>
      </c>
      <c r="J28" s="152" t="s">
        <v>10</v>
      </c>
      <c r="K28" s="152" t="s">
        <v>10</v>
      </c>
      <c r="L28" s="152" t="s">
        <v>10</v>
      </c>
      <c r="M28" s="152" t="s">
        <v>10</v>
      </c>
      <c r="N28" s="152">
        <v>64</v>
      </c>
      <c r="O28" s="110"/>
      <c r="P28" s="110"/>
      <c r="Q28" s="110"/>
      <c r="R28" s="110"/>
      <c r="S28" s="110"/>
      <c r="T28" s="110"/>
      <c r="U28" s="110"/>
      <c r="V28" s="110"/>
      <c r="W28" s="110"/>
      <c r="X28" s="110"/>
    </row>
    <row r="29" spans="1:24" s="22" customFormat="1" ht="11.1" customHeight="1">
      <c r="A29" s="135">
        <f>IF(B29&lt;&gt;"",COUNTA($B$19:B29),"")</f>
        <v>11</v>
      </c>
      <c r="B29" s="36" t="s">
        <v>152</v>
      </c>
      <c r="C29" s="152">
        <v>35547</v>
      </c>
      <c r="D29" s="152">
        <v>23</v>
      </c>
      <c r="E29" s="152">
        <v>260</v>
      </c>
      <c r="F29" s="152">
        <v>172</v>
      </c>
      <c r="G29" s="152">
        <v>29</v>
      </c>
      <c r="H29" s="152">
        <v>74</v>
      </c>
      <c r="I29" s="152" t="s">
        <v>10</v>
      </c>
      <c r="J29" s="152">
        <v>74</v>
      </c>
      <c r="K29" s="152">
        <v>130</v>
      </c>
      <c r="L29" s="152">
        <v>2128</v>
      </c>
      <c r="M29" s="152">
        <v>1095</v>
      </c>
      <c r="N29" s="152">
        <v>31636</v>
      </c>
      <c r="O29" s="110"/>
      <c r="P29" s="110"/>
      <c r="Q29" s="110"/>
      <c r="R29" s="110"/>
      <c r="S29" s="110"/>
      <c r="T29" s="110"/>
      <c r="U29" s="110"/>
      <c r="V29" s="110"/>
      <c r="W29" s="110"/>
      <c r="X29" s="110"/>
    </row>
    <row r="30" spans="1:24" s="22" customFormat="1" ht="11.1" customHeight="1">
      <c r="A30" s="135">
        <f>IF(B30&lt;&gt;"",COUNTA($B$19:B30),"")</f>
        <v>12</v>
      </c>
      <c r="B30" s="36" t="s">
        <v>147</v>
      </c>
      <c r="C30" s="152">
        <v>1341</v>
      </c>
      <c r="D30" s="152">
        <v>16</v>
      </c>
      <c r="E30" s="152">
        <v>342</v>
      </c>
      <c r="F30" s="152" t="s">
        <v>10</v>
      </c>
      <c r="G30" s="152" t="s">
        <v>10</v>
      </c>
      <c r="H30" s="152">
        <v>109</v>
      </c>
      <c r="I30" s="152" t="s">
        <v>10</v>
      </c>
      <c r="J30" s="152">
        <v>109</v>
      </c>
      <c r="K30" s="152">
        <v>53</v>
      </c>
      <c r="L30" s="152">
        <v>699</v>
      </c>
      <c r="M30" s="152">
        <v>57</v>
      </c>
      <c r="N30" s="152">
        <v>64</v>
      </c>
      <c r="O30" s="110"/>
      <c r="P30" s="110"/>
      <c r="Q30" s="110"/>
      <c r="R30" s="110"/>
      <c r="S30" s="110"/>
      <c r="T30" s="110"/>
      <c r="U30" s="110"/>
      <c r="V30" s="110"/>
      <c r="W30" s="110"/>
      <c r="X30" s="110"/>
    </row>
    <row r="31" spans="1:24" s="22" customFormat="1" ht="20.100000000000001" customHeight="1">
      <c r="A31" s="136">
        <f>IF(B31&lt;&gt;"",COUNTA($B$19:B31),"")</f>
        <v>13</v>
      </c>
      <c r="B31" s="39" t="s">
        <v>153</v>
      </c>
      <c r="C31" s="162">
        <v>92022</v>
      </c>
      <c r="D31" s="162">
        <v>5790</v>
      </c>
      <c r="E31" s="162">
        <v>4095</v>
      </c>
      <c r="F31" s="162">
        <v>7672</v>
      </c>
      <c r="G31" s="162">
        <v>1957</v>
      </c>
      <c r="H31" s="162">
        <v>1263</v>
      </c>
      <c r="I31" s="162">
        <v>21</v>
      </c>
      <c r="J31" s="162">
        <v>1241</v>
      </c>
      <c r="K31" s="162">
        <v>1983</v>
      </c>
      <c r="L31" s="162">
        <v>24112</v>
      </c>
      <c r="M31" s="162">
        <v>13514</v>
      </c>
      <c r="N31" s="162">
        <v>31636</v>
      </c>
      <c r="O31" s="110"/>
      <c r="P31" s="110"/>
      <c r="Q31" s="110"/>
      <c r="R31" s="110"/>
      <c r="S31" s="110"/>
      <c r="T31" s="110"/>
      <c r="U31" s="110"/>
      <c r="V31" s="110"/>
      <c r="W31" s="110"/>
      <c r="X31" s="110"/>
    </row>
    <row r="32" spans="1:24" s="22" customFormat="1" ht="20.100000000000001" customHeight="1">
      <c r="A32" s="136">
        <f>IF(B32&lt;&gt;"",COUNTA($B$19:B32),"")</f>
        <v>14</v>
      </c>
      <c r="B32" s="39" t="s">
        <v>154</v>
      </c>
      <c r="C32" s="162">
        <v>769168</v>
      </c>
      <c r="D32" s="162">
        <v>113280</v>
      </c>
      <c r="E32" s="162">
        <v>39308</v>
      </c>
      <c r="F32" s="162">
        <v>61005</v>
      </c>
      <c r="G32" s="162">
        <v>31076</v>
      </c>
      <c r="H32" s="162">
        <v>314311</v>
      </c>
      <c r="I32" s="162">
        <v>189879</v>
      </c>
      <c r="J32" s="162">
        <v>124431</v>
      </c>
      <c r="K32" s="162">
        <v>19303</v>
      </c>
      <c r="L32" s="162">
        <v>67135</v>
      </c>
      <c r="M32" s="162">
        <v>87750</v>
      </c>
      <c r="N32" s="162">
        <v>35999</v>
      </c>
      <c r="O32" s="110"/>
      <c r="P32" s="110"/>
      <c r="Q32" s="110"/>
      <c r="R32" s="110"/>
      <c r="S32" s="110"/>
      <c r="T32" s="110"/>
      <c r="U32" s="110"/>
      <c r="V32" s="110"/>
      <c r="W32" s="110"/>
      <c r="X32" s="110"/>
    </row>
    <row r="33" spans="1:24" s="22" customFormat="1" ht="11.1" customHeight="1">
      <c r="A33" s="135">
        <f>IF(B33&lt;&gt;"",COUNTA($B$19:B33),"")</f>
        <v>15</v>
      </c>
      <c r="B33" s="36" t="s">
        <v>155</v>
      </c>
      <c r="C33" s="152">
        <v>195221</v>
      </c>
      <c r="D33" s="152" t="s">
        <v>10</v>
      </c>
      <c r="E33" s="152" t="s">
        <v>10</v>
      </c>
      <c r="F33" s="152" t="s">
        <v>10</v>
      </c>
      <c r="G33" s="152" t="s">
        <v>10</v>
      </c>
      <c r="H33" s="152" t="s">
        <v>10</v>
      </c>
      <c r="I33" s="152" t="s">
        <v>10</v>
      </c>
      <c r="J33" s="152" t="s">
        <v>10</v>
      </c>
      <c r="K33" s="152" t="s">
        <v>10</v>
      </c>
      <c r="L33" s="152" t="s">
        <v>10</v>
      </c>
      <c r="M33" s="152" t="s">
        <v>10</v>
      </c>
      <c r="N33" s="152">
        <v>195221</v>
      </c>
      <c r="O33" s="110"/>
      <c r="P33" s="110"/>
      <c r="Q33" s="110"/>
      <c r="R33" s="110"/>
      <c r="S33" s="110"/>
      <c r="T33" s="110"/>
      <c r="U33" s="110"/>
      <c r="V33" s="110"/>
      <c r="W33" s="110"/>
      <c r="X33" s="110"/>
    </row>
    <row r="34" spans="1:24" s="22" customFormat="1" ht="11.1" customHeight="1">
      <c r="A34" s="135">
        <f>IF(B34&lt;&gt;"",COUNTA($B$19:B34),"")</f>
        <v>16</v>
      </c>
      <c r="B34" s="36" t="s">
        <v>156</v>
      </c>
      <c r="C34" s="152">
        <v>67999</v>
      </c>
      <c r="D34" s="152" t="s">
        <v>10</v>
      </c>
      <c r="E34" s="152" t="s">
        <v>10</v>
      </c>
      <c r="F34" s="152" t="s">
        <v>10</v>
      </c>
      <c r="G34" s="152" t="s">
        <v>10</v>
      </c>
      <c r="H34" s="152" t="s">
        <v>10</v>
      </c>
      <c r="I34" s="152" t="s">
        <v>10</v>
      </c>
      <c r="J34" s="152" t="s">
        <v>10</v>
      </c>
      <c r="K34" s="152" t="s">
        <v>10</v>
      </c>
      <c r="L34" s="152" t="s">
        <v>10</v>
      </c>
      <c r="M34" s="152" t="s">
        <v>10</v>
      </c>
      <c r="N34" s="152">
        <v>67999</v>
      </c>
      <c r="O34" s="110"/>
      <c r="P34" s="110"/>
      <c r="Q34" s="110"/>
      <c r="R34" s="110"/>
      <c r="S34" s="110"/>
      <c r="T34" s="110"/>
      <c r="U34" s="110"/>
      <c r="V34" s="110"/>
      <c r="W34" s="110"/>
      <c r="X34" s="110"/>
    </row>
    <row r="35" spans="1:24" s="22" customFormat="1" ht="11.1" customHeight="1">
      <c r="A35" s="135">
        <f>IF(B35&lt;&gt;"",COUNTA($B$19:B35),"")</f>
        <v>17</v>
      </c>
      <c r="B35" s="36" t="s">
        <v>172</v>
      </c>
      <c r="C35" s="152">
        <v>74373</v>
      </c>
      <c r="D35" s="152" t="s">
        <v>10</v>
      </c>
      <c r="E35" s="152" t="s">
        <v>10</v>
      </c>
      <c r="F35" s="152" t="s">
        <v>10</v>
      </c>
      <c r="G35" s="152" t="s">
        <v>10</v>
      </c>
      <c r="H35" s="152" t="s">
        <v>10</v>
      </c>
      <c r="I35" s="152" t="s">
        <v>10</v>
      </c>
      <c r="J35" s="152" t="s">
        <v>10</v>
      </c>
      <c r="K35" s="152" t="s">
        <v>10</v>
      </c>
      <c r="L35" s="152" t="s">
        <v>10</v>
      </c>
      <c r="M35" s="152" t="s">
        <v>10</v>
      </c>
      <c r="N35" s="152">
        <v>74373</v>
      </c>
      <c r="O35" s="110"/>
      <c r="P35" s="110"/>
      <c r="Q35" s="110"/>
      <c r="R35" s="110"/>
      <c r="S35" s="110"/>
      <c r="T35" s="110"/>
      <c r="U35" s="110"/>
      <c r="V35" s="110"/>
      <c r="W35" s="110"/>
      <c r="X35" s="110"/>
    </row>
    <row r="36" spans="1:24" s="22" customFormat="1" ht="11.1" customHeight="1">
      <c r="A36" s="135">
        <f>IF(B36&lt;&gt;"",COUNTA($B$19:B36),"")</f>
        <v>18</v>
      </c>
      <c r="B36" s="36" t="s">
        <v>173</v>
      </c>
      <c r="C36" s="152">
        <v>33884</v>
      </c>
      <c r="D36" s="152" t="s">
        <v>10</v>
      </c>
      <c r="E36" s="152" t="s">
        <v>10</v>
      </c>
      <c r="F36" s="152" t="s">
        <v>10</v>
      </c>
      <c r="G36" s="152" t="s">
        <v>10</v>
      </c>
      <c r="H36" s="152" t="s">
        <v>10</v>
      </c>
      <c r="I36" s="152" t="s">
        <v>10</v>
      </c>
      <c r="J36" s="152" t="s">
        <v>10</v>
      </c>
      <c r="K36" s="152" t="s">
        <v>10</v>
      </c>
      <c r="L36" s="152" t="s">
        <v>10</v>
      </c>
      <c r="M36" s="152" t="s">
        <v>10</v>
      </c>
      <c r="N36" s="152">
        <v>33884</v>
      </c>
      <c r="O36" s="110"/>
      <c r="P36" s="110"/>
      <c r="Q36" s="110"/>
      <c r="R36" s="110"/>
      <c r="S36" s="110"/>
      <c r="T36" s="110"/>
      <c r="U36" s="110"/>
      <c r="V36" s="110"/>
      <c r="W36" s="110"/>
      <c r="X36" s="110"/>
    </row>
    <row r="37" spans="1:24" s="22" customFormat="1" ht="11.1" customHeight="1">
      <c r="A37" s="135">
        <f>IF(B37&lt;&gt;"",COUNTA($B$19:B37),"")</f>
        <v>19</v>
      </c>
      <c r="B37" s="36" t="s">
        <v>61</v>
      </c>
      <c r="C37" s="152">
        <v>112994</v>
      </c>
      <c r="D37" s="152" t="s">
        <v>10</v>
      </c>
      <c r="E37" s="152" t="s">
        <v>10</v>
      </c>
      <c r="F37" s="152" t="s">
        <v>10</v>
      </c>
      <c r="G37" s="152" t="s">
        <v>10</v>
      </c>
      <c r="H37" s="152" t="s">
        <v>10</v>
      </c>
      <c r="I37" s="152" t="s">
        <v>10</v>
      </c>
      <c r="J37" s="152" t="s">
        <v>10</v>
      </c>
      <c r="K37" s="152" t="s">
        <v>10</v>
      </c>
      <c r="L37" s="152" t="s">
        <v>10</v>
      </c>
      <c r="M37" s="152" t="s">
        <v>10</v>
      </c>
      <c r="N37" s="152">
        <v>112994</v>
      </c>
      <c r="O37" s="110"/>
      <c r="P37" s="110"/>
      <c r="Q37" s="110"/>
      <c r="R37" s="110"/>
      <c r="S37" s="110"/>
      <c r="T37" s="110"/>
      <c r="U37" s="110"/>
      <c r="V37" s="110"/>
      <c r="W37" s="110"/>
      <c r="X37" s="110"/>
    </row>
    <row r="38" spans="1:24" s="22" customFormat="1" ht="21.6" customHeight="1">
      <c r="A38" s="135">
        <f>IF(B38&lt;&gt;"",COUNTA($B$19:B38),"")</f>
        <v>20</v>
      </c>
      <c r="B38" s="37" t="s">
        <v>157</v>
      </c>
      <c r="C38" s="152">
        <v>107145</v>
      </c>
      <c r="D38" s="152" t="s">
        <v>10</v>
      </c>
      <c r="E38" s="152" t="s">
        <v>10</v>
      </c>
      <c r="F38" s="152" t="s">
        <v>10</v>
      </c>
      <c r="G38" s="152" t="s">
        <v>10</v>
      </c>
      <c r="H38" s="152" t="s">
        <v>10</v>
      </c>
      <c r="I38" s="152" t="s">
        <v>10</v>
      </c>
      <c r="J38" s="152" t="s">
        <v>10</v>
      </c>
      <c r="K38" s="152" t="s">
        <v>10</v>
      </c>
      <c r="L38" s="152" t="s">
        <v>10</v>
      </c>
      <c r="M38" s="152" t="s">
        <v>10</v>
      </c>
      <c r="N38" s="152">
        <v>107145</v>
      </c>
      <c r="O38" s="110"/>
      <c r="P38" s="110"/>
      <c r="Q38" s="110"/>
      <c r="R38" s="110"/>
      <c r="S38" s="110"/>
      <c r="T38" s="110"/>
      <c r="U38" s="110"/>
      <c r="V38" s="110"/>
      <c r="W38" s="110"/>
      <c r="X38" s="110"/>
    </row>
    <row r="39" spans="1:24" s="22" customFormat="1" ht="21.6" customHeight="1">
      <c r="A39" s="135">
        <f>IF(B39&lt;&gt;"",COUNTA($B$19:B39),"")</f>
        <v>21</v>
      </c>
      <c r="B39" s="37" t="s">
        <v>158</v>
      </c>
      <c r="C39" s="152">
        <v>102741</v>
      </c>
      <c r="D39" s="152">
        <v>386</v>
      </c>
      <c r="E39" s="152">
        <v>64</v>
      </c>
      <c r="F39" s="152">
        <v>2800</v>
      </c>
      <c r="G39" s="152">
        <v>7542</v>
      </c>
      <c r="H39" s="152">
        <v>87056</v>
      </c>
      <c r="I39" s="152">
        <v>45190</v>
      </c>
      <c r="J39" s="152">
        <v>41866</v>
      </c>
      <c r="K39" s="152">
        <v>348</v>
      </c>
      <c r="L39" s="152">
        <v>4375</v>
      </c>
      <c r="M39" s="152">
        <v>169</v>
      </c>
      <c r="N39" s="152" t="s">
        <v>10</v>
      </c>
      <c r="O39" s="110"/>
      <c r="P39" s="110"/>
      <c r="Q39" s="110"/>
      <c r="R39" s="110"/>
      <c r="S39" s="110"/>
      <c r="T39" s="110"/>
      <c r="U39" s="110"/>
      <c r="V39" s="110"/>
      <c r="W39" s="110"/>
      <c r="X39" s="110"/>
    </row>
    <row r="40" spans="1:24" s="22" customFormat="1" ht="21.6" customHeight="1">
      <c r="A40" s="135">
        <f>IF(B40&lt;&gt;"",COUNTA($B$19:B40),"")</f>
        <v>22</v>
      </c>
      <c r="B40" s="37" t="s">
        <v>159</v>
      </c>
      <c r="C40" s="152">
        <v>23745</v>
      </c>
      <c r="D40" s="152">
        <v>256</v>
      </c>
      <c r="E40" s="152">
        <v>11</v>
      </c>
      <c r="F40" s="152">
        <v>4</v>
      </c>
      <c r="G40" s="152">
        <v>463</v>
      </c>
      <c r="H40" s="152">
        <v>22880</v>
      </c>
      <c r="I40" s="152">
        <v>22437</v>
      </c>
      <c r="J40" s="152">
        <v>443</v>
      </c>
      <c r="K40" s="152">
        <v>42</v>
      </c>
      <c r="L40" s="152">
        <v>12</v>
      </c>
      <c r="M40" s="152">
        <v>77</v>
      </c>
      <c r="N40" s="152" t="s">
        <v>10</v>
      </c>
      <c r="O40" s="110"/>
      <c r="P40" s="110"/>
      <c r="Q40" s="110"/>
      <c r="R40" s="110"/>
      <c r="S40" s="110"/>
      <c r="T40" s="110"/>
      <c r="U40" s="110"/>
      <c r="V40" s="110"/>
      <c r="W40" s="110"/>
      <c r="X40" s="110"/>
    </row>
    <row r="41" spans="1:24" s="22" customFormat="1" ht="11.1" customHeight="1">
      <c r="A41" s="135">
        <f>IF(B41&lt;&gt;"",COUNTA($B$19:B41),"")</f>
        <v>23</v>
      </c>
      <c r="B41" s="36" t="s">
        <v>160</v>
      </c>
      <c r="C41" s="152">
        <v>66014</v>
      </c>
      <c r="D41" s="152">
        <v>499</v>
      </c>
      <c r="E41" s="152">
        <v>6575</v>
      </c>
      <c r="F41" s="152">
        <v>845</v>
      </c>
      <c r="G41" s="152">
        <v>1587</v>
      </c>
      <c r="H41" s="152">
        <v>1699</v>
      </c>
      <c r="I41" s="152">
        <v>55</v>
      </c>
      <c r="J41" s="152">
        <v>1644</v>
      </c>
      <c r="K41" s="152">
        <v>1389</v>
      </c>
      <c r="L41" s="152">
        <v>5032</v>
      </c>
      <c r="M41" s="152">
        <v>48388</v>
      </c>
      <c r="N41" s="152" t="s">
        <v>10</v>
      </c>
      <c r="O41" s="110"/>
      <c r="P41" s="110"/>
      <c r="Q41" s="110"/>
      <c r="R41" s="110"/>
      <c r="S41" s="110"/>
      <c r="T41" s="110"/>
      <c r="U41" s="110"/>
      <c r="V41" s="110"/>
      <c r="W41" s="110"/>
      <c r="X41" s="110"/>
    </row>
    <row r="42" spans="1:24" s="22" customFormat="1" ht="11.1" customHeight="1">
      <c r="A42" s="135">
        <f>IF(B42&lt;&gt;"",COUNTA($B$19:B42),"")</f>
        <v>24</v>
      </c>
      <c r="B42" s="36" t="s">
        <v>161</v>
      </c>
      <c r="C42" s="152">
        <v>306908</v>
      </c>
      <c r="D42" s="152">
        <v>42961</v>
      </c>
      <c r="E42" s="152">
        <v>14320</v>
      </c>
      <c r="F42" s="152">
        <v>9846</v>
      </c>
      <c r="G42" s="152">
        <v>1715</v>
      </c>
      <c r="H42" s="152">
        <v>74263</v>
      </c>
      <c r="I42" s="152">
        <v>56293</v>
      </c>
      <c r="J42" s="152">
        <v>17970</v>
      </c>
      <c r="K42" s="152">
        <v>980</v>
      </c>
      <c r="L42" s="152">
        <v>5132</v>
      </c>
      <c r="M42" s="152">
        <v>14795</v>
      </c>
      <c r="N42" s="152">
        <v>142896</v>
      </c>
      <c r="O42" s="110"/>
      <c r="P42" s="110"/>
      <c r="Q42" s="110"/>
      <c r="R42" s="110"/>
      <c r="S42" s="110"/>
      <c r="T42" s="110"/>
      <c r="U42" s="110"/>
      <c r="V42" s="110"/>
      <c r="W42" s="110"/>
      <c r="X42" s="110"/>
    </row>
    <row r="43" spans="1:24" s="22" customFormat="1" ht="11.1" customHeight="1">
      <c r="A43" s="135">
        <f>IF(B43&lt;&gt;"",COUNTA($B$19:B43),"")</f>
        <v>25</v>
      </c>
      <c r="B43" s="36" t="s">
        <v>147</v>
      </c>
      <c r="C43" s="152">
        <v>171197</v>
      </c>
      <c r="D43" s="152">
        <v>18963</v>
      </c>
      <c r="E43" s="152">
        <v>2684</v>
      </c>
      <c r="F43" s="152">
        <v>8197</v>
      </c>
      <c r="G43" s="152">
        <v>367</v>
      </c>
      <c r="H43" s="152">
        <v>8028</v>
      </c>
      <c r="I43" s="152">
        <v>225</v>
      </c>
      <c r="J43" s="152">
        <v>7803</v>
      </c>
      <c r="K43" s="152">
        <v>172</v>
      </c>
      <c r="L43" s="152">
        <v>728</v>
      </c>
      <c r="M43" s="152">
        <v>314</v>
      </c>
      <c r="N43" s="152">
        <v>131744</v>
      </c>
      <c r="O43" s="110"/>
      <c r="P43" s="110"/>
      <c r="Q43" s="110"/>
      <c r="R43" s="110"/>
      <c r="S43" s="110"/>
      <c r="T43" s="110"/>
      <c r="U43" s="110"/>
      <c r="V43" s="110"/>
      <c r="W43" s="110"/>
      <c r="X43" s="110"/>
    </row>
    <row r="44" spans="1:24" s="22" customFormat="1" ht="20.100000000000001" customHeight="1">
      <c r="A44" s="136">
        <f>IF(B44&lt;&gt;"",COUNTA($B$19:B44),"")</f>
        <v>26</v>
      </c>
      <c r="B44" s="39" t="s">
        <v>162</v>
      </c>
      <c r="C44" s="162">
        <v>743570</v>
      </c>
      <c r="D44" s="162">
        <v>25140</v>
      </c>
      <c r="E44" s="162">
        <v>18285</v>
      </c>
      <c r="F44" s="162">
        <v>5299</v>
      </c>
      <c r="G44" s="162">
        <v>10940</v>
      </c>
      <c r="H44" s="162">
        <v>177870</v>
      </c>
      <c r="I44" s="162">
        <v>123750</v>
      </c>
      <c r="J44" s="162">
        <v>54120</v>
      </c>
      <c r="K44" s="162">
        <v>2588</v>
      </c>
      <c r="L44" s="162">
        <v>13822</v>
      </c>
      <c r="M44" s="162">
        <v>63115</v>
      </c>
      <c r="N44" s="162">
        <v>426512</v>
      </c>
      <c r="O44" s="110"/>
      <c r="P44" s="110"/>
      <c r="Q44" s="110"/>
      <c r="R44" s="110"/>
      <c r="S44" s="110"/>
      <c r="T44" s="110"/>
      <c r="U44" s="110"/>
      <c r="V44" s="110"/>
      <c r="W44" s="110"/>
      <c r="X44" s="110"/>
    </row>
    <row r="45" spans="1:24" s="40" customFormat="1" ht="11.1" customHeight="1">
      <c r="A45" s="135">
        <f>IF(B45&lt;&gt;"",COUNTA($B$19:B45),"")</f>
        <v>27</v>
      </c>
      <c r="B45" s="36" t="s">
        <v>163</v>
      </c>
      <c r="C45" s="152">
        <v>37010</v>
      </c>
      <c r="D45" s="152">
        <v>173</v>
      </c>
      <c r="E45" s="152">
        <v>1739</v>
      </c>
      <c r="F45" s="152">
        <v>3198</v>
      </c>
      <c r="G45" s="152">
        <v>875</v>
      </c>
      <c r="H45" s="152">
        <v>735</v>
      </c>
      <c r="I45" s="152" t="s">
        <v>10</v>
      </c>
      <c r="J45" s="152">
        <v>735</v>
      </c>
      <c r="K45" s="152">
        <v>286</v>
      </c>
      <c r="L45" s="152">
        <v>6348</v>
      </c>
      <c r="M45" s="152">
        <v>5296</v>
      </c>
      <c r="N45" s="152">
        <v>18360</v>
      </c>
      <c r="O45" s="111"/>
      <c r="P45" s="111"/>
      <c r="Q45" s="111"/>
      <c r="R45" s="111"/>
      <c r="S45" s="111"/>
      <c r="T45" s="111"/>
      <c r="U45" s="111"/>
      <c r="V45" s="111"/>
      <c r="W45" s="111"/>
      <c r="X45" s="111"/>
    </row>
    <row r="46" spans="1:24"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row>
    <row r="47" spans="1:24" s="40" customFormat="1" ht="11.1" customHeight="1">
      <c r="A47" s="135">
        <f>IF(B47&lt;&gt;"",COUNTA($B$19:B47),"")</f>
        <v>29</v>
      </c>
      <c r="B47" s="36" t="s">
        <v>165</v>
      </c>
      <c r="C47" s="152">
        <v>32198</v>
      </c>
      <c r="D47" s="152">
        <v>6540</v>
      </c>
      <c r="E47" s="152">
        <v>685</v>
      </c>
      <c r="F47" s="152">
        <v>158</v>
      </c>
      <c r="G47" s="152">
        <v>98</v>
      </c>
      <c r="H47" s="152">
        <v>547</v>
      </c>
      <c r="I47" s="152">
        <v>2</v>
      </c>
      <c r="J47" s="152">
        <v>545</v>
      </c>
      <c r="K47" s="152">
        <v>732</v>
      </c>
      <c r="L47" s="152">
        <v>8403</v>
      </c>
      <c r="M47" s="152">
        <v>3191</v>
      </c>
      <c r="N47" s="152">
        <v>11845</v>
      </c>
      <c r="O47" s="111"/>
      <c r="P47" s="111"/>
      <c r="Q47" s="111"/>
      <c r="R47" s="111"/>
      <c r="S47" s="111"/>
      <c r="T47" s="111"/>
      <c r="U47" s="111"/>
      <c r="V47" s="111"/>
      <c r="W47" s="111"/>
      <c r="X47" s="111"/>
    </row>
    <row r="48" spans="1:24" s="40" customFormat="1" ht="11.1" customHeight="1">
      <c r="A48" s="135">
        <f>IF(B48&lt;&gt;"",COUNTA($B$19:B48),"")</f>
        <v>30</v>
      </c>
      <c r="B48" s="36" t="s">
        <v>147</v>
      </c>
      <c r="C48" s="152">
        <v>1341</v>
      </c>
      <c r="D48" s="152">
        <v>16</v>
      </c>
      <c r="E48" s="152">
        <v>342</v>
      </c>
      <c r="F48" s="152" t="s">
        <v>10</v>
      </c>
      <c r="G48" s="152" t="s">
        <v>10</v>
      </c>
      <c r="H48" s="152">
        <v>109</v>
      </c>
      <c r="I48" s="152" t="s">
        <v>10</v>
      </c>
      <c r="J48" s="152">
        <v>109</v>
      </c>
      <c r="K48" s="152">
        <v>53</v>
      </c>
      <c r="L48" s="152">
        <v>699</v>
      </c>
      <c r="M48" s="152">
        <v>57</v>
      </c>
      <c r="N48" s="152">
        <v>64</v>
      </c>
      <c r="O48" s="111"/>
      <c r="P48" s="111"/>
      <c r="Q48" s="111"/>
      <c r="R48" s="111"/>
      <c r="S48" s="111"/>
      <c r="T48" s="111"/>
      <c r="U48" s="111"/>
      <c r="V48" s="111"/>
      <c r="W48" s="111"/>
      <c r="X48" s="111"/>
    </row>
    <row r="49" spans="1:24" s="22" customFormat="1" ht="20.100000000000001" customHeight="1">
      <c r="A49" s="136">
        <f>IF(B49&lt;&gt;"",COUNTA($B$19:B49),"")</f>
        <v>31</v>
      </c>
      <c r="B49" s="39" t="s">
        <v>166</v>
      </c>
      <c r="C49" s="162">
        <v>67867</v>
      </c>
      <c r="D49" s="162">
        <v>6696</v>
      </c>
      <c r="E49" s="162">
        <v>2082</v>
      </c>
      <c r="F49" s="162">
        <v>3356</v>
      </c>
      <c r="G49" s="162">
        <v>974</v>
      </c>
      <c r="H49" s="162">
        <v>1172</v>
      </c>
      <c r="I49" s="162">
        <v>2</v>
      </c>
      <c r="J49" s="162">
        <v>1171</v>
      </c>
      <c r="K49" s="162">
        <v>965</v>
      </c>
      <c r="L49" s="162">
        <v>14052</v>
      </c>
      <c r="M49" s="162">
        <v>8429</v>
      </c>
      <c r="N49" s="162">
        <v>30141</v>
      </c>
      <c r="O49" s="110"/>
      <c r="P49" s="110"/>
      <c r="Q49" s="110"/>
      <c r="R49" s="110"/>
      <c r="S49" s="110"/>
      <c r="T49" s="110"/>
      <c r="U49" s="110"/>
      <c r="V49" s="110"/>
      <c r="W49" s="110"/>
      <c r="X49" s="110"/>
    </row>
    <row r="50" spans="1:24" s="22" customFormat="1" ht="20.100000000000001" customHeight="1">
      <c r="A50" s="136">
        <f>IF(B50&lt;&gt;"",COUNTA($B$19:B50),"")</f>
        <v>32</v>
      </c>
      <c r="B50" s="39" t="s">
        <v>167</v>
      </c>
      <c r="C50" s="162">
        <v>811437</v>
      </c>
      <c r="D50" s="162">
        <v>31836</v>
      </c>
      <c r="E50" s="162">
        <v>20367</v>
      </c>
      <c r="F50" s="162">
        <v>8654</v>
      </c>
      <c r="G50" s="162">
        <v>11913</v>
      </c>
      <c r="H50" s="162">
        <v>179043</v>
      </c>
      <c r="I50" s="162">
        <v>123752</v>
      </c>
      <c r="J50" s="162">
        <v>55291</v>
      </c>
      <c r="K50" s="162">
        <v>3552</v>
      </c>
      <c r="L50" s="162">
        <v>27874</v>
      </c>
      <c r="M50" s="162">
        <v>71544</v>
      </c>
      <c r="N50" s="162">
        <v>456653</v>
      </c>
      <c r="O50" s="110"/>
      <c r="P50" s="110"/>
      <c r="Q50" s="110"/>
      <c r="R50" s="110"/>
      <c r="S50" s="110"/>
      <c r="T50" s="110"/>
      <c r="U50" s="110"/>
      <c r="V50" s="110"/>
      <c r="W50" s="110"/>
      <c r="X50" s="110"/>
    </row>
    <row r="51" spans="1:24" s="22" customFormat="1" ht="20.100000000000001" customHeight="1">
      <c r="A51" s="136">
        <f>IF(B51&lt;&gt;"",COUNTA($B$19:B51),"")</f>
        <v>33</v>
      </c>
      <c r="B51" s="39" t="s">
        <v>168</v>
      </c>
      <c r="C51" s="162">
        <v>42269</v>
      </c>
      <c r="D51" s="162">
        <v>-81444</v>
      </c>
      <c r="E51" s="162">
        <v>-18941</v>
      </c>
      <c r="F51" s="162">
        <v>-52351</v>
      </c>
      <c r="G51" s="162">
        <v>-19163</v>
      </c>
      <c r="H51" s="162">
        <v>-135268</v>
      </c>
      <c r="I51" s="162">
        <v>-66127</v>
      </c>
      <c r="J51" s="162">
        <v>-69141</v>
      </c>
      <c r="K51" s="162">
        <v>-15750</v>
      </c>
      <c r="L51" s="162">
        <v>-39261</v>
      </c>
      <c r="M51" s="162">
        <v>-16206</v>
      </c>
      <c r="N51" s="162">
        <v>420654</v>
      </c>
      <c r="O51" s="110"/>
      <c r="P51" s="110"/>
      <c r="Q51" s="110"/>
      <c r="R51" s="110"/>
      <c r="S51" s="110"/>
      <c r="T51" s="110"/>
      <c r="U51" s="110"/>
      <c r="V51" s="110"/>
      <c r="W51" s="110"/>
      <c r="X51" s="110"/>
    </row>
    <row r="52" spans="1:24" s="40" customFormat="1" ht="25.15" customHeight="1">
      <c r="A52" s="135">
        <f>IF(B52&lt;&gt;"",COUNTA($B$19:B52),"")</f>
        <v>34</v>
      </c>
      <c r="B52" s="38" t="s">
        <v>169</v>
      </c>
      <c r="C52" s="160">
        <v>66424</v>
      </c>
      <c r="D52" s="160">
        <v>-82351</v>
      </c>
      <c r="E52" s="160">
        <v>-16928</v>
      </c>
      <c r="F52" s="160">
        <v>-48034</v>
      </c>
      <c r="G52" s="160">
        <v>-18179</v>
      </c>
      <c r="H52" s="160">
        <v>-135178</v>
      </c>
      <c r="I52" s="160">
        <v>-66108</v>
      </c>
      <c r="J52" s="160">
        <v>-69070</v>
      </c>
      <c r="K52" s="160">
        <v>-14732</v>
      </c>
      <c r="L52" s="160">
        <v>-29201</v>
      </c>
      <c r="M52" s="160">
        <v>-11122</v>
      </c>
      <c r="N52" s="160">
        <v>422149</v>
      </c>
      <c r="O52" s="111"/>
      <c r="P52" s="111"/>
      <c r="Q52" s="111"/>
      <c r="R52" s="111"/>
      <c r="S52" s="111"/>
      <c r="T52" s="111"/>
      <c r="U52" s="111"/>
      <c r="V52" s="111"/>
      <c r="W52" s="111"/>
      <c r="X52" s="111"/>
    </row>
    <row r="53" spans="1:24" s="40" customFormat="1" ht="18" customHeight="1">
      <c r="A53" s="135">
        <f>IF(B53&lt;&gt;"",COUNTA($B$19:B53),"")</f>
        <v>35</v>
      </c>
      <c r="B53" s="36" t="s">
        <v>170</v>
      </c>
      <c r="C53" s="152">
        <v>16603</v>
      </c>
      <c r="D53" s="152">
        <v>668</v>
      </c>
      <c r="E53" s="152">
        <v>51</v>
      </c>
      <c r="F53" s="152">
        <v>387</v>
      </c>
      <c r="G53" s="152" t="s">
        <v>10</v>
      </c>
      <c r="H53" s="152" t="s">
        <v>10</v>
      </c>
      <c r="I53" s="152" t="s">
        <v>10</v>
      </c>
      <c r="J53" s="152" t="s">
        <v>10</v>
      </c>
      <c r="K53" s="152" t="s">
        <v>10</v>
      </c>
      <c r="L53" s="152">
        <v>1</v>
      </c>
      <c r="M53" s="152">
        <v>442</v>
      </c>
      <c r="N53" s="152">
        <v>15055</v>
      </c>
      <c r="O53" s="111"/>
      <c r="P53" s="111"/>
      <c r="Q53" s="111"/>
      <c r="R53" s="111"/>
      <c r="S53" s="111"/>
      <c r="T53" s="111"/>
      <c r="U53" s="111"/>
      <c r="V53" s="111"/>
      <c r="W53" s="111"/>
      <c r="X53" s="111"/>
    </row>
    <row r="54" spans="1:24" ht="11.1" customHeight="1">
      <c r="A54" s="135">
        <f>IF(B54&lt;&gt;"",COUNTA($B$19:B54),"")</f>
        <v>36</v>
      </c>
      <c r="B54" s="36" t="s">
        <v>171</v>
      </c>
      <c r="C54" s="152">
        <v>37653</v>
      </c>
      <c r="D54" s="152">
        <v>2422</v>
      </c>
      <c r="E54" s="152">
        <v>58</v>
      </c>
      <c r="F54" s="152">
        <v>794</v>
      </c>
      <c r="G54" s="152" t="s">
        <v>10</v>
      </c>
      <c r="H54" s="152">
        <v>8</v>
      </c>
      <c r="I54" s="152" t="s">
        <v>10</v>
      </c>
      <c r="J54" s="152">
        <v>8</v>
      </c>
      <c r="K54" s="152" t="s">
        <v>10</v>
      </c>
      <c r="L54" s="152">
        <v>157</v>
      </c>
      <c r="M54" s="152">
        <v>922</v>
      </c>
      <c r="N54" s="152">
        <v>33292</v>
      </c>
    </row>
    <row r="55" spans="1:24"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4" s="22" customFormat="1" ht="11.1" customHeight="1">
      <c r="A56" s="135">
        <f>IF(B56&lt;&gt;"",COUNTA($B$19:B56),"")</f>
        <v>37</v>
      </c>
      <c r="B56" s="36" t="s">
        <v>142</v>
      </c>
      <c r="C56" s="154">
        <v>656.28</v>
      </c>
      <c r="D56" s="154">
        <v>275.52999999999997</v>
      </c>
      <c r="E56" s="154">
        <v>94.01</v>
      </c>
      <c r="F56" s="154">
        <v>38.6</v>
      </c>
      <c r="G56" s="154">
        <v>30.26</v>
      </c>
      <c r="H56" s="154">
        <v>91.99</v>
      </c>
      <c r="I56" s="154">
        <v>33</v>
      </c>
      <c r="J56" s="154">
        <v>58.99</v>
      </c>
      <c r="K56" s="154">
        <v>21.54</v>
      </c>
      <c r="L56" s="154">
        <v>65.930000000000007</v>
      </c>
      <c r="M56" s="154">
        <v>38.42</v>
      </c>
      <c r="N56" s="154" t="s">
        <v>10</v>
      </c>
      <c r="O56" s="110"/>
      <c r="P56" s="110"/>
      <c r="Q56" s="110"/>
      <c r="R56" s="110"/>
      <c r="S56" s="110"/>
      <c r="T56" s="110"/>
      <c r="U56" s="110"/>
      <c r="V56" s="110"/>
      <c r="W56" s="110"/>
      <c r="X56" s="110"/>
    </row>
    <row r="57" spans="1:24" s="22" customFormat="1" ht="11.1" customHeight="1">
      <c r="A57" s="135">
        <f>IF(B57&lt;&gt;"",COUNTA($B$19:B57),"")</f>
        <v>38</v>
      </c>
      <c r="B57" s="36" t="s">
        <v>143</v>
      </c>
      <c r="C57" s="154">
        <v>438.16</v>
      </c>
      <c r="D57" s="154">
        <v>99.28</v>
      </c>
      <c r="E57" s="154">
        <v>32.770000000000003</v>
      </c>
      <c r="F57" s="154">
        <v>144.1</v>
      </c>
      <c r="G57" s="154">
        <v>14.8</v>
      </c>
      <c r="H57" s="154">
        <v>35.08</v>
      </c>
      <c r="I57" s="154">
        <v>29.16</v>
      </c>
      <c r="J57" s="154">
        <v>5.93</v>
      </c>
      <c r="K57" s="154">
        <v>10.199999999999999</v>
      </c>
      <c r="L57" s="154">
        <v>65.64</v>
      </c>
      <c r="M57" s="154">
        <v>36.28</v>
      </c>
      <c r="N57" s="154" t="s">
        <v>10</v>
      </c>
      <c r="O57" s="110"/>
      <c r="P57" s="110"/>
      <c r="Q57" s="110"/>
      <c r="R57" s="110"/>
      <c r="S57" s="110"/>
      <c r="T57" s="110"/>
      <c r="U57" s="110"/>
      <c r="V57" s="110"/>
      <c r="W57" s="110"/>
      <c r="X57" s="110"/>
    </row>
    <row r="58" spans="1:24" s="22" customFormat="1" ht="21.6" customHeight="1">
      <c r="A58" s="135">
        <f>IF(B58&lt;&gt;"",COUNTA($B$19:B58),"")</f>
        <v>39</v>
      </c>
      <c r="B58" s="37" t="s">
        <v>144</v>
      </c>
      <c r="C58" s="154">
        <v>752.83</v>
      </c>
      <c r="D58" s="154" t="s">
        <v>10</v>
      </c>
      <c r="E58" s="154" t="s">
        <v>10</v>
      </c>
      <c r="F58" s="154" t="s">
        <v>10</v>
      </c>
      <c r="G58" s="154" t="s">
        <v>10</v>
      </c>
      <c r="H58" s="154">
        <v>752.83</v>
      </c>
      <c r="I58" s="154">
        <v>638.84</v>
      </c>
      <c r="J58" s="154">
        <v>114</v>
      </c>
      <c r="K58" s="154" t="s">
        <v>10</v>
      </c>
      <c r="L58" s="154" t="s">
        <v>10</v>
      </c>
      <c r="M58" s="154" t="s">
        <v>10</v>
      </c>
      <c r="N58" s="154" t="s">
        <v>10</v>
      </c>
      <c r="O58" s="110"/>
      <c r="P58" s="110"/>
      <c r="Q58" s="110"/>
      <c r="R58" s="110"/>
      <c r="S58" s="110"/>
      <c r="T58" s="110"/>
      <c r="U58" s="110"/>
      <c r="V58" s="110"/>
      <c r="W58" s="110"/>
      <c r="X58" s="110"/>
    </row>
    <row r="59" spans="1:24" s="22" customFormat="1" ht="11.1" customHeight="1">
      <c r="A59" s="135">
        <f>IF(B59&lt;&gt;"",COUNTA($B$19:B59),"")</f>
        <v>40</v>
      </c>
      <c r="B59" s="36" t="s">
        <v>145</v>
      </c>
      <c r="C59" s="154">
        <v>17.13</v>
      </c>
      <c r="D59" s="154">
        <v>1.74</v>
      </c>
      <c r="E59" s="154">
        <v>0.03</v>
      </c>
      <c r="F59" s="154">
        <v>0.19</v>
      </c>
      <c r="G59" s="154" t="s">
        <v>10</v>
      </c>
      <c r="H59" s="154">
        <v>0.01</v>
      </c>
      <c r="I59" s="154" t="s">
        <v>10</v>
      </c>
      <c r="J59" s="154" t="s">
        <v>10</v>
      </c>
      <c r="K59" s="154" t="s">
        <v>10</v>
      </c>
      <c r="L59" s="154">
        <v>0.42</v>
      </c>
      <c r="M59" s="154">
        <v>0.46</v>
      </c>
      <c r="N59" s="154">
        <v>14.29</v>
      </c>
      <c r="O59" s="110"/>
      <c r="P59" s="110"/>
      <c r="Q59" s="110"/>
      <c r="R59" s="110"/>
      <c r="S59" s="110"/>
      <c r="T59" s="110"/>
      <c r="U59" s="110"/>
      <c r="V59" s="110"/>
      <c r="W59" s="110"/>
      <c r="X59" s="110"/>
    </row>
    <row r="60" spans="1:24" s="22" customFormat="1" ht="11.1" customHeight="1">
      <c r="A60" s="135">
        <f>IF(B60&lt;&gt;"",COUNTA($B$19:B60),"")</f>
        <v>41</v>
      </c>
      <c r="B60" s="36" t="s">
        <v>146</v>
      </c>
      <c r="C60" s="154">
        <v>1400.32</v>
      </c>
      <c r="D60" s="154">
        <v>110.09</v>
      </c>
      <c r="E60" s="154">
        <v>19.03</v>
      </c>
      <c r="F60" s="154">
        <v>53.9</v>
      </c>
      <c r="G60" s="154">
        <v>68.42</v>
      </c>
      <c r="H60" s="154">
        <v>355.7</v>
      </c>
      <c r="I60" s="154">
        <v>30.52</v>
      </c>
      <c r="J60" s="154">
        <v>325.19</v>
      </c>
      <c r="K60" s="154">
        <v>35.57</v>
      </c>
      <c r="L60" s="154">
        <v>36.380000000000003</v>
      </c>
      <c r="M60" s="154">
        <v>211.74</v>
      </c>
      <c r="N60" s="154">
        <v>509.5</v>
      </c>
      <c r="O60" s="110"/>
      <c r="P60" s="110"/>
      <c r="Q60" s="110"/>
      <c r="R60" s="110"/>
      <c r="S60" s="110"/>
      <c r="T60" s="110"/>
      <c r="U60" s="110"/>
      <c r="V60" s="110"/>
      <c r="W60" s="110"/>
      <c r="X60" s="110"/>
    </row>
    <row r="61" spans="1:24" s="22" customFormat="1" ht="11.1" customHeight="1">
      <c r="A61" s="135">
        <f>IF(B61&lt;&gt;"",COUNTA($B$19:B61),"")</f>
        <v>42</v>
      </c>
      <c r="B61" s="36" t="s">
        <v>147</v>
      </c>
      <c r="C61" s="154">
        <v>658.83</v>
      </c>
      <c r="D61" s="154">
        <v>72.98</v>
      </c>
      <c r="E61" s="154">
        <v>10.33</v>
      </c>
      <c r="F61" s="154">
        <v>31.54</v>
      </c>
      <c r="G61" s="154">
        <v>1.41</v>
      </c>
      <c r="H61" s="154">
        <v>30.89</v>
      </c>
      <c r="I61" s="154">
        <v>0.86</v>
      </c>
      <c r="J61" s="154">
        <v>30.03</v>
      </c>
      <c r="K61" s="154">
        <v>0.66</v>
      </c>
      <c r="L61" s="154">
        <v>2.8</v>
      </c>
      <c r="M61" s="154">
        <v>1.21</v>
      </c>
      <c r="N61" s="154">
        <v>507</v>
      </c>
      <c r="O61" s="110"/>
      <c r="P61" s="110"/>
      <c r="Q61" s="110"/>
      <c r="R61" s="110"/>
      <c r="S61" s="110"/>
      <c r="T61" s="110"/>
      <c r="U61" s="110"/>
      <c r="V61" s="110"/>
      <c r="W61" s="110"/>
      <c r="X61" s="110"/>
    </row>
    <row r="62" spans="1:24" s="22" customFormat="1" ht="20.100000000000001" customHeight="1">
      <c r="A62" s="136">
        <f>IF(B62&lt;&gt;"",COUNTA($B$19:B62),"")</f>
        <v>43</v>
      </c>
      <c r="B62" s="39" t="s">
        <v>148</v>
      </c>
      <c r="C62" s="158">
        <v>2605.9</v>
      </c>
      <c r="D62" s="158">
        <v>413.66</v>
      </c>
      <c r="E62" s="158">
        <v>135.51</v>
      </c>
      <c r="F62" s="158">
        <v>205.25</v>
      </c>
      <c r="G62" s="158">
        <v>112.06</v>
      </c>
      <c r="H62" s="158">
        <v>1204.72</v>
      </c>
      <c r="I62" s="158">
        <v>730.64</v>
      </c>
      <c r="J62" s="158">
        <v>474.08</v>
      </c>
      <c r="K62" s="158">
        <v>66.650000000000006</v>
      </c>
      <c r="L62" s="158">
        <v>165.57</v>
      </c>
      <c r="M62" s="158">
        <v>285.69</v>
      </c>
      <c r="N62" s="158">
        <v>16.79</v>
      </c>
      <c r="O62" s="110"/>
      <c r="P62" s="110"/>
      <c r="Q62" s="110"/>
      <c r="R62" s="110"/>
      <c r="S62" s="110"/>
      <c r="T62" s="110"/>
      <c r="U62" s="110"/>
      <c r="V62" s="110"/>
      <c r="W62" s="110"/>
      <c r="X62" s="110"/>
    </row>
    <row r="63" spans="1:24" s="22" customFormat="1" ht="21.6" customHeight="1">
      <c r="A63" s="135">
        <f>IF(B63&lt;&gt;"",COUNTA($B$19:B63),"")</f>
        <v>44</v>
      </c>
      <c r="B63" s="37" t="s">
        <v>149</v>
      </c>
      <c r="C63" s="154">
        <v>222.25</v>
      </c>
      <c r="D63" s="154">
        <v>22.26</v>
      </c>
      <c r="E63" s="154">
        <v>16.07</v>
      </c>
      <c r="F63" s="154">
        <v>28.86</v>
      </c>
      <c r="G63" s="154">
        <v>7.42</v>
      </c>
      <c r="H63" s="154">
        <v>5</v>
      </c>
      <c r="I63" s="154">
        <v>0.08</v>
      </c>
      <c r="J63" s="154">
        <v>4.91</v>
      </c>
      <c r="K63" s="154">
        <v>7.33</v>
      </c>
      <c r="L63" s="154">
        <v>87.3</v>
      </c>
      <c r="M63" s="154">
        <v>48.01</v>
      </c>
      <c r="N63" s="154" t="s">
        <v>10</v>
      </c>
      <c r="O63" s="110"/>
      <c r="P63" s="110"/>
      <c r="Q63" s="110"/>
      <c r="R63" s="110"/>
      <c r="S63" s="110"/>
      <c r="T63" s="110"/>
      <c r="U63" s="110"/>
      <c r="V63" s="110"/>
      <c r="W63" s="110"/>
      <c r="X63" s="110"/>
    </row>
    <row r="64" spans="1:24" s="22" customFormat="1" ht="11.1" customHeight="1">
      <c r="A64" s="135">
        <f>IF(B64&lt;&gt;"",COUNTA($B$19:B64),"")</f>
        <v>45</v>
      </c>
      <c r="B64" s="36" t="s">
        <v>150</v>
      </c>
      <c r="C64" s="154">
        <v>150.36000000000001</v>
      </c>
      <c r="D64" s="154">
        <v>5.33</v>
      </c>
      <c r="E64" s="154">
        <v>4.71</v>
      </c>
      <c r="F64" s="154">
        <v>26.01</v>
      </c>
      <c r="G64" s="154">
        <v>5.73</v>
      </c>
      <c r="H64" s="154">
        <v>0.95</v>
      </c>
      <c r="I64" s="154" t="s">
        <v>10</v>
      </c>
      <c r="J64" s="154">
        <v>0.95</v>
      </c>
      <c r="K64" s="154">
        <v>5.57</v>
      </c>
      <c r="L64" s="154">
        <v>58.35</v>
      </c>
      <c r="M64" s="154">
        <v>43.72</v>
      </c>
      <c r="N64" s="154" t="s">
        <v>10</v>
      </c>
      <c r="O64" s="110"/>
      <c r="P64" s="110"/>
      <c r="Q64" s="110"/>
      <c r="R64" s="110"/>
      <c r="S64" s="110"/>
      <c r="T64" s="110"/>
      <c r="U64" s="110"/>
      <c r="V64" s="110"/>
      <c r="W64" s="110"/>
      <c r="X64" s="110"/>
    </row>
    <row r="65" spans="1:24" s="22" customFormat="1" ht="11.1" customHeight="1">
      <c r="A65" s="135">
        <f>IF(B65&lt;&gt;"",COUNTA($B$19:B65),"")</f>
        <v>46</v>
      </c>
      <c r="B65" s="36" t="s">
        <v>151</v>
      </c>
      <c r="C65" s="154">
        <v>0.25</v>
      </c>
      <c r="D65" s="154" t="s">
        <v>10</v>
      </c>
      <c r="E65" s="154" t="s">
        <v>10</v>
      </c>
      <c r="F65" s="154" t="s">
        <v>10</v>
      </c>
      <c r="G65" s="154" t="s">
        <v>10</v>
      </c>
      <c r="H65" s="154" t="s">
        <v>10</v>
      </c>
      <c r="I65" s="154" t="s">
        <v>10</v>
      </c>
      <c r="J65" s="154" t="s">
        <v>10</v>
      </c>
      <c r="K65" s="154" t="s">
        <v>10</v>
      </c>
      <c r="L65" s="154" t="s">
        <v>10</v>
      </c>
      <c r="M65" s="154" t="s">
        <v>10</v>
      </c>
      <c r="N65" s="154">
        <v>0.25</v>
      </c>
      <c r="O65" s="110"/>
      <c r="P65" s="110"/>
      <c r="Q65" s="110"/>
      <c r="R65" s="110"/>
      <c r="S65" s="110"/>
      <c r="T65" s="110"/>
      <c r="U65" s="110"/>
      <c r="V65" s="110"/>
      <c r="W65" s="110"/>
      <c r="X65" s="110"/>
    </row>
    <row r="66" spans="1:24" s="22" customFormat="1" ht="11.1" customHeight="1">
      <c r="A66" s="135">
        <f>IF(B66&lt;&gt;"",COUNTA($B$19:B66),"")</f>
        <v>47</v>
      </c>
      <c r="B66" s="36" t="s">
        <v>152</v>
      </c>
      <c r="C66" s="154">
        <v>136.80000000000001</v>
      </c>
      <c r="D66" s="154">
        <v>0.09</v>
      </c>
      <c r="E66" s="154">
        <v>1</v>
      </c>
      <c r="F66" s="154">
        <v>0.66</v>
      </c>
      <c r="G66" s="154">
        <v>0.11</v>
      </c>
      <c r="H66" s="154">
        <v>0.28000000000000003</v>
      </c>
      <c r="I66" s="154" t="s">
        <v>10</v>
      </c>
      <c r="J66" s="154">
        <v>0.28000000000000003</v>
      </c>
      <c r="K66" s="154">
        <v>0.5</v>
      </c>
      <c r="L66" s="154">
        <v>8.19</v>
      </c>
      <c r="M66" s="154">
        <v>4.21</v>
      </c>
      <c r="N66" s="154">
        <v>121.75</v>
      </c>
      <c r="O66" s="110"/>
      <c r="P66" s="110"/>
      <c r="Q66" s="110"/>
      <c r="R66" s="110"/>
      <c r="S66" s="110"/>
      <c r="T66" s="110"/>
      <c r="U66" s="110"/>
      <c r="V66" s="110"/>
      <c r="W66" s="110"/>
      <c r="X66" s="110"/>
    </row>
    <row r="67" spans="1:24" s="22" customFormat="1" ht="11.1" customHeight="1">
      <c r="A67" s="135">
        <f>IF(B67&lt;&gt;"",COUNTA($B$19:B67),"")</f>
        <v>48</v>
      </c>
      <c r="B67" s="36" t="s">
        <v>147</v>
      </c>
      <c r="C67" s="154">
        <v>5.16</v>
      </c>
      <c r="D67" s="154">
        <v>0.06</v>
      </c>
      <c r="E67" s="154">
        <v>1.32</v>
      </c>
      <c r="F67" s="154" t="s">
        <v>10</v>
      </c>
      <c r="G67" s="154" t="s">
        <v>10</v>
      </c>
      <c r="H67" s="154">
        <v>0.42</v>
      </c>
      <c r="I67" s="154" t="s">
        <v>10</v>
      </c>
      <c r="J67" s="154">
        <v>0.42</v>
      </c>
      <c r="K67" s="154">
        <v>0.2</v>
      </c>
      <c r="L67" s="154">
        <v>2.69</v>
      </c>
      <c r="M67" s="154">
        <v>0.22</v>
      </c>
      <c r="N67" s="154">
        <v>0.25</v>
      </c>
      <c r="O67" s="110"/>
      <c r="P67" s="110"/>
      <c r="Q67" s="110"/>
      <c r="R67" s="110"/>
      <c r="S67" s="110"/>
      <c r="T67" s="110"/>
      <c r="U67" s="110"/>
      <c r="V67" s="110"/>
      <c r="W67" s="110"/>
      <c r="X67" s="110"/>
    </row>
    <row r="68" spans="1:24" s="22" customFormat="1" ht="20.100000000000001" customHeight="1">
      <c r="A68" s="136">
        <f>IF(B68&lt;&gt;"",COUNTA($B$19:B68),"")</f>
        <v>49</v>
      </c>
      <c r="B68" s="39" t="s">
        <v>153</v>
      </c>
      <c r="C68" s="158">
        <v>354.13</v>
      </c>
      <c r="D68" s="158">
        <v>22.28</v>
      </c>
      <c r="E68" s="158">
        <v>15.76</v>
      </c>
      <c r="F68" s="158">
        <v>29.52</v>
      </c>
      <c r="G68" s="158">
        <v>7.53</v>
      </c>
      <c r="H68" s="158">
        <v>4.8600000000000003</v>
      </c>
      <c r="I68" s="158">
        <v>0.08</v>
      </c>
      <c r="J68" s="158">
        <v>4.78</v>
      </c>
      <c r="K68" s="158">
        <v>7.63</v>
      </c>
      <c r="L68" s="158">
        <v>92.79</v>
      </c>
      <c r="M68" s="158">
        <v>52.01</v>
      </c>
      <c r="N68" s="158">
        <v>121.75</v>
      </c>
      <c r="O68" s="110"/>
      <c r="P68" s="110"/>
      <c r="Q68" s="110"/>
      <c r="R68" s="110"/>
      <c r="S68" s="110"/>
      <c r="T68" s="110"/>
      <c r="U68" s="110"/>
      <c r="V68" s="110"/>
      <c r="W68" s="110"/>
      <c r="X68" s="110"/>
    </row>
    <row r="69" spans="1:24" s="22" customFormat="1" ht="20.100000000000001" customHeight="1">
      <c r="A69" s="136">
        <f>IF(B69&lt;&gt;"",COUNTA($B$19:B69),"")</f>
        <v>50</v>
      </c>
      <c r="B69" s="39" t="s">
        <v>154</v>
      </c>
      <c r="C69" s="158">
        <v>2960.03</v>
      </c>
      <c r="D69" s="158">
        <v>435.94</v>
      </c>
      <c r="E69" s="158">
        <v>151.27000000000001</v>
      </c>
      <c r="F69" s="158">
        <v>234.77</v>
      </c>
      <c r="G69" s="158">
        <v>119.59</v>
      </c>
      <c r="H69" s="158">
        <v>1209.58</v>
      </c>
      <c r="I69" s="158">
        <v>730.72</v>
      </c>
      <c r="J69" s="158">
        <v>478.86</v>
      </c>
      <c r="K69" s="158">
        <v>74.28</v>
      </c>
      <c r="L69" s="158">
        <v>258.36</v>
      </c>
      <c r="M69" s="158">
        <v>337.69</v>
      </c>
      <c r="N69" s="158">
        <v>138.54</v>
      </c>
      <c r="O69" s="110"/>
      <c r="P69" s="110"/>
      <c r="Q69" s="110"/>
      <c r="R69" s="110"/>
      <c r="S69" s="110"/>
      <c r="T69" s="110"/>
      <c r="U69" s="110"/>
      <c r="V69" s="110"/>
      <c r="W69" s="110"/>
      <c r="X69" s="110"/>
    </row>
    <row r="70" spans="1:24" s="22" customFormat="1" ht="11.1" customHeight="1">
      <c r="A70" s="135">
        <f>IF(B70&lt;&gt;"",COUNTA($B$19:B70),"")</f>
        <v>51</v>
      </c>
      <c r="B70" s="36" t="s">
        <v>155</v>
      </c>
      <c r="C70" s="154">
        <v>751.28</v>
      </c>
      <c r="D70" s="154" t="s">
        <v>10</v>
      </c>
      <c r="E70" s="154" t="s">
        <v>10</v>
      </c>
      <c r="F70" s="154" t="s">
        <v>10</v>
      </c>
      <c r="G70" s="154" t="s">
        <v>10</v>
      </c>
      <c r="H70" s="154" t="s">
        <v>10</v>
      </c>
      <c r="I70" s="154" t="s">
        <v>10</v>
      </c>
      <c r="J70" s="154" t="s">
        <v>10</v>
      </c>
      <c r="K70" s="154" t="s">
        <v>10</v>
      </c>
      <c r="L70" s="154" t="s">
        <v>10</v>
      </c>
      <c r="M70" s="154" t="s">
        <v>10</v>
      </c>
      <c r="N70" s="154">
        <v>751.28</v>
      </c>
      <c r="O70" s="110"/>
      <c r="P70" s="110"/>
      <c r="Q70" s="110"/>
      <c r="R70" s="110"/>
      <c r="S70" s="110"/>
      <c r="T70" s="110"/>
      <c r="U70" s="110"/>
      <c r="V70" s="110"/>
      <c r="W70" s="110"/>
      <c r="X70" s="110"/>
    </row>
    <row r="71" spans="1:24" s="22" customFormat="1" ht="11.1" customHeight="1">
      <c r="A71" s="135">
        <f>IF(B71&lt;&gt;"",COUNTA($B$19:B71),"")</f>
        <v>52</v>
      </c>
      <c r="B71" s="36" t="s">
        <v>156</v>
      </c>
      <c r="C71" s="154">
        <v>261.68</v>
      </c>
      <c r="D71" s="154" t="s">
        <v>10</v>
      </c>
      <c r="E71" s="154" t="s">
        <v>10</v>
      </c>
      <c r="F71" s="154" t="s">
        <v>10</v>
      </c>
      <c r="G71" s="154" t="s">
        <v>10</v>
      </c>
      <c r="H71" s="154" t="s">
        <v>10</v>
      </c>
      <c r="I71" s="154" t="s">
        <v>10</v>
      </c>
      <c r="J71" s="154" t="s">
        <v>10</v>
      </c>
      <c r="K71" s="154" t="s">
        <v>10</v>
      </c>
      <c r="L71" s="154" t="s">
        <v>10</v>
      </c>
      <c r="M71" s="154" t="s">
        <v>10</v>
      </c>
      <c r="N71" s="154">
        <v>261.68</v>
      </c>
      <c r="O71" s="110"/>
      <c r="P71" s="110"/>
      <c r="Q71" s="110"/>
      <c r="R71" s="110"/>
      <c r="S71" s="110"/>
      <c r="T71" s="110"/>
      <c r="U71" s="110"/>
      <c r="V71" s="110"/>
      <c r="W71" s="110"/>
      <c r="X71" s="110"/>
    </row>
    <row r="72" spans="1:24" s="22" customFormat="1" ht="11.1" customHeight="1">
      <c r="A72" s="135">
        <f>IF(B72&lt;&gt;"",COUNTA($B$19:B72),"")</f>
        <v>53</v>
      </c>
      <c r="B72" s="36" t="s">
        <v>172</v>
      </c>
      <c r="C72" s="154">
        <v>286.20999999999998</v>
      </c>
      <c r="D72" s="154" t="s">
        <v>10</v>
      </c>
      <c r="E72" s="154" t="s">
        <v>10</v>
      </c>
      <c r="F72" s="154" t="s">
        <v>10</v>
      </c>
      <c r="G72" s="154" t="s">
        <v>10</v>
      </c>
      <c r="H72" s="154" t="s">
        <v>10</v>
      </c>
      <c r="I72" s="154" t="s">
        <v>10</v>
      </c>
      <c r="J72" s="154" t="s">
        <v>10</v>
      </c>
      <c r="K72" s="154" t="s">
        <v>10</v>
      </c>
      <c r="L72" s="154" t="s">
        <v>10</v>
      </c>
      <c r="M72" s="154" t="s">
        <v>10</v>
      </c>
      <c r="N72" s="154">
        <v>286.20999999999998</v>
      </c>
      <c r="O72" s="110"/>
      <c r="P72" s="110"/>
      <c r="Q72" s="110"/>
      <c r="R72" s="110"/>
      <c r="S72" s="110"/>
      <c r="T72" s="110"/>
      <c r="U72" s="110"/>
      <c r="V72" s="110"/>
      <c r="W72" s="110"/>
      <c r="X72" s="110"/>
    </row>
    <row r="73" spans="1:24" s="22" customFormat="1" ht="11.1" customHeight="1">
      <c r="A73" s="135">
        <f>IF(B73&lt;&gt;"",COUNTA($B$19:B73),"")</f>
        <v>54</v>
      </c>
      <c r="B73" s="36" t="s">
        <v>173</v>
      </c>
      <c r="C73" s="154">
        <v>130.4</v>
      </c>
      <c r="D73" s="154" t="s">
        <v>10</v>
      </c>
      <c r="E73" s="154" t="s">
        <v>10</v>
      </c>
      <c r="F73" s="154" t="s">
        <v>10</v>
      </c>
      <c r="G73" s="154" t="s">
        <v>10</v>
      </c>
      <c r="H73" s="154" t="s">
        <v>10</v>
      </c>
      <c r="I73" s="154" t="s">
        <v>10</v>
      </c>
      <c r="J73" s="154" t="s">
        <v>10</v>
      </c>
      <c r="K73" s="154" t="s">
        <v>10</v>
      </c>
      <c r="L73" s="154" t="s">
        <v>10</v>
      </c>
      <c r="M73" s="154" t="s">
        <v>10</v>
      </c>
      <c r="N73" s="154">
        <v>130.4</v>
      </c>
      <c r="O73" s="110"/>
      <c r="P73" s="110"/>
      <c r="Q73" s="110"/>
      <c r="R73" s="110"/>
      <c r="S73" s="110"/>
      <c r="T73" s="110"/>
      <c r="U73" s="110"/>
      <c r="V73" s="110"/>
      <c r="W73" s="110"/>
      <c r="X73" s="110"/>
    </row>
    <row r="74" spans="1:24" s="22" customFormat="1" ht="11.1" customHeight="1">
      <c r="A74" s="135">
        <f>IF(B74&lt;&gt;"",COUNTA($B$19:B74),"")</f>
        <v>55</v>
      </c>
      <c r="B74" s="36" t="s">
        <v>61</v>
      </c>
      <c r="C74" s="154">
        <v>434.84</v>
      </c>
      <c r="D74" s="154" t="s">
        <v>10</v>
      </c>
      <c r="E74" s="154" t="s">
        <v>10</v>
      </c>
      <c r="F74" s="154" t="s">
        <v>10</v>
      </c>
      <c r="G74" s="154" t="s">
        <v>10</v>
      </c>
      <c r="H74" s="154" t="s">
        <v>10</v>
      </c>
      <c r="I74" s="154" t="s">
        <v>10</v>
      </c>
      <c r="J74" s="154" t="s">
        <v>10</v>
      </c>
      <c r="K74" s="154" t="s">
        <v>10</v>
      </c>
      <c r="L74" s="154" t="s">
        <v>10</v>
      </c>
      <c r="M74" s="154" t="s">
        <v>10</v>
      </c>
      <c r="N74" s="154">
        <v>434.84</v>
      </c>
      <c r="O74" s="110"/>
      <c r="P74" s="110"/>
      <c r="Q74" s="110"/>
      <c r="R74" s="110"/>
      <c r="S74" s="110"/>
      <c r="T74" s="110"/>
      <c r="U74" s="110"/>
      <c r="V74" s="110"/>
      <c r="W74" s="110"/>
      <c r="X74" s="110"/>
    </row>
    <row r="75" spans="1:24" s="22" customFormat="1" ht="21.6" customHeight="1">
      <c r="A75" s="135">
        <f>IF(B75&lt;&gt;"",COUNTA($B$19:B75),"")</f>
        <v>56</v>
      </c>
      <c r="B75" s="37" t="s">
        <v>157</v>
      </c>
      <c r="C75" s="154">
        <v>412.33</v>
      </c>
      <c r="D75" s="154" t="s">
        <v>10</v>
      </c>
      <c r="E75" s="154" t="s">
        <v>10</v>
      </c>
      <c r="F75" s="154" t="s">
        <v>10</v>
      </c>
      <c r="G75" s="154" t="s">
        <v>10</v>
      </c>
      <c r="H75" s="154" t="s">
        <v>10</v>
      </c>
      <c r="I75" s="154" t="s">
        <v>10</v>
      </c>
      <c r="J75" s="154" t="s">
        <v>10</v>
      </c>
      <c r="K75" s="154" t="s">
        <v>10</v>
      </c>
      <c r="L75" s="154" t="s">
        <v>10</v>
      </c>
      <c r="M75" s="154" t="s">
        <v>10</v>
      </c>
      <c r="N75" s="154">
        <v>412.33</v>
      </c>
      <c r="O75" s="110"/>
      <c r="P75" s="110"/>
      <c r="Q75" s="110"/>
      <c r="R75" s="110"/>
      <c r="S75" s="110"/>
      <c r="T75" s="110"/>
      <c r="U75" s="110"/>
      <c r="V75" s="110"/>
      <c r="W75" s="110"/>
      <c r="X75" s="110"/>
    </row>
    <row r="76" spans="1:24" s="22" customFormat="1" ht="21.6" customHeight="1">
      <c r="A76" s="135">
        <f>IF(B76&lt;&gt;"",COUNTA($B$19:B76),"")</f>
        <v>57</v>
      </c>
      <c r="B76" s="37" t="s">
        <v>158</v>
      </c>
      <c r="C76" s="154">
        <v>395.38</v>
      </c>
      <c r="D76" s="154">
        <v>1.49</v>
      </c>
      <c r="E76" s="154">
        <v>0.25</v>
      </c>
      <c r="F76" s="154">
        <v>10.78</v>
      </c>
      <c r="G76" s="154">
        <v>29.02</v>
      </c>
      <c r="H76" s="154">
        <v>335.02</v>
      </c>
      <c r="I76" s="154">
        <v>173.91</v>
      </c>
      <c r="J76" s="154">
        <v>161.11000000000001</v>
      </c>
      <c r="K76" s="154">
        <v>1.34</v>
      </c>
      <c r="L76" s="154">
        <v>16.84</v>
      </c>
      <c r="M76" s="154">
        <v>0.65</v>
      </c>
      <c r="N76" s="154" t="s">
        <v>10</v>
      </c>
      <c r="O76" s="110"/>
      <c r="P76" s="110"/>
      <c r="Q76" s="110"/>
      <c r="R76" s="110"/>
      <c r="S76" s="110"/>
      <c r="T76" s="110"/>
      <c r="U76" s="110"/>
      <c r="V76" s="110"/>
      <c r="W76" s="110"/>
      <c r="X76" s="110"/>
    </row>
    <row r="77" spans="1:24" s="22" customFormat="1" ht="21.6" customHeight="1">
      <c r="A77" s="135">
        <f>IF(B77&lt;&gt;"",COUNTA($B$19:B77),"")</f>
        <v>58</v>
      </c>
      <c r="B77" s="37" t="s">
        <v>159</v>
      </c>
      <c r="C77" s="154">
        <v>91.38</v>
      </c>
      <c r="D77" s="154">
        <v>0.99</v>
      </c>
      <c r="E77" s="154">
        <v>0.04</v>
      </c>
      <c r="F77" s="154">
        <v>0.02</v>
      </c>
      <c r="G77" s="154">
        <v>1.78</v>
      </c>
      <c r="H77" s="154">
        <v>88.05</v>
      </c>
      <c r="I77" s="154">
        <v>86.34</v>
      </c>
      <c r="J77" s="154">
        <v>1.71</v>
      </c>
      <c r="K77" s="154">
        <v>0.16</v>
      </c>
      <c r="L77" s="154">
        <v>0.04</v>
      </c>
      <c r="M77" s="154">
        <v>0.3</v>
      </c>
      <c r="N77" s="154" t="s">
        <v>10</v>
      </c>
      <c r="O77" s="110"/>
      <c r="P77" s="110"/>
      <c r="Q77" s="110"/>
      <c r="R77" s="110"/>
      <c r="S77" s="110"/>
      <c r="T77" s="110"/>
      <c r="U77" s="110"/>
      <c r="V77" s="110"/>
      <c r="W77" s="110"/>
      <c r="X77" s="110"/>
    </row>
    <row r="78" spans="1:24" s="22" customFormat="1" ht="11.1" customHeight="1">
      <c r="A78" s="135">
        <f>IF(B78&lt;&gt;"",COUNTA($B$19:B78),"")</f>
        <v>59</v>
      </c>
      <c r="B78" s="36" t="s">
        <v>160</v>
      </c>
      <c r="C78" s="154">
        <v>254.04</v>
      </c>
      <c r="D78" s="154">
        <v>1.92</v>
      </c>
      <c r="E78" s="154">
        <v>25.3</v>
      </c>
      <c r="F78" s="154">
        <v>3.25</v>
      </c>
      <c r="G78" s="154">
        <v>6.11</v>
      </c>
      <c r="H78" s="154">
        <v>6.54</v>
      </c>
      <c r="I78" s="154">
        <v>0.21</v>
      </c>
      <c r="J78" s="154">
        <v>6.33</v>
      </c>
      <c r="K78" s="154">
        <v>5.35</v>
      </c>
      <c r="L78" s="154">
        <v>19.36</v>
      </c>
      <c r="M78" s="154">
        <v>186.21</v>
      </c>
      <c r="N78" s="154" t="s">
        <v>10</v>
      </c>
      <c r="O78" s="110"/>
      <c r="P78" s="110"/>
      <c r="Q78" s="110"/>
      <c r="R78" s="110"/>
      <c r="S78" s="110"/>
      <c r="T78" s="110"/>
      <c r="U78" s="110"/>
      <c r="V78" s="110"/>
      <c r="W78" s="110"/>
      <c r="X78" s="110"/>
    </row>
    <row r="79" spans="1:24" s="22" customFormat="1" ht="11.1" customHeight="1">
      <c r="A79" s="135">
        <f>IF(B79&lt;&gt;"",COUNTA($B$19:B79),"")</f>
        <v>60</v>
      </c>
      <c r="B79" s="36" t="s">
        <v>161</v>
      </c>
      <c r="C79" s="154">
        <v>1181.0899999999999</v>
      </c>
      <c r="D79" s="154">
        <v>165.33</v>
      </c>
      <c r="E79" s="154">
        <v>55.11</v>
      </c>
      <c r="F79" s="154">
        <v>37.89</v>
      </c>
      <c r="G79" s="154">
        <v>6.6</v>
      </c>
      <c r="H79" s="154">
        <v>285.79000000000002</v>
      </c>
      <c r="I79" s="154">
        <v>216.64</v>
      </c>
      <c r="J79" s="154">
        <v>69.16</v>
      </c>
      <c r="K79" s="154">
        <v>3.77</v>
      </c>
      <c r="L79" s="154">
        <v>19.75</v>
      </c>
      <c r="M79" s="154">
        <v>56.94</v>
      </c>
      <c r="N79" s="154">
        <v>549.91999999999996</v>
      </c>
      <c r="O79" s="110"/>
      <c r="P79" s="110"/>
      <c r="Q79" s="110"/>
      <c r="R79" s="110"/>
      <c r="S79" s="110"/>
      <c r="T79" s="110"/>
      <c r="U79" s="110"/>
      <c r="V79" s="110"/>
      <c r="W79" s="110"/>
      <c r="X79" s="110"/>
    </row>
    <row r="80" spans="1:24" s="22" customFormat="1" ht="11.1" customHeight="1">
      <c r="A80" s="135">
        <f>IF(B80&lt;&gt;"",COUNTA($B$19:B80),"")</f>
        <v>61</v>
      </c>
      <c r="B80" s="36" t="s">
        <v>147</v>
      </c>
      <c r="C80" s="154">
        <v>658.83</v>
      </c>
      <c r="D80" s="154">
        <v>72.98</v>
      </c>
      <c r="E80" s="154">
        <v>10.33</v>
      </c>
      <c r="F80" s="154">
        <v>31.54</v>
      </c>
      <c r="G80" s="154">
        <v>1.41</v>
      </c>
      <c r="H80" s="154">
        <v>30.89</v>
      </c>
      <c r="I80" s="154">
        <v>0.86</v>
      </c>
      <c r="J80" s="154">
        <v>30.03</v>
      </c>
      <c r="K80" s="154">
        <v>0.66</v>
      </c>
      <c r="L80" s="154">
        <v>2.8</v>
      </c>
      <c r="M80" s="154">
        <v>1.21</v>
      </c>
      <c r="N80" s="154">
        <v>507</v>
      </c>
      <c r="O80" s="110"/>
      <c r="P80" s="110"/>
      <c r="Q80" s="110"/>
      <c r="R80" s="110"/>
      <c r="S80" s="110"/>
      <c r="T80" s="110"/>
      <c r="U80" s="110"/>
      <c r="V80" s="110"/>
      <c r="W80" s="110"/>
      <c r="X80" s="110"/>
    </row>
    <row r="81" spans="1:24" s="22" customFormat="1" ht="20.100000000000001" customHeight="1">
      <c r="A81" s="136">
        <f>IF(B81&lt;&gt;"",COUNTA($B$19:B81),"")</f>
        <v>62</v>
      </c>
      <c r="B81" s="39" t="s">
        <v>162</v>
      </c>
      <c r="C81" s="158">
        <v>2861.53</v>
      </c>
      <c r="D81" s="158">
        <v>96.75</v>
      </c>
      <c r="E81" s="158">
        <v>70.37</v>
      </c>
      <c r="F81" s="158">
        <v>20.39</v>
      </c>
      <c r="G81" s="158">
        <v>42.1</v>
      </c>
      <c r="H81" s="158">
        <v>684.51</v>
      </c>
      <c r="I81" s="158">
        <v>476.24</v>
      </c>
      <c r="J81" s="158">
        <v>208.27</v>
      </c>
      <c r="K81" s="158">
        <v>9.9600000000000009</v>
      </c>
      <c r="L81" s="158">
        <v>53.19</v>
      </c>
      <c r="M81" s="158">
        <v>242.89</v>
      </c>
      <c r="N81" s="158">
        <v>1641.37</v>
      </c>
      <c r="O81" s="110"/>
      <c r="P81" s="110"/>
      <c r="Q81" s="110"/>
      <c r="R81" s="110"/>
      <c r="S81" s="110"/>
      <c r="T81" s="110"/>
      <c r="U81" s="110"/>
      <c r="V81" s="110"/>
      <c r="W81" s="110"/>
      <c r="X81" s="110"/>
    </row>
    <row r="82" spans="1:24" s="40" customFormat="1" ht="11.1" customHeight="1">
      <c r="A82" s="135">
        <f>IF(B82&lt;&gt;"",COUNTA($B$19:B82),"")</f>
        <v>63</v>
      </c>
      <c r="B82" s="36" t="s">
        <v>163</v>
      </c>
      <c r="C82" s="154">
        <v>142.43</v>
      </c>
      <c r="D82" s="154">
        <v>0.66</v>
      </c>
      <c r="E82" s="154">
        <v>6.69</v>
      </c>
      <c r="F82" s="154">
        <v>12.31</v>
      </c>
      <c r="G82" s="154">
        <v>3.37</v>
      </c>
      <c r="H82" s="154">
        <v>2.83</v>
      </c>
      <c r="I82" s="154" t="s">
        <v>10</v>
      </c>
      <c r="J82" s="154">
        <v>2.83</v>
      </c>
      <c r="K82" s="154">
        <v>1.1000000000000001</v>
      </c>
      <c r="L82" s="154">
        <v>24.43</v>
      </c>
      <c r="M82" s="154">
        <v>20.38</v>
      </c>
      <c r="N82" s="154">
        <v>70.66</v>
      </c>
      <c r="O82" s="111"/>
      <c r="P82" s="111"/>
      <c r="Q82" s="111"/>
      <c r="R82" s="111"/>
      <c r="S82" s="111"/>
      <c r="T82" s="111"/>
      <c r="U82" s="111"/>
      <c r="V82" s="111"/>
      <c r="W82" s="111"/>
      <c r="X82" s="111"/>
    </row>
    <row r="83" spans="1:24"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row>
    <row r="84" spans="1:24" s="40" customFormat="1" ht="11.1" customHeight="1">
      <c r="A84" s="135">
        <f>IF(B84&lt;&gt;"",COUNTA($B$19:B84),"")</f>
        <v>65</v>
      </c>
      <c r="B84" s="36" t="s">
        <v>165</v>
      </c>
      <c r="C84" s="154">
        <v>123.91</v>
      </c>
      <c r="D84" s="154">
        <v>25.17</v>
      </c>
      <c r="E84" s="154">
        <v>2.63</v>
      </c>
      <c r="F84" s="154">
        <v>0.61</v>
      </c>
      <c r="G84" s="154">
        <v>0.38</v>
      </c>
      <c r="H84" s="154">
        <v>2.1</v>
      </c>
      <c r="I84" s="154">
        <v>0.01</v>
      </c>
      <c r="J84" s="154">
        <v>2.1</v>
      </c>
      <c r="K84" s="154">
        <v>2.82</v>
      </c>
      <c r="L84" s="154">
        <v>32.340000000000003</v>
      </c>
      <c r="M84" s="154">
        <v>12.28</v>
      </c>
      <c r="N84" s="154">
        <v>45.58</v>
      </c>
      <c r="O84" s="111"/>
      <c r="P84" s="111"/>
      <c r="Q84" s="111"/>
      <c r="R84" s="111"/>
      <c r="S84" s="111"/>
      <c r="T84" s="111"/>
      <c r="U84" s="111"/>
      <c r="V84" s="111"/>
      <c r="W84" s="111"/>
      <c r="X84" s="111"/>
    </row>
    <row r="85" spans="1:24" s="40" customFormat="1" ht="11.1" customHeight="1">
      <c r="A85" s="135">
        <f>IF(B85&lt;&gt;"",COUNTA($B$19:B85),"")</f>
        <v>66</v>
      </c>
      <c r="B85" s="36" t="s">
        <v>147</v>
      </c>
      <c r="C85" s="154">
        <v>5.16</v>
      </c>
      <c r="D85" s="154">
        <v>0.06</v>
      </c>
      <c r="E85" s="154">
        <v>1.32</v>
      </c>
      <c r="F85" s="154" t="s">
        <v>10</v>
      </c>
      <c r="G85" s="154" t="s">
        <v>10</v>
      </c>
      <c r="H85" s="154">
        <v>0.42</v>
      </c>
      <c r="I85" s="154" t="s">
        <v>10</v>
      </c>
      <c r="J85" s="154">
        <v>0.42</v>
      </c>
      <c r="K85" s="154">
        <v>0.2</v>
      </c>
      <c r="L85" s="154">
        <v>2.69</v>
      </c>
      <c r="M85" s="154">
        <v>0.22</v>
      </c>
      <c r="N85" s="154">
        <v>0.25</v>
      </c>
      <c r="O85" s="111"/>
      <c r="P85" s="111"/>
      <c r="Q85" s="111"/>
      <c r="R85" s="111"/>
      <c r="S85" s="111"/>
      <c r="T85" s="111"/>
      <c r="U85" s="111"/>
      <c r="V85" s="111"/>
      <c r="W85" s="111"/>
      <c r="X85" s="111"/>
    </row>
    <row r="86" spans="1:24" s="22" customFormat="1" ht="20.100000000000001" customHeight="1">
      <c r="A86" s="136">
        <f>IF(B86&lt;&gt;"",COUNTA($B$19:B86),"")</f>
        <v>67</v>
      </c>
      <c r="B86" s="39" t="s">
        <v>166</v>
      </c>
      <c r="C86" s="158">
        <v>261.17</v>
      </c>
      <c r="D86" s="158">
        <v>25.77</v>
      </c>
      <c r="E86" s="158">
        <v>8.01</v>
      </c>
      <c r="F86" s="158">
        <v>12.91</v>
      </c>
      <c r="G86" s="158">
        <v>3.75</v>
      </c>
      <c r="H86" s="158">
        <v>4.51</v>
      </c>
      <c r="I86" s="158">
        <v>0.01</v>
      </c>
      <c r="J86" s="158">
        <v>4.51</v>
      </c>
      <c r="K86" s="158">
        <v>3.71</v>
      </c>
      <c r="L86" s="158">
        <v>54.08</v>
      </c>
      <c r="M86" s="158">
        <v>32.44</v>
      </c>
      <c r="N86" s="158">
        <v>115.99</v>
      </c>
      <c r="O86" s="110"/>
      <c r="P86" s="110"/>
      <c r="Q86" s="110"/>
      <c r="R86" s="110"/>
      <c r="S86" s="110"/>
      <c r="T86" s="110"/>
      <c r="U86" s="110"/>
      <c r="V86" s="110"/>
      <c r="W86" s="110"/>
      <c r="X86" s="110"/>
    </row>
    <row r="87" spans="1:24" s="22" customFormat="1" ht="20.100000000000001" customHeight="1">
      <c r="A87" s="136">
        <f>IF(B87&lt;&gt;"",COUNTA($B$19:B87),"")</f>
        <v>68</v>
      </c>
      <c r="B87" s="39" t="s">
        <v>167</v>
      </c>
      <c r="C87" s="158">
        <v>3122.7</v>
      </c>
      <c r="D87" s="158">
        <v>122.52</v>
      </c>
      <c r="E87" s="158">
        <v>78.38</v>
      </c>
      <c r="F87" s="158">
        <v>33.31</v>
      </c>
      <c r="G87" s="158">
        <v>45.85</v>
      </c>
      <c r="H87" s="158">
        <v>689.02</v>
      </c>
      <c r="I87" s="158">
        <v>476.24</v>
      </c>
      <c r="J87" s="158">
        <v>212.78</v>
      </c>
      <c r="K87" s="158">
        <v>13.67</v>
      </c>
      <c r="L87" s="158">
        <v>107.27</v>
      </c>
      <c r="M87" s="158">
        <v>275.33</v>
      </c>
      <c r="N87" s="158">
        <v>1757.36</v>
      </c>
      <c r="O87" s="110"/>
      <c r="P87" s="110"/>
      <c r="Q87" s="110"/>
      <c r="R87" s="110"/>
      <c r="S87" s="110"/>
      <c r="T87" s="110"/>
      <c r="U87" s="110"/>
      <c r="V87" s="110"/>
      <c r="W87" s="110"/>
      <c r="X87" s="110"/>
    </row>
    <row r="88" spans="1:24" s="22" customFormat="1" ht="20.100000000000001" customHeight="1">
      <c r="A88" s="136">
        <f>IF(B88&lt;&gt;"",COUNTA($B$19:B88),"")</f>
        <v>69</v>
      </c>
      <c r="B88" s="39" t="s">
        <v>168</v>
      </c>
      <c r="C88" s="158">
        <v>162.66999999999999</v>
      </c>
      <c r="D88" s="158">
        <v>-313.43</v>
      </c>
      <c r="E88" s="158">
        <v>-72.89</v>
      </c>
      <c r="F88" s="158">
        <v>-201.46</v>
      </c>
      <c r="G88" s="158">
        <v>-73.739999999999995</v>
      </c>
      <c r="H88" s="158">
        <v>-520.55999999999995</v>
      </c>
      <c r="I88" s="158">
        <v>-254.48</v>
      </c>
      <c r="J88" s="158">
        <v>-266.08</v>
      </c>
      <c r="K88" s="158">
        <v>-60.61</v>
      </c>
      <c r="L88" s="158">
        <v>-151.09</v>
      </c>
      <c r="M88" s="158">
        <v>-62.37</v>
      </c>
      <c r="N88" s="158">
        <v>1618.83</v>
      </c>
      <c r="O88" s="110"/>
      <c r="P88" s="110"/>
      <c r="Q88" s="110"/>
      <c r="R88" s="110"/>
      <c r="S88" s="110"/>
      <c r="T88" s="110"/>
      <c r="U88" s="110"/>
      <c r="V88" s="110"/>
      <c r="W88" s="110"/>
      <c r="X88" s="110"/>
    </row>
    <row r="89" spans="1:24" s="40" customFormat="1" ht="25.15" customHeight="1">
      <c r="A89" s="135">
        <f>IF(B89&lt;&gt;"",COUNTA($B$19:B89),"")</f>
        <v>70</v>
      </c>
      <c r="B89" s="38" t="s">
        <v>169</v>
      </c>
      <c r="C89" s="156">
        <v>255.62</v>
      </c>
      <c r="D89" s="156">
        <v>-316.91000000000003</v>
      </c>
      <c r="E89" s="156">
        <v>-65.14</v>
      </c>
      <c r="F89" s="156">
        <v>-184.85</v>
      </c>
      <c r="G89" s="156">
        <v>-69.959999999999994</v>
      </c>
      <c r="H89" s="156">
        <v>-520.21</v>
      </c>
      <c r="I89" s="156">
        <v>-254.41</v>
      </c>
      <c r="J89" s="156">
        <v>-265.81</v>
      </c>
      <c r="K89" s="156">
        <v>-56.7</v>
      </c>
      <c r="L89" s="156">
        <v>-112.38</v>
      </c>
      <c r="M89" s="156">
        <v>-42.8</v>
      </c>
      <c r="N89" s="156">
        <v>1624.58</v>
      </c>
      <c r="O89" s="111"/>
      <c r="P89" s="111"/>
      <c r="Q89" s="111"/>
      <c r="R89" s="111"/>
      <c r="S89" s="111"/>
      <c r="T89" s="111"/>
      <c r="U89" s="111"/>
      <c r="V89" s="111"/>
      <c r="W89" s="111"/>
      <c r="X89" s="111"/>
    </row>
    <row r="90" spans="1:24" s="40" customFormat="1" ht="18" customHeight="1">
      <c r="A90" s="135">
        <f>IF(B90&lt;&gt;"",COUNTA($B$19:B90),"")</f>
        <v>71</v>
      </c>
      <c r="B90" s="36" t="s">
        <v>170</v>
      </c>
      <c r="C90" s="154">
        <v>63.9</v>
      </c>
      <c r="D90" s="154">
        <v>2.57</v>
      </c>
      <c r="E90" s="154">
        <v>0.2</v>
      </c>
      <c r="F90" s="154">
        <v>1.49</v>
      </c>
      <c r="G90" s="154" t="s">
        <v>10</v>
      </c>
      <c r="H90" s="154" t="s">
        <v>10</v>
      </c>
      <c r="I90" s="154" t="s">
        <v>10</v>
      </c>
      <c r="J90" s="154" t="s">
        <v>10</v>
      </c>
      <c r="K90" s="154" t="s">
        <v>10</v>
      </c>
      <c r="L90" s="154" t="s">
        <v>10</v>
      </c>
      <c r="M90" s="154">
        <v>1.7</v>
      </c>
      <c r="N90" s="154">
        <v>57.94</v>
      </c>
      <c r="O90" s="111"/>
      <c r="P90" s="111"/>
      <c r="Q90" s="111"/>
      <c r="R90" s="111"/>
      <c r="S90" s="111"/>
      <c r="T90" s="111"/>
      <c r="U90" s="111"/>
      <c r="V90" s="111"/>
      <c r="W90" s="111"/>
      <c r="X90" s="111"/>
    </row>
    <row r="91" spans="1:24" ht="11.1" customHeight="1">
      <c r="A91" s="135">
        <f>IF(B91&lt;&gt;"",COUNTA($B$19:B91),"")</f>
        <v>72</v>
      </c>
      <c r="B91" s="36" t="s">
        <v>171</v>
      </c>
      <c r="C91" s="154">
        <v>144.9</v>
      </c>
      <c r="D91" s="154">
        <v>9.32</v>
      </c>
      <c r="E91" s="154">
        <v>0.22</v>
      </c>
      <c r="F91" s="154">
        <v>3.05</v>
      </c>
      <c r="G91" s="154" t="s">
        <v>10</v>
      </c>
      <c r="H91" s="154">
        <v>0.03</v>
      </c>
      <c r="I91" s="154" t="s">
        <v>10</v>
      </c>
      <c r="J91" s="154">
        <v>0.03</v>
      </c>
      <c r="K91" s="154" t="s">
        <v>10</v>
      </c>
      <c r="L91" s="154">
        <v>0.6</v>
      </c>
      <c r="M91" s="154">
        <v>3.55</v>
      </c>
      <c r="N91" s="154">
        <v>128.12</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128</v>
      </c>
      <c r="B1" s="233"/>
      <c r="C1" s="236"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D1" s="236"/>
      <c r="E1" s="236"/>
      <c r="F1" s="236"/>
      <c r="G1" s="237"/>
      <c r="H1" s="238"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I1" s="236"/>
      <c r="J1" s="236"/>
      <c r="K1" s="236"/>
      <c r="L1" s="236"/>
      <c r="M1" s="236"/>
      <c r="N1" s="237"/>
    </row>
    <row r="2" spans="1:14" s="18" customFormat="1" ht="20.25" customHeight="1">
      <c r="A2" s="232" t="s">
        <v>106</v>
      </c>
      <c r="B2" s="233"/>
      <c r="C2" s="236" t="s">
        <v>123</v>
      </c>
      <c r="D2" s="236"/>
      <c r="E2" s="236"/>
      <c r="F2" s="236"/>
      <c r="G2" s="237"/>
      <c r="H2" s="238" t="s">
        <v>123</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4"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4"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row>
    <row r="19" spans="1:24" s="22" customFormat="1" ht="11.1" customHeight="1">
      <c r="A19" s="135">
        <f>IF(B19&lt;&gt;"",COUNTA($B$19:B19),"")</f>
        <v>1</v>
      </c>
      <c r="B19" s="36" t="s">
        <v>142</v>
      </c>
      <c r="C19" s="152">
        <v>133769</v>
      </c>
      <c r="D19" s="152">
        <v>48253</v>
      </c>
      <c r="E19" s="152">
        <v>18360</v>
      </c>
      <c r="F19" s="152">
        <v>7503</v>
      </c>
      <c r="G19" s="152">
        <v>5137</v>
      </c>
      <c r="H19" s="152">
        <v>31613</v>
      </c>
      <c r="I19" s="152">
        <v>13281</v>
      </c>
      <c r="J19" s="152">
        <v>18331</v>
      </c>
      <c r="K19" s="152">
        <v>4104</v>
      </c>
      <c r="L19" s="152">
        <v>13073</v>
      </c>
      <c r="M19" s="152">
        <v>5726</v>
      </c>
      <c r="N19" s="152" t="s">
        <v>10</v>
      </c>
      <c r="O19" s="110"/>
      <c r="P19" s="110"/>
      <c r="Q19" s="110"/>
      <c r="R19" s="110"/>
      <c r="S19" s="110"/>
      <c r="T19" s="110"/>
      <c r="U19" s="110"/>
      <c r="V19" s="110"/>
      <c r="W19" s="110"/>
      <c r="X19" s="110"/>
    </row>
    <row r="20" spans="1:24" s="22" customFormat="1" ht="11.1" customHeight="1">
      <c r="A20" s="135">
        <f>IF(B20&lt;&gt;"",COUNTA($B$19:B20),"")</f>
        <v>2</v>
      </c>
      <c r="B20" s="36" t="s">
        <v>143</v>
      </c>
      <c r="C20" s="152">
        <v>83646</v>
      </c>
      <c r="D20" s="152">
        <v>18604</v>
      </c>
      <c r="E20" s="152">
        <v>5126</v>
      </c>
      <c r="F20" s="152">
        <v>24579</v>
      </c>
      <c r="G20" s="152">
        <v>1330</v>
      </c>
      <c r="H20" s="152">
        <v>10068</v>
      </c>
      <c r="I20" s="152">
        <v>6837</v>
      </c>
      <c r="J20" s="152">
        <v>3231</v>
      </c>
      <c r="K20" s="152">
        <v>2043</v>
      </c>
      <c r="L20" s="152">
        <v>16595</v>
      </c>
      <c r="M20" s="152">
        <v>5302</v>
      </c>
      <c r="N20" s="152" t="s">
        <v>10</v>
      </c>
      <c r="O20" s="110"/>
      <c r="P20" s="110"/>
      <c r="Q20" s="110"/>
      <c r="R20" s="110"/>
      <c r="S20" s="110"/>
      <c r="T20" s="110"/>
      <c r="U20" s="110"/>
      <c r="V20" s="110"/>
      <c r="W20" s="110"/>
      <c r="X20" s="110"/>
    </row>
    <row r="21" spans="1:24" s="22" customFormat="1" ht="21.6" customHeight="1">
      <c r="A21" s="135">
        <f>IF(B21&lt;&gt;"",COUNTA($B$19:B21),"")</f>
        <v>3</v>
      </c>
      <c r="B21" s="37" t="s">
        <v>144</v>
      </c>
      <c r="C21" s="152">
        <v>123332</v>
      </c>
      <c r="D21" s="152" t="s">
        <v>10</v>
      </c>
      <c r="E21" s="152" t="s">
        <v>10</v>
      </c>
      <c r="F21" s="152" t="s">
        <v>10</v>
      </c>
      <c r="G21" s="152" t="s">
        <v>10</v>
      </c>
      <c r="H21" s="152">
        <v>123332</v>
      </c>
      <c r="I21" s="152">
        <v>105029</v>
      </c>
      <c r="J21" s="152">
        <v>18303</v>
      </c>
      <c r="K21" s="152" t="s">
        <v>10</v>
      </c>
      <c r="L21" s="152" t="s">
        <v>10</v>
      </c>
      <c r="M21" s="152" t="s">
        <v>10</v>
      </c>
      <c r="N21" s="152" t="s">
        <v>10</v>
      </c>
      <c r="O21" s="110"/>
      <c r="P21" s="110"/>
      <c r="Q21" s="110"/>
      <c r="R21" s="110"/>
      <c r="S21" s="110"/>
      <c r="T21" s="110"/>
      <c r="U21" s="110"/>
      <c r="V21" s="110"/>
      <c r="W21" s="110"/>
      <c r="X21" s="110"/>
    </row>
    <row r="22" spans="1:24" s="22" customFormat="1" ht="11.1" customHeight="1">
      <c r="A22" s="135">
        <f>IF(B22&lt;&gt;"",COUNTA($B$19:B22),"")</f>
        <v>4</v>
      </c>
      <c r="B22" s="36" t="s">
        <v>145</v>
      </c>
      <c r="C22" s="152">
        <v>2570</v>
      </c>
      <c r="D22" s="152">
        <v>69</v>
      </c>
      <c r="E22" s="152" t="s">
        <v>10</v>
      </c>
      <c r="F22" s="152">
        <v>27</v>
      </c>
      <c r="G22" s="152" t="s">
        <v>10</v>
      </c>
      <c r="H22" s="152">
        <v>1</v>
      </c>
      <c r="I22" s="152" t="s">
        <v>10</v>
      </c>
      <c r="J22" s="152">
        <v>1</v>
      </c>
      <c r="K22" s="152" t="s">
        <v>10</v>
      </c>
      <c r="L22" s="152" t="s">
        <v>10</v>
      </c>
      <c r="M22" s="152" t="s">
        <v>10</v>
      </c>
      <c r="N22" s="152">
        <v>2471</v>
      </c>
      <c r="O22" s="110"/>
      <c r="P22" s="110"/>
      <c r="Q22" s="110"/>
      <c r="R22" s="110"/>
      <c r="S22" s="110"/>
      <c r="T22" s="110"/>
      <c r="U22" s="110"/>
      <c r="V22" s="110"/>
      <c r="W22" s="110"/>
      <c r="X22" s="110"/>
    </row>
    <row r="23" spans="1:24" s="22" customFormat="1" ht="11.1" customHeight="1">
      <c r="A23" s="135">
        <f>IF(B23&lt;&gt;"",COUNTA($B$19:B23),"")</f>
        <v>5</v>
      </c>
      <c r="B23" s="36" t="s">
        <v>146</v>
      </c>
      <c r="C23" s="152">
        <v>243337</v>
      </c>
      <c r="D23" s="152">
        <v>15067</v>
      </c>
      <c r="E23" s="152">
        <v>4025</v>
      </c>
      <c r="F23" s="152">
        <v>18004</v>
      </c>
      <c r="G23" s="152">
        <v>1992</v>
      </c>
      <c r="H23" s="152">
        <v>75303</v>
      </c>
      <c r="I23" s="152">
        <v>6445</v>
      </c>
      <c r="J23" s="152">
        <v>68859</v>
      </c>
      <c r="K23" s="152">
        <v>4008</v>
      </c>
      <c r="L23" s="152">
        <v>8511</v>
      </c>
      <c r="M23" s="152">
        <v>11913</v>
      </c>
      <c r="N23" s="152">
        <v>104512</v>
      </c>
      <c r="O23" s="110"/>
      <c r="P23" s="110"/>
      <c r="Q23" s="110"/>
      <c r="R23" s="110"/>
      <c r="S23" s="110"/>
      <c r="T23" s="110"/>
      <c r="U23" s="110"/>
      <c r="V23" s="110"/>
      <c r="W23" s="110"/>
      <c r="X23" s="110"/>
    </row>
    <row r="24" spans="1:24" s="22" customFormat="1" ht="11.1" customHeight="1">
      <c r="A24" s="135">
        <f>IF(B24&lt;&gt;"",COUNTA($B$19:B24),"")</f>
        <v>6</v>
      </c>
      <c r="B24" s="36" t="s">
        <v>147</v>
      </c>
      <c r="C24" s="152">
        <v>122559</v>
      </c>
      <c r="D24" s="152">
        <v>8715</v>
      </c>
      <c r="E24" s="152">
        <v>165</v>
      </c>
      <c r="F24" s="152">
        <v>9709</v>
      </c>
      <c r="G24" s="152">
        <v>75</v>
      </c>
      <c r="H24" s="152">
        <v>2829</v>
      </c>
      <c r="I24" s="152">
        <v>140</v>
      </c>
      <c r="J24" s="152">
        <v>2689</v>
      </c>
      <c r="K24" s="152">
        <v>43</v>
      </c>
      <c r="L24" s="152">
        <v>145</v>
      </c>
      <c r="M24" s="152">
        <v>11</v>
      </c>
      <c r="N24" s="152">
        <v>100867</v>
      </c>
      <c r="O24" s="110"/>
      <c r="P24" s="110"/>
      <c r="Q24" s="110"/>
      <c r="R24" s="110"/>
      <c r="S24" s="110"/>
      <c r="T24" s="110"/>
      <c r="U24" s="110"/>
      <c r="V24" s="110"/>
      <c r="W24" s="110"/>
      <c r="X24" s="110"/>
    </row>
    <row r="25" spans="1:24" s="22" customFormat="1" ht="20.100000000000001" customHeight="1">
      <c r="A25" s="136">
        <f>IF(B25&lt;&gt;"",COUNTA($B$19:B25),"")</f>
        <v>7</v>
      </c>
      <c r="B25" s="39" t="s">
        <v>148</v>
      </c>
      <c r="C25" s="162">
        <v>464095</v>
      </c>
      <c r="D25" s="162">
        <v>73279</v>
      </c>
      <c r="E25" s="162">
        <v>27346</v>
      </c>
      <c r="F25" s="162">
        <v>40404</v>
      </c>
      <c r="G25" s="162">
        <v>8384</v>
      </c>
      <c r="H25" s="162">
        <v>237488</v>
      </c>
      <c r="I25" s="162">
        <v>131452</v>
      </c>
      <c r="J25" s="162">
        <v>106036</v>
      </c>
      <c r="K25" s="162">
        <v>10113</v>
      </c>
      <c r="L25" s="162">
        <v>38034</v>
      </c>
      <c r="M25" s="162">
        <v>22931</v>
      </c>
      <c r="N25" s="162">
        <v>6117</v>
      </c>
      <c r="O25" s="110"/>
      <c r="P25" s="110"/>
      <c r="Q25" s="110"/>
      <c r="R25" s="110"/>
      <c r="S25" s="110"/>
      <c r="T25" s="110"/>
      <c r="U25" s="110"/>
      <c r="V25" s="110"/>
      <c r="W25" s="110"/>
      <c r="X25" s="110"/>
    </row>
    <row r="26" spans="1:24" s="22" customFormat="1" ht="21.6" customHeight="1">
      <c r="A26" s="135">
        <f>IF(B26&lt;&gt;"",COUNTA($B$19:B26),"")</f>
        <v>8</v>
      </c>
      <c r="B26" s="37" t="s">
        <v>149</v>
      </c>
      <c r="C26" s="152">
        <v>63694</v>
      </c>
      <c r="D26" s="152">
        <v>16633</v>
      </c>
      <c r="E26" s="152">
        <v>5150</v>
      </c>
      <c r="F26" s="152">
        <v>4701</v>
      </c>
      <c r="G26" s="152">
        <v>54</v>
      </c>
      <c r="H26" s="152">
        <v>7799</v>
      </c>
      <c r="I26" s="152" t="s">
        <v>10</v>
      </c>
      <c r="J26" s="152">
        <v>7799</v>
      </c>
      <c r="K26" s="152">
        <v>3854</v>
      </c>
      <c r="L26" s="152">
        <v>21719</v>
      </c>
      <c r="M26" s="152">
        <v>3784</v>
      </c>
      <c r="N26" s="152" t="s">
        <v>10</v>
      </c>
      <c r="O26" s="110"/>
      <c r="P26" s="110"/>
      <c r="Q26" s="110"/>
      <c r="R26" s="110"/>
      <c r="S26" s="110"/>
      <c r="T26" s="110"/>
      <c r="U26" s="110"/>
      <c r="V26" s="110"/>
      <c r="W26" s="110"/>
      <c r="X26" s="110"/>
    </row>
    <row r="27" spans="1:24" s="22" customFormat="1" ht="11.1" customHeight="1">
      <c r="A27" s="135">
        <f>IF(B27&lt;&gt;"",COUNTA($B$19:B27),"")</f>
        <v>9</v>
      </c>
      <c r="B27" s="36" t="s">
        <v>150</v>
      </c>
      <c r="C27" s="152">
        <v>42078</v>
      </c>
      <c r="D27" s="152">
        <v>8324</v>
      </c>
      <c r="E27" s="152">
        <v>2071</v>
      </c>
      <c r="F27" s="152">
        <v>3875</v>
      </c>
      <c r="G27" s="152">
        <v>9</v>
      </c>
      <c r="H27" s="152">
        <v>3066</v>
      </c>
      <c r="I27" s="152" t="s">
        <v>10</v>
      </c>
      <c r="J27" s="152">
        <v>3066</v>
      </c>
      <c r="K27" s="152">
        <v>3391</v>
      </c>
      <c r="L27" s="152">
        <v>18899</v>
      </c>
      <c r="M27" s="152">
        <v>2444</v>
      </c>
      <c r="N27" s="152" t="s">
        <v>10</v>
      </c>
      <c r="O27" s="110"/>
      <c r="P27" s="110"/>
      <c r="Q27" s="110"/>
      <c r="R27" s="110"/>
      <c r="S27" s="110"/>
      <c r="T27" s="110"/>
      <c r="U27" s="110"/>
      <c r="V27" s="110"/>
      <c r="W27" s="110"/>
      <c r="X27" s="110"/>
    </row>
    <row r="28" spans="1:24"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row>
    <row r="29" spans="1:24" s="22" customFormat="1" ht="11.1" customHeight="1">
      <c r="A29" s="135">
        <f>IF(B29&lt;&gt;"",COUNTA($B$19:B29),"")</f>
        <v>11</v>
      </c>
      <c r="B29" s="36" t="s">
        <v>152</v>
      </c>
      <c r="C29" s="152">
        <v>4953</v>
      </c>
      <c r="D29" s="152" t="s">
        <v>10</v>
      </c>
      <c r="E29" s="152">
        <v>344</v>
      </c>
      <c r="F29" s="152">
        <v>2</v>
      </c>
      <c r="G29" s="152" t="s">
        <v>10</v>
      </c>
      <c r="H29" s="152">
        <v>189</v>
      </c>
      <c r="I29" s="152">
        <v>109</v>
      </c>
      <c r="J29" s="152">
        <v>80</v>
      </c>
      <c r="K29" s="152">
        <v>112</v>
      </c>
      <c r="L29" s="152">
        <v>214</v>
      </c>
      <c r="M29" s="152">
        <v>1435</v>
      </c>
      <c r="N29" s="152">
        <v>2658</v>
      </c>
      <c r="O29" s="110"/>
      <c r="P29" s="110"/>
      <c r="Q29" s="110"/>
      <c r="R29" s="110"/>
      <c r="S29" s="110"/>
      <c r="T29" s="110"/>
      <c r="U29" s="110"/>
      <c r="V29" s="110"/>
      <c r="W29" s="110"/>
      <c r="X29" s="110"/>
    </row>
    <row r="30" spans="1:24" s="22" customFormat="1" ht="11.1" customHeight="1">
      <c r="A30" s="135">
        <f>IF(B30&lt;&gt;"",COUNTA($B$19:B30),"")</f>
        <v>12</v>
      </c>
      <c r="B30" s="36" t="s">
        <v>147</v>
      </c>
      <c r="C30" s="152">
        <v>940</v>
      </c>
      <c r="D30" s="152">
        <v>233</v>
      </c>
      <c r="E30" s="152">
        <v>192</v>
      </c>
      <c r="F30" s="152">
        <v>301</v>
      </c>
      <c r="G30" s="152" t="s">
        <v>10</v>
      </c>
      <c r="H30" s="152" t="s">
        <v>10</v>
      </c>
      <c r="I30" s="152" t="s">
        <v>10</v>
      </c>
      <c r="J30" s="152" t="s">
        <v>10</v>
      </c>
      <c r="K30" s="152" t="s">
        <v>10</v>
      </c>
      <c r="L30" s="152">
        <v>214</v>
      </c>
      <c r="M30" s="152" t="s">
        <v>10</v>
      </c>
      <c r="N30" s="152" t="s">
        <v>10</v>
      </c>
      <c r="O30" s="110"/>
      <c r="P30" s="110"/>
      <c r="Q30" s="110"/>
      <c r="R30" s="110"/>
      <c r="S30" s="110"/>
      <c r="T30" s="110"/>
      <c r="U30" s="110"/>
      <c r="V30" s="110"/>
      <c r="W30" s="110"/>
      <c r="X30" s="110"/>
    </row>
    <row r="31" spans="1:24" s="22" customFormat="1" ht="20.100000000000001" customHeight="1">
      <c r="A31" s="136">
        <f>IF(B31&lt;&gt;"",COUNTA($B$19:B31),"")</f>
        <v>13</v>
      </c>
      <c r="B31" s="39" t="s">
        <v>153</v>
      </c>
      <c r="C31" s="162">
        <v>67707</v>
      </c>
      <c r="D31" s="162">
        <v>16399</v>
      </c>
      <c r="E31" s="162">
        <v>5303</v>
      </c>
      <c r="F31" s="162">
        <v>4402</v>
      </c>
      <c r="G31" s="162">
        <v>54</v>
      </c>
      <c r="H31" s="162">
        <v>7988</v>
      </c>
      <c r="I31" s="162">
        <v>109</v>
      </c>
      <c r="J31" s="162">
        <v>7879</v>
      </c>
      <c r="K31" s="162">
        <v>3966</v>
      </c>
      <c r="L31" s="162">
        <v>21720</v>
      </c>
      <c r="M31" s="162">
        <v>5219</v>
      </c>
      <c r="N31" s="162">
        <v>2658</v>
      </c>
      <c r="O31" s="110"/>
      <c r="P31" s="110"/>
      <c r="Q31" s="110"/>
      <c r="R31" s="110"/>
      <c r="S31" s="110"/>
      <c r="T31" s="110"/>
      <c r="U31" s="110"/>
      <c r="V31" s="110"/>
      <c r="W31" s="110"/>
      <c r="X31" s="110"/>
    </row>
    <row r="32" spans="1:24" s="22" customFormat="1" ht="20.100000000000001" customHeight="1">
      <c r="A32" s="136">
        <f>IF(B32&lt;&gt;"",COUNTA($B$19:B32),"")</f>
        <v>14</v>
      </c>
      <c r="B32" s="39" t="s">
        <v>154</v>
      </c>
      <c r="C32" s="162">
        <v>531802</v>
      </c>
      <c r="D32" s="162">
        <v>89678</v>
      </c>
      <c r="E32" s="162">
        <v>32648</v>
      </c>
      <c r="F32" s="162">
        <v>44805</v>
      </c>
      <c r="G32" s="162">
        <v>8437</v>
      </c>
      <c r="H32" s="162">
        <v>245476</v>
      </c>
      <c r="I32" s="162">
        <v>131561</v>
      </c>
      <c r="J32" s="162">
        <v>113915</v>
      </c>
      <c r="K32" s="162">
        <v>14079</v>
      </c>
      <c r="L32" s="162">
        <v>59753</v>
      </c>
      <c r="M32" s="162">
        <v>28150</v>
      </c>
      <c r="N32" s="162">
        <v>8775</v>
      </c>
      <c r="O32" s="110"/>
      <c r="P32" s="110"/>
      <c r="Q32" s="110"/>
      <c r="R32" s="110"/>
      <c r="S32" s="110"/>
      <c r="T32" s="110"/>
      <c r="U32" s="110"/>
      <c r="V32" s="110"/>
      <c r="W32" s="110"/>
      <c r="X32" s="110"/>
    </row>
    <row r="33" spans="1:24" s="22" customFormat="1" ht="11.1" customHeight="1">
      <c r="A33" s="135">
        <f>IF(B33&lt;&gt;"",COUNTA($B$19:B33),"")</f>
        <v>15</v>
      </c>
      <c r="B33" s="36" t="s">
        <v>155</v>
      </c>
      <c r="C33" s="152">
        <v>165062</v>
      </c>
      <c r="D33" s="152" t="s">
        <v>10</v>
      </c>
      <c r="E33" s="152" t="s">
        <v>10</v>
      </c>
      <c r="F33" s="152" t="s">
        <v>10</v>
      </c>
      <c r="G33" s="152" t="s">
        <v>10</v>
      </c>
      <c r="H33" s="152" t="s">
        <v>10</v>
      </c>
      <c r="I33" s="152" t="s">
        <v>10</v>
      </c>
      <c r="J33" s="152" t="s">
        <v>10</v>
      </c>
      <c r="K33" s="152" t="s">
        <v>10</v>
      </c>
      <c r="L33" s="152" t="s">
        <v>10</v>
      </c>
      <c r="M33" s="152" t="s">
        <v>10</v>
      </c>
      <c r="N33" s="152">
        <v>165062</v>
      </c>
      <c r="O33" s="110"/>
      <c r="P33" s="110"/>
      <c r="Q33" s="110"/>
      <c r="R33" s="110"/>
      <c r="S33" s="110"/>
      <c r="T33" s="110"/>
      <c r="U33" s="110"/>
      <c r="V33" s="110"/>
      <c r="W33" s="110"/>
      <c r="X33" s="110"/>
    </row>
    <row r="34" spans="1:24" s="22" customFormat="1" ht="11.1" customHeight="1">
      <c r="A34" s="135">
        <f>IF(B34&lt;&gt;"",COUNTA($B$19:B34),"")</f>
        <v>16</v>
      </c>
      <c r="B34" s="36" t="s">
        <v>156</v>
      </c>
      <c r="C34" s="152">
        <v>63565</v>
      </c>
      <c r="D34" s="152" t="s">
        <v>10</v>
      </c>
      <c r="E34" s="152" t="s">
        <v>10</v>
      </c>
      <c r="F34" s="152" t="s">
        <v>10</v>
      </c>
      <c r="G34" s="152" t="s">
        <v>10</v>
      </c>
      <c r="H34" s="152" t="s">
        <v>10</v>
      </c>
      <c r="I34" s="152" t="s">
        <v>10</v>
      </c>
      <c r="J34" s="152" t="s">
        <v>10</v>
      </c>
      <c r="K34" s="152" t="s">
        <v>10</v>
      </c>
      <c r="L34" s="152" t="s">
        <v>10</v>
      </c>
      <c r="M34" s="152" t="s">
        <v>10</v>
      </c>
      <c r="N34" s="152">
        <v>63565</v>
      </c>
      <c r="O34" s="110"/>
      <c r="P34" s="110"/>
      <c r="Q34" s="110"/>
      <c r="R34" s="110"/>
      <c r="S34" s="110"/>
      <c r="T34" s="110"/>
      <c r="U34" s="110"/>
      <c r="V34" s="110"/>
      <c r="W34" s="110"/>
      <c r="X34" s="110"/>
    </row>
    <row r="35" spans="1:24" s="22" customFormat="1" ht="11.1" customHeight="1">
      <c r="A35" s="135">
        <f>IF(B35&lt;&gt;"",COUNTA($B$19:B35),"")</f>
        <v>17</v>
      </c>
      <c r="B35" s="36" t="s">
        <v>172</v>
      </c>
      <c r="C35" s="152">
        <v>64082</v>
      </c>
      <c r="D35" s="152" t="s">
        <v>10</v>
      </c>
      <c r="E35" s="152" t="s">
        <v>10</v>
      </c>
      <c r="F35" s="152" t="s">
        <v>10</v>
      </c>
      <c r="G35" s="152" t="s">
        <v>10</v>
      </c>
      <c r="H35" s="152" t="s">
        <v>10</v>
      </c>
      <c r="I35" s="152" t="s">
        <v>10</v>
      </c>
      <c r="J35" s="152" t="s">
        <v>10</v>
      </c>
      <c r="K35" s="152" t="s">
        <v>10</v>
      </c>
      <c r="L35" s="152" t="s">
        <v>10</v>
      </c>
      <c r="M35" s="152" t="s">
        <v>10</v>
      </c>
      <c r="N35" s="152">
        <v>64082</v>
      </c>
      <c r="O35" s="110"/>
      <c r="P35" s="110"/>
      <c r="Q35" s="110"/>
      <c r="R35" s="110"/>
      <c r="S35" s="110"/>
      <c r="T35" s="110"/>
      <c r="U35" s="110"/>
      <c r="V35" s="110"/>
      <c r="W35" s="110"/>
      <c r="X35" s="110"/>
    </row>
    <row r="36" spans="1:24" s="22" customFormat="1" ht="11.1" customHeight="1">
      <c r="A36" s="135">
        <f>IF(B36&lt;&gt;"",COUNTA($B$19:B36),"")</f>
        <v>18</v>
      </c>
      <c r="B36" s="36" t="s">
        <v>173</v>
      </c>
      <c r="C36" s="152">
        <v>23667</v>
      </c>
      <c r="D36" s="152" t="s">
        <v>10</v>
      </c>
      <c r="E36" s="152" t="s">
        <v>10</v>
      </c>
      <c r="F36" s="152" t="s">
        <v>10</v>
      </c>
      <c r="G36" s="152" t="s">
        <v>10</v>
      </c>
      <c r="H36" s="152" t="s">
        <v>10</v>
      </c>
      <c r="I36" s="152" t="s">
        <v>10</v>
      </c>
      <c r="J36" s="152" t="s">
        <v>10</v>
      </c>
      <c r="K36" s="152" t="s">
        <v>10</v>
      </c>
      <c r="L36" s="152" t="s">
        <v>10</v>
      </c>
      <c r="M36" s="152" t="s">
        <v>10</v>
      </c>
      <c r="N36" s="152">
        <v>23667</v>
      </c>
      <c r="O36" s="110"/>
      <c r="P36" s="110"/>
      <c r="Q36" s="110"/>
      <c r="R36" s="110"/>
      <c r="S36" s="110"/>
      <c r="T36" s="110"/>
      <c r="U36" s="110"/>
      <c r="V36" s="110"/>
      <c r="W36" s="110"/>
      <c r="X36" s="110"/>
    </row>
    <row r="37" spans="1:24" s="22" customFormat="1" ht="11.1" customHeight="1">
      <c r="A37" s="135">
        <f>IF(B37&lt;&gt;"",COUNTA($B$19:B37),"")</f>
        <v>19</v>
      </c>
      <c r="B37" s="36" t="s">
        <v>61</v>
      </c>
      <c r="C37" s="152">
        <v>72465</v>
      </c>
      <c r="D37" s="152" t="s">
        <v>10</v>
      </c>
      <c r="E37" s="152" t="s">
        <v>10</v>
      </c>
      <c r="F37" s="152" t="s">
        <v>10</v>
      </c>
      <c r="G37" s="152" t="s">
        <v>10</v>
      </c>
      <c r="H37" s="152" t="s">
        <v>10</v>
      </c>
      <c r="I37" s="152" t="s">
        <v>10</v>
      </c>
      <c r="J37" s="152" t="s">
        <v>10</v>
      </c>
      <c r="K37" s="152" t="s">
        <v>10</v>
      </c>
      <c r="L37" s="152" t="s">
        <v>10</v>
      </c>
      <c r="M37" s="152" t="s">
        <v>10</v>
      </c>
      <c r="N37" s="152">
        <v>72465</v>
      </c>
      <c r="O37" s="110"/>
      <c r="P37" s="110"/>
      <c r="Q37" s="110"/>
      <c r="R37" s="110"/>
      <c r="S37" s="110"/>
      <c r="T37" s="110"/>
      <c r="U37" s="110"/>
      <c r="V37" s="110"/>
      <c r="W37" s="110"/>
      <c r="X37" s="110"/>
    </row>
    <row r="38" spans="1:24" s="22" customFormat="1" ht="21.6" customHeight="1">
      <c r="A38" s="135">
        <f>IF(B38&lt;&gt;"",COUNTA($B$19:B38),"")</f>
        <v>20</v>
      </c>
      <c r="B38" s="37" t="s">
        <v>157</v>
      </c>
      <c r="C38" s="152">
        <v>59589</v>
      </c>
      <c r="D38" s="152" t="s">
        <v>10</v>
      </c>
      <c r="E38" s="152" t="s">
        <v>10</v>
      </c>
      <c r="F38" s="152" t="s">
        <v>10</v>
      </c>
      <c r="G38" s="152" t="s">
        <v>10</v>
      </c>
      <c r="H38" s="152" t="s">
        <v>10</v>
      </c>
      <c r="I38" s="152" t="s">
        <v>10</v>
      </c>
      <c r="J38" s="152" t="s">
        <v>10</v>
      </c>
      <c r="K38" s="152" t="s">
        <v>10</v>
      </c>
      <c r="L38" s="152" t="s">
        <v>10</v>
      </c>
      <c r="M38" s="152" t="s">
        <v>10</v>
      </c>
      <c r="N38" s="152">
        <v>59589</v>
      </c>
      <c r="O38" s="110"/>
      <c r="P38" s="110"/>
      <c r="Q38" s="110"/>
      <c r="R38" s="110"/>
      <c r="S38" s="110"/>
      <c r="T38" s="110"/>
      <c r="U38" s="110"/>
      <c r="V38" s="110"/>
      <c r="W38" s="110"/>
      <c r="X38" s="110"/>
    </row>
    <row r="39" spans="1:24" s="22" customFormat="1" ht="21.6" customHeight="1">
      <c r="A39" s="135">
        <f>IF(B39&lt;&gt;"",COUNTA($B$19:B39),"")</f>
        <v>21</v>
      </c>
      <c r="B39" s="37" t="s">
        <v>158</v>
      </c>
      <c r="C39" s="152">
        <v>92210</v>
      </c>
      <c r="D39" s="152">
        <v>499</v>
      </c>
      <c r="E39" s="152">
        <v>87</v>
      </c>
      <c r="F39" s="152">
        <v>1970</v>
      </c>
      <c r="G39" s="152">
        <v>807</v>
      </c>
      <c r="H39" s="152">
        <v>85575</v>
      </c>
      <c r="I39" s="152">
        <v>41309</v>
      </c>
      <c r="J39" s="152">
        <v>44266</v>
      </c>
      <c r="K39" s="152">
        <v>65</v>
      </c>
      <c r="L39" s="152">
        <v>2910</v>
      </c>
      <c r="M39" s="152">
        <v>296</v>
      </c>
      <c r="N39" s="152" t="s">
        <v>10</v>
      </c>
      <c r="O39" s="110"/>
      <c r="P39" s="110"/>
      <c r="Q39" s="110"/>
      <c r="R39" s="110"/>
      <c r="S39" s="110"/>
      <c r="T39" s="110"/>
      <c r="U39" s="110"/>
      <c r="V39" s="110"/>
      <c r="W39" s="110"/>
      <c r="X39" s="110"/>
    </row>
    <row r="40" spans="1:24" s="22" customFormat="1" ht="21.6" customHeight="1">
      <c r="A40" s="135">
        <f>IF(B40&lt;&gt;"",COUNTA($B$19:B40),"")</f>
        <v>22</v>
      </c>
      <c r="B40" s="37" t="s">
        <v>159</v>
      </c>
      <c r="C40" s="152">
        <v>13455</v>
      </c>
      <c r="D40" s="152">
        <v>206</v>
      </c>
      <c r="E40" s="152">
        <v>2</v>
      </c>
      <c r="F40" s="152">
        <v>5</v>
      </c>
      <c r="G40" s="152">
        <v>150</v>
      </c>
      <c r="H40" s="152">
        <v>12973</v>
      </c>
      <c r="I40" s="152">
        <v>12748</v>
      </c>
      <c r="J40" s="152">
        <v>225</v>
      </c>
      <c r="K40" s="152">
        <v>19</v>
      </c>
      <c r="L40" s="152">
        <v>12</v>
      </c>
      <c r="M40" s="152">
        <v>89</v>
      </c>
      <c r="N40" s="152" t="s">
        <v>10</v>
      </c>
      <c r="O40" s="110"/>
      <c r="P40" s="110"/>
      <c r="Q40" s="110"/>
      <c r="R40" s="110"/>
      <c r="S40" s="110"/>
      <c r="T40" s="110"/>
      <c r="U40" s="110"/>
      <c r="V40" s="110"/>
      <c r="W40" s="110"/>
      <c r="X40" s="110"/>
    </row>
    <row r="41" spans="1:24" s="22" customFormat="1" ht="11.1" customHeight="1">
      <c r="A41" s="135">
        <f>IF(B41&lt;&gt;"",COUNTA($B$19:B41),"")</f>
        <v>23</v>
      </c>
      <c r="B41" s="36" t="s">
        <v>160</v>
      </c>
      <c r="C41" s="152">
        <v>26700</v>
      </c>
      <c r="D41" s="152">
        <v>372</v>
      </c>
      <c r="E41" s="152">
        <v>6437</v>
      </c>
      <c r="F41" s="152">
        <v>325</v>
      </c>
      <c r="G41" s="152">
        <v>1267</v>
      </c>
      <c r="H41" s="152">
        <v>3209</v>
      </c>
      <c r="I41" s="152">
        <v>18</v>
      </c>
      <c r="J41" s="152">
        <v>3192</v>
      </c>
      <c r="K41" s="152">
        <v>438</v>
      </c>
      <c r="L41" s="152">
        <v>4902</v>
      </c>
      <c r="M41" s="152">
        <v>9751</v>
      </c>
      <c r="N41" s="152" t="s">
        <v>10</v>
      </c>
      <c r="O41" s="110"/>
      <c r="P41" s="110"/>
      <c r="Q41" s="110"/>
      <c r="R41" s="110"/>
      <c r="S41" s="110"/>
      <c r="T41" s="110"/>
      <c r="U41" s="110"/>
      <c r="V41" s="110"/>
      <c r="W41" s="110"/>
      <c r="X41" s="110"/>
    </row>
    <row r="42" spans="1:24" s="22" customFormat="1" ht="11.1" customHeight="1">
      <c r="A42" s="135">
        <f>IF(B42&lt;&gt;"",COUNTA($B$19:B42),"")</f>
        <v>24</v>
      </c>
      <c r="B42" s="36" t="s">
        <v>161</v>
      </c>
      <c r="C42" s="152">
        <v>216557</v>
      </c>
      <c r="D42" s="152">
        <v>27928</v>
      </c>
      <c r="E42" s="152">
        <v>6305</v>
      </c>
      <c r="F42" s="152">
        <v>10807</v>
      </c>
      <c r="G42" s="152">
        <v>386</v>
      </c>
      <c r="H42" s="152">
        <v>46486</v>
      </c>
      <c r="I42" s="152">
        <v>37195</v>
      </c>
      <c r="J42" s="152">
        <v>9291</v>
      </c>
      <c r="K42" s="152">
        <v>981</v>
      </c>
      <c r="L42" s="152">
        <v>4253</v>
      </c>
      <c r="M42" s="152">
        <v>13663</v>
      </c>
      <c r="N42" s="152">
        <v>105747</v>
      </c>
      <c r="O42" s="110"/>
      <c r="P42" s="110"/>
      <c r="Q42" s="110"/>
      <c r="R42" s="110"/>
      <c r="S42" s="110"/>
      <c r="T42" s="110"/>
      <c r="U42" s="110"/>
      <c r="V42" s="110"/>
      <c r="W42" s="110"/>
      <c r="X42" s="110"/>
    </row>
    <row r="43" spans="1:24" s="22" customFormat="1" ht="11.1" customHeight="1">
      <c r="A43" s="135">
        <f>IF(B43&lt;&gt;"",COUNTA($B$19:B43),"")</f>
        <v>25</v>
      </c>
      <c r="B43" s="36" t="s">
        <v>147</v>
      </c>
      <c r="C43" s="152">
        <v>122559</v>
      </c>
      <c r="D43" s="152">
        <v>8715</v>
      </c>
      <c r="E43" s="152">
        <v>165</v>
      </c>
      <c r="F43" s="152">
        <v>9709</v>
      </c>
      <c r="G43" s="152">
        <v>75</v>
      </c>
      <c r="H43" s="152">
        <v>2829</v>
      </c>
      <c r="I43" s="152">
        <v>140</v>
      </c>
      <c r="J43" s="152">
        <v>2689</v>
      </c>
      <c r="K43" s="152">
        <v>43</v>
      </c>
      <c r="L43" s="152">
        <v>145</v>
      </c>
      <c r="M43" s="152">
        <v>11</v>
      </c>
      <c r="N43" s="152">
        <v>100867</v>
      </c>
      <c r="O43" s="110"/>
      <c r="P43" s="110"/>
      <c r="Q43" s="110"/>
      <c r="R43" s="110"/>
      <c r="S43" s="110"/>
      <c r="T43" s="110"/>
      <c r="U43" s="110"/>
      <c r="V43" s="110"/>
      <c r="W43" s="110"/>
      <c r="X43" s="110"/>
    </row>
    <row r="44" spans="1:24" s="22" customFormat="1" ht="20.100000000000001" customHeight="1">
      <c r="A44" s="136">
        <f>IF(B44&lt;&gt;"",COUNTA($B$19:B44),"")</f>
        <v>26</v>
      </c>
      <c r="B44" s="39" t="s">
        <v>162</v>
      </c>
      <c r="C44" s="162">
        <v>523479</v>
      </c>
      <c r="D44" s="162">
        <v>20290</v>
      </c>
      <c r="E44" s="162">
        <v>12665</v>
      </c>
      <c r="F44" s="162">
        <v>3399</v>
      </c>
      <c r="G44" s="162">
        <v>2535</v>
      </c>
      <c r="H44" s="162">
        <v>145414</v>
      </c>
      <c r="I44" s="162">
        <v>91129</v>
      </c>
      <c r="J44" s="162">
        <v>54285</v>
      </c>
      <c r="K44" s="162">
        <v>1460</v>
      </c>
      <c r="L44" s="162">
        <v>11933</v>
      </c>
      <c r="M44" s="162">
        <v>23788</v>
      </c>
      <c r="N44" s="162">
        <v>301996</v>
      </c>
      <c r="O44" s="110"/>
      <c r="P44" s="110"/>
      <c r="Q44" s="110"/>
      <c r="R44" s="110"/>
      <c r="S44" s="110"/>
      <c r="T44" s="110"/>
      <c r="U44" s="110"/>
      <c r="V44" s="110"/>
      <c r="W44" s="110"/>
      <c r="X44" s="110"/>
    </row>
    <row r="45" spans="1:24" s="40" customFormat="1" ht="11.1" customHeight="1">
      <c r="A45" s="135">
        <f>IF(B45&lt;&gt;"",COUNTA($B$19:B45),"")</f>
        <v>27</v>
      </c>
      <c r="B45" s="36" t="s">
        <v>163</v>
      </c>
      <c r="C45" s="152">
        <v>29133</v>
      </c>
      <c r="D45" s="152">
        <v>2849</v>
      </c>
      <c r="E45" s="152">
        <v>1648</v>
      </c>
      <c r="F45" s="152">
        <v>604</v>
      </c>
      <c r="G45" s="152">
        <v>23</v>
      </c>
      <c r="H45" s="152">
        <v>2408</v>
      </c>
      <c r="I45" s="152" t="s">
        <v>10</v>
      </c>
      <c r="J45" s="152">
        <v>2408</v>
      </c>
      <c r="K45" s="152">
        <v>264</v>
      </c>
      <c r="L45" s="152">
        <v>7414</v>
      </c>
      <c r="M45" s="152">
        <v>1472</v>
      </c>
      <c r="N45" s="152">
        <v>12451</v>
      </c>
      <c r="O45" s="111"/>
      <c r="P45" s="111"/>
      <c r="Q45" s="111"/>
      <c r="R45" s="111"/>
      <c r="S45" s="111"/>
      <c r="T45" s="111"/>
      <c r="U45" s="111"/>
      <c r="V45" s="111"/>
      <c r="W45" s="111"/>
      <c r="X45" s="111"/>
    </row>
    <row r="46" spans="1:24"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row>
    <row r="47" spans="1:24" s="40" customFormat="1" ht="11.1" customHeight="1">
      <c r="A47" s="135">
        <f>IF(B47&lt;&gt;"",COUNTA($B$19:B47),"")</f>
        <v>29</v>
      </c>
      <c r="B47" s="36" t="s">
        <v>165</v>
      </c>
      <c r="C47" s="152">
        <v>13617</v>
      </c>
      <c r="D47" s="152">
        <v>4919</v>
      </c>
      <c r="E47" s="152">
        <v>297</v>
      </c>
      <c r="F47" s="152">
        <v>517</v>
      </c>
      <c r="G47" s="152">
        <v>12</v>
      </c>
      <c r="H47" s="152">
        <v>145</v>
      </c>
      <c r="I47" s="152">
        <v>83</v>
      </c>
      <c r="J47" s="152">
        <v>62</v>
      </c>
      <c r="K47" s="152">
        <v>10</v>
      </c>
      <c r="L47" s="152">
        <v>3477</v>
      </c>
      <c r="M47" s="152">
        <v>1714</v>
      </c>
      <c r="N47" s="152">
        <v>2527</v>
      </c>
      <c r="O47" s="111"/>
      <c r="P47" s="111"/>
      <c r="Q47" s="111"/>
      <c r="R47" s="111"/>
      <c r="S47" s="111"/>
      <c r="T47" s="111"/>
      <c r="U47" s="111"/>
      <c r="V47" s="111"/>
      <c r="W47" s="111"/>
      <c r="X47" s="111"/>
    </row>
    <row r="48" spans="1:24" s="40" customFormat="1" ht="11.1" customHeight="1">
      <c r="A48" s="135">
        <f>IF(B48&lt;&gt;"",COUNTA($B$19:B48),"")</f>
        <v>30</v>
      </c>
      <c r="B48" s="36" t="s">
        <v>147</v>
      </c>
      <c r="C48" s="152">
        <v>940</v>
      </c>
      <c r="D48" s="152">
        <v>233</v>
      </c>
      <c r="E48" s="152">
        <v>192</v>
      </c>
      <c r="F48" s="152">
        <v>301</v>
      </c>
      <c r="G48" s="152" t="s">
        <v>10</v>
      </c>
      <c r="H48" s="152" t="s">
        <v>10</v>
      </c>
      <c r="I48" s="152" t="s">
        <v>10</v>
      </c>
      <c r="J48" s="152" t="s">
        <v>10</v>
      </c>
      <c r="K48" s="152" t="s">
        <v>10</v>
      </c>
      <c r="L48" s="152">
        <v>214</v>
      </c>
      <c r="M48" s="152" t="s">
        <v>10</v>
      </c>
      <c r="N48" s="152" t="s">
        <v>10</v>
      </c>
      <c r="O48" s="111"/>
      <c r="P48" s="111"/>
      <c r="Q48" s="111"/>
      <c r="R48" s="111"/>
      <c r="S48" s="111"/>
      <c r="T48" s="111"/>
      <c r="U48" s="111"/>
      <c r="V48" s="111"/>
      <c r="W48" s="111"/>
      <c r="X48" s="111"/>
    </row>
    <row r="49" spans="1:24" s="22" customFormat="1" ht="20.100000000000001" customHeight="1">
      <c r="A49" s="136">
        <f>IF(B49&lt;&gt;"",COUNTA($B$19:B49),"")</f>
        <v>31</v>
      </c>
      <c r="B49" s="39" t="s">
        <v>166</v>
      </c>
      <c r="C49" s="162">
        <v>41810</v>
      </c>
      <c r="D49" s="162">
        <v>7535</v>
      </c>
      <c r="E49" s="162">
        <v>1753</v>
      </c>
      <c r="F49" s="162">
        <v>820</v>
      </c>
      <c r="G49" s="162">
        <v>34</v>
      </c>
      <c r="H49" s="162">
        <v>2553</v>
      </c>
      <c r="I49" s="162">
        <v>83</v>
      </c>
      <c r="J49" s="162">
        <v>2471</v>
      </c>
      <c r="K49" s="162">
        <v>273</v>
      </c>
      <c r="L49" s="162">
        <v>10678</v>
      </c>
      <c r="M49" s="162">
        <v>3186</v>
      </c>
      <c r="N49" s="162">
        <v>14978</v>
      </c>
      <c r="O49" s="110"/>
      <c r="P49" s="110"/>
      <c r="Q49" s="110"/>
      <c r="R49" s="110"/>
      <c r="S49" s="110"/>
      <c r="T49" s="110"/>
      <c r="U49" s="110"/>
      <c r="V49" s="110"/>
      <c r="W49" s="110"/>
      <c r="X49" s="110"/>
    </row>
    <row r="50" spans="1:24" s="22" customFormat="1" ht="20.100000000000001" customHeight="1">
      <c r="A50" s="136">
        <f>IF(B50&lt;&gt;"",COUNTA($B$19:B50),"")</f>
        <v>32</v>
      </c>
      <c r="B50" s="39" t="s">
        <v>167</v>
      </c>
      <c r="C50" s="162">
        <v>565289</v>
      </c>
      <c r="D50" s="162">
        <v>27824</v>
      </c>
      <c r="E50" s="162">
        <v>14418</v>
      </c>
      <c r="F50" s="162">
        <v>4218</v>
      </c>
      <c r="G50" s="162">
        <v>2569</v>
      </c>
      <c r="H50" s="162">
        <v>147967</v>
      </c>
      <c r="I50" s="162">
        <v>91212</v>
      </c>
      <c r="J50" s="162">
        <v>56755</v>
      </c>
      <c r="K50" s="162">
        <v>1733</v>
      </c>
      <c r="L50" s="162">
        <v>22611</v>
      </c>
      <c r="M50" s="162">
        <v>26974</v>
      </c>
      <c r="N50" s="162">
        <v>316974</v>
      </c>
      <c r="O50" s="110"/>
      <c r="P50" s="110"/>
      <c r="Q50" s="110"/>
      <c r="R50" s="110"/>
      <c r="S50" s="110"/>
      <c r="T50" s="110"/>
      <c r="U50" s="110"/>
      <c r="V50" s="110"/>
      <c r="W50" s="110"/>
      <c r="X50" s="110"/>
    </row>
    <row r="51" spans="1:24" s="22" customFormat="1" ht="20.100000000000001" customHeight="1">
      <c r="A51" s="136">
        <f>IF(B51&lt;&gt;"",COUNTA($B$19:B51),"")</f>
        <v>33</v>
      </c>
      <c r="B51" s="39" t="s">
        <v>168</v>
      </c>
      <c r="C51" s="162">
        <v>33488</v>
      </c>
      <c r="D51" s="162">
        <v>-61854</v>
      </c>
      <c r="E51" s="162">
        <v>-18231</v>
      </c>
      <c r="F51" s="162">
        <v>-40587</v>
      </c>
      <c r="G51" s="162">
        <v>-5868</v>
      </c>
      <c r="H51" s="162">
        <v>-97509</v>
      </c>
      <c r="I51" s="162">
        <v>-40349</v>
      </c>
      <c r="J51" s="162">
        <v>-57159</v>
      </c>
      <c r="K51" s="162">
        <v>-12345</v>
      </c>
      <c r="L51" s="162">
        <v>-37142</v>
      </c>
      <c r="M51" s="162">
        <v>-1176</v>
      </c>
      <c r="N51" s="162">
        <v>308199</v>
      </c>
      <c r="O51" s="110"/>
      <c r="P51" s="110"/>
      <c r="Q51" s="110"/>
      <c r="R51" s="110"/>
      <c r="S51" s="110"/>
      <c r="T51" s="110"/>
      <c r="U51" s="110"/>
      <c r="V51" s="110"/>
      <c r="W51" s="110"/>
      <c r="X51" s="110"/>
    </row>
    <row r="52" spans="1:24" s="40" customFormat="1" ht="25.15" customHeight="1">
      <c r="A52" s="135">
        <f>IF(B52&lt;&gt;"",COUNTA($B$19:B52),"")</f>
        <v>34</v>
      </c>
      <c r="B52" s="38" t="s">
        <v>169</v>
      </c>
      <c r="C52" s="160">
        <v>59385</v>
      </c>
      <c r="D52" s="160">
        <v>-52989</v>
      </c>
      <c r="E52" s="160">
        <v>-14681</v>
      </c>
      <c r="F52" s="160">
        <v>-37005</v>
      </c>
      <c r="G52" s="160">
        <v>-5849</v>
      </c>
      <c r="H52" s="160">
        <v>-92075</v>
      </c>
      <c r="I52" s="160">
        <v>-40323</v>
      </c>
      <c r="J52" s="160">
        <v>-51752</v>
      </c>
      <c r="K52" s="160">
        <v>-8653</v>
      </c>
      <c r="L52" s="160">
        <v>-26101</v>
      </c>
      <c r="M52" s="160">
        <v>857</v>
      </c>
      <c r="N52" s="160">
        <v>295879</v>
      </c>
      <c r="O52" s="111"/>
      <c r="P52" s="111"/>
      <c r="Q52" s="111"/>
      <c r="R52" s="111"/>
      <c r="S52" s="111"/>
      <c r="T52" s="111"/>
      <c r="U52" s="111"/>
      <c r="V52" s="111"/>
      <c r="W52" s="111"/>
      <c r="X52" s="111"/>
    </row>
    <row r="53" spans="1:24" s="40" customFormat="1" ht="18" customHeight="1">
      <c r="A53" s="135">
        <f>IF(B53&lt;&gt;"",COUNTA($B$19:B53),"")</f>
        <v>35</v>
      </c>
      <c r="B53" s="36" t="s">
        <v>170</v>
      </c>
      <c r="C53" s="152">
        <v>10275</v>
      </c>
      <c r="D53" s="152">
        <v>14</v>
      </c>
      <c r="E53" s="152" t="s">
        <v>10</v>
      </c>
      <c r="F53" s="152" t="s">
        <v>10</v>
      </c>
      <c r="G53" s="152" t="s">
        <v>10</v>
      </c>
      <c r="H53" s="152" t="s">
        <v>10</v>
      </c>
      <c r="I53" s="152" t="s">
        <v>10</v>
      </c>
      <c r="J53" s="152" t="s">
        <v>10</v>
      </c>
      <c r="K53" s="152" t="s">
        <v>10</v>
      </c>
      <c r="L53" s="152" t="s">
        <v>10</v>
      </c>
      <c r="M53" s="152" t="s">
        <v>10</v>
      </c>
      <c r="N53" s="152">
        <v>10261</v>
      </c>
      <c r="O53" s="111"/>
      <c r="P53" s="111"/>
      <c r="Q53" s="111"/>
      <c r="R53" s="111"/>
      <c r="S53" s="111"/>
      <c r="T53" s="111"/>
      <c r="U53" s="111"/>
      <c r="V53" s="111"/>
      <c r="W53" s="111"/>
      <c r="X53" s="111"/>
    </row>
    <row r="54" spans="1:24" ht="11.1" customHeight="1">
      <c r="A54" s="135">
        <f>IF(B54&lt;&gt;"",COUNTA($B$19:B54),"")</f>
        <v>36</v>
      </c>
      <c r="B54" s="36" t="s">
        <v>171</v>
      </c>
      <c r="C54" s="152">
        <v>29026</v>
      </c>
      <c r="D54" s="152">
        <v>1377</v>
      </c>
      <c r="E54" s="152">
        <v>20</v>
      </c>
      <c r="F54" s="152">
        <v>250</v>
      </c>
      <c r="G54" s="152" t="s">
        <v>10</v>
      </c>
      <c r="H54" s="152">
        <v>72</v>
      </c>
      <c r="I54" s="152" t="s">
        <v>10</v>
      </c>
      <c r="J54" s="152">
        <v>72</v>
      </c>
      <c r="K54" s="152" t="s">
        <v>10</v>
      </c>
      <c r="L54" s="152" t="s">
        <v>10</v>
      </c>
      <c r="M54" s="152">
        <v>5</v>
      </c>
      <c r="N54" s="152">
        <v>27302</v>
      </c>
    </row>
    <row r="55" spans="1:24"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4" s="22" customFormat="1" ht="11.1" customHeight="1">
      <c r="A56" s="135">
        <f>IF(B56&lt;&gt;"",COUNTA($B$19:B56),"")</f>
        <v>37</v>
      </c>
      <c r="B56" s="36" t="s">
        <v>142</v>
      </c>
      <c r="C56" s="154">
        <v>622.72</v>
      </c>
      <c r="D56" s="154">
        <v>224.63</v>
      </c>
      <c r="E56" s="154">
        <v>85.47</v>
      </c>
      <c r="F56" s="154">
        <v>34.93</v>
      </c>
      <c r="G56" s="154">
        <v>23.91</v>
      </c>
      <c r="H56" s="154">
        <v>147.16</v>
      </c>
      <c r="I56" s="154">
        <v>61.83</v>
      </c>
      <c r="J56" s="154">
        <v>85.34</v>
      </c>
      <c r="K56" s="154">
        <v>19.100000000000001</v>
      </c>
      <c r="L56" s="154">
        <v>60.86</v>
      </c>
      <c r="M56" s="154">
        <v>26.66</v>
      </c>
      <c r="N56" s="154" t="s">
        <v>10</v>
      </c>
      <c r="O56" s="110"/>
      <c r="P56" s="110"/>
      <c r="Q56" s="110"/>
      <c r="R56" s="110"/>
      <c r="S56" s="110"/>
      <c r="T56" s="110"/>
      <c r="U56" s="110"/>
      <c r="V56" s="110"/>
      <c r="W56" s="110"/>
      <c r="X56" s="110"/>
    </row>
    <row r="57" spans="1:24" s="22" customFormat="1" ht="11.1" customHeight="1">
      <c r="A57" s="135">
        <f>IF(B57&lt;&gt;"",COUNTA($B$19:B57),"")</f>
        <v>38</v>
      </c>
      <c r="B57" s="36" t="s">
        <v>143</v>
      </c>
      <c r="C57" s="154">
        <v>389.39</v>
      </c>
      <c r="D57" s="154">
        <v>86.61</v>
      </c>
      <c r="E57" s="154">
        <v>23.86</v>
      </c>
      <c r="F57" s="154">
        <v>114.42</v>
      </c>
      <c r="G57" s="154">
        <v>6.19</v>
      </c>
      <c r="H57" s="154">
        <v>46.87</v>
      </c>
      <c r="I57" s="154">
        <v>31.83</v>
      </c>
      <c r="J57" s="154">
        <v>15.04</v>
      </c>
      <c r="K57" s="154">
        <v>9.51</v>
      </c>
      <c r="L57" s="154">
        <v>77.25</v>
      </c>
      <c r="M57" s="154">
        <v>24.68</v>
      </c>
      <c r="N57" s="154" t="s">
        <v>10</v>
      </c>
      <c r="O57" s="110"/>
      <c r="P57" s="110"/>
      <c r="Q57" s="110"/>
      <c r="R57" s="110"/>
      <c r="S57" s="110"/>
      <c r="T57" s="110"/>
      <c r="U57" s="110"/>
      <c r="V57" s="110"/>
      <c r="W57" s="110"/>
      <c r="X57" s="110"/>
    </row>
    <row r="58" spans="1:24" s="22" customFormat="1" ht="21.6" customHeight="1">
      <c r="A58" s="135">
        <f>IF(B58&lt;&gt;"",COUNTA($B$19:B58),"")</f>
        <v>39</v>
      </c>
      <c r="B58" s="37" t="s">
        <v>144</v>
      </c>
      <c r="C58" s="154">
        <v>574.13</v>
      </c>
      <c r="D58" s="154" t="s">
        <v>10</v>
      </c>
      <c r="E58" s="154" t="s">
        <v>10</v>
      </c>
      <c r="F58" s="154" t="s">
        <v>10</v>
      </c>
      <c r="G58" s="154" t="s">
        <v>10</v>
      </c>
      <c r="H58" s="154">
        <v>574.13</v>
      </c>
      <c r="I58" s="154">
        <v>488.93</v>
      </c>
      <c r="J58" s="154">
        <v>85.2</v>
      </c>
      <c r="K58" s="154" t="s">
        <v>10</v>
      </c>
      <c r="L58" s="154" t="s">
        <v>10</v>
      </c>
      <c r="M58" s="154" t="s">
        <v>10</v>
      </c>
      <c r="N58" s="154" t="s">
        <v>10</v>
      </c>
      <c r="O58" s="110"/>
      <c r="P58" s="110"/>
      <c r="Q58" s="110"/>
      <c r="R58" s="110"/>
      <c r="S58" s="110"/>
      <c r="T58" s="110"/>
      <c r="U58" s="110"/>
      <c r="V58" s="110"/>
      <c r="W58" s="110"/>
      <c r="X58" s="110"/>
    </row>
    <row r="59" spans="1:24" s="22" customFormat="1" ht="11.1" customHeight="1">
      <c r="A59" s="135">
        <f>IF(B59&lt;&gt;"",COUNTA($B$19:B59),"")</f>
        <v>40</v>
      </c>
      <c r="B59" s="36" t="s">
        <v>145</v>
      </c>
      <c r="C59" s="154">
        <v>11.96</v>
      </c>
      <c r="D59" s="154">
        <v>0.32</v>
      </c>
      <c r="E59" s="154" t="s">
        <v>10</v>
      </c>
      <c r="F59" s="154">
        <v>0.13</v>
      </c>
      <c r="G59" s="154" t="s">
        <v>10</v>
      </c>
      <c r="H59" s="154" t="s">
        <v>10</v>
      </c>
      <c r="I59" s="154" t="s">
        <v>10</v>
      </c>
      <c r="J59" s="154" t="s">
        <v>10</v>
      </c>
      <c r="K59" s="154" t="s">
        <v>10</v>
      </c>
      <c r="L59" s="154" t="s">
        <v>10</v>
      </c>
      <c r="M59" s="154" t="s">
        <v>10</v>
      </c>
      <c r="N59" s="154">
        <v>11.5</v>
      </c>
      <c r="O59" s="110"/>
      <c r="P59" s="110"/>
      <c r="Q59" s="110"/>
      <c r="R59" s="110"/>
      <c r="S59" s="110"/>
      <c r="T59" s="110"/>
      <c r="U59" s="110"/>
      <c r="V59" s="110"/>
      <c r="W59" s="110"/>
      <c r="X59" s="110"/>
    </row>
    <row r="60" spans="1:24" s="22" customFormat="1" ht="11.1" customHeight="1">
      <c r="A60" s="135">
        <f>IF(B60&lt;&gt;"",COUNTA($B$19:B60),"")</f>
        <v>41</v>
      </c>
      <c r="B60" s="36" t="s">
        <v>146</v>
      </c>
      <c r="C60" s="154">
        <v>1132.77</v>
      </c>
      <c r="D60" s="154">
        <v>70.14</v>
      </c>
      <c r="E60" s="154">
        <v>18.739999999999998</v>
      </c>
      <c r="F60" s="154">
        <v>83.81</v>
      </c>
      <c r="G60" s="154">
        <v>9.27</v>
      </c>
      <c r="H60" s="154">
        <v>350.55</v>
      </c>
      <c r="I60" s="154">
        <v>30</v>
      </c>
      <c r="J60" s="154">
        <v>320.55</v>
      </c>
      <c r="K60" s="154">
        <v>18.66</v>
      </c>
      <c r="L60" s="154">
        <v>39.619999999999997</v>
      </c>
      <c r="M60" s="154">
        <v>55.46</v>
      </c>
      <c r="N60" s="154">
        <v>486.52</v>
      </c>
      <c r="O60" s="110"/>
      <c r="P60" s="110"/>
      <c r="Q60" s="110"/>
      <c r="R60" s="110"/>
      <c r="S60" s="110"/>
      <c r="T60" s="110"/>
      <c r="U60" s="110"/>
      <c r="V60" s="110"/>
      <c r="W60" s="110"/>
      <c r="X60" s="110"/>
    </row>
    <row r="61" spans="1:24" s="22" customFormat="1" ht="11.1" customHeight="1">
      <c r="A61" s="135">
        <f>IF(B61&lt;&gt;"",COUNTA($B$19:B61),"")</f>
        <v>42</v>
      </c>
      <c r="B61" s="36" t="s">
        <v>147</v>
      </c>
      <c r="C61" s="154">
        <v>570.53</v>
      </c>
      <c r="D61" s="154">
        <v>40.57</v>
      </c>
      <c r="E61" s="154">
        <v>0.77</v>
      </c>
      <c r="F61" s="154">
        <v>45.2</v>
      </c>
      <c r="G61" s="154">
        <v>0.35</v>
      </c>
      <c r="H61" s="154">
        <v>13.17</v>
      </c>
      <c r="I61" s="154">
        <v>0.65</v>
      </c>
      <c r="J61" s="154">
        <v>12.52</v>
      </c>
      <c r="K61" s="154">
        <v>0.2</v>
      </c>
      <c r="L61" s="154">
        <v>0.68</v>
      </c>
      <c r="M61" s="154">
        <v>0.05</v>
      </c>
      <c r="N61" s="154">
        <v>469.55</v>
      </c>
      <c r="O61" s="110"/>
      <c r="P61" s="110"/>
      <c r="Q61" s="110"/>
      <c r="R61" s="110"/>
      <c r="S61" s="110"/>
      <c r="T61" s="110"/>
      <c r="U61" s="110"/>
      <c r="V61" s="110"/>
      <c r="W61" s="110"/>
      <c r="X61" s="110"/>
    </row>
    <row r="62" spans="1:24" s="22" customFormat="1" ht="20.100000000000001" customHeight="1">
      <c r="A62" s="136">
        <f>IF(B62&lt;&gt;"",COUNTA($B$19:B62),"")</f>
        <v>43</v>
      </c>
      <c r="B62" s="39" t="s">
        <v>148</v>
      </c>
      <c r="C62" s="158">
        <v>2160.44</v>
      </c>
      <c r="D62" s="158">
        <v>341.13</v>
      </c>
      <c r="E62" s="158">
        <v>127.3</v>
      </c>
      <c r="F62" s="158">
        <v>188.09</v>
      </c>
      <c r="G62" s="158">
        <v>39.03</v>
      </c>
      <c r="H62" s="158">
        <v>1105.55</v>
      </c>
      <c r="I62" s="158">
        <v>611.92999999999995</v>
      </c>
      <c r="J62" s="158">
        <v>493.62</v>
      </c>
      <c r="K62" s="158">
        <v>47.08</v>
      </c>
      <c r="L62" s="158">
        <v>177.05</v>
      </c>
      <c r="M62" s="158">
        <v>106.75</v>
      </c>
      <c r="N62" s="158">
        <v>28.48</v>
      </c>
      <c r="O62" s="110"/>
      <c r="P62" s="110"/>
      <c r="Q62" s="110"/>
      <c r="R62" s="110"/>
      <c r="S62" s="110"/>
      <c r="T62" s="110"/>
      <c r="U62" s="110"/>
      <c r="V62" s="110"/>
      <c r="W62" s="110"/>
      <c r="X62" s="110"/>
    </row>
    <row r="63" spans="1:24" s="22" customFormat="1" ht="21.6" customHeight="1">
      <c r="A63" s="135">
        <f>IF(B63&lt;&gt;"",COUNTA($B$19:B63),"")</f>
        <v>44</v>
      </c>
      <c r="B63" s="37" t="s">
        <v>149</v>
      </c>
      <c r="C63" s="154">
        <v>296.5</v>
      </c>
      <c r="D63" s="154">
        <v>77.430000000000007</v>
      </c>
      <c r="E63" s="154">
        <v>23.98</v>
      </c>
      <c r="F63" s="154">
        <v>21.88</v>
      </c>
      <c r="G63" s="154">
        <v>0.25</v>
      </c>
      <c r="H63" s="154">
        <v>36.31</v>
      </c>
      <c r="I63" s="154" t="s">
        <v>10</v>
      </c>
      <c r="J63" s="154">
        <v>36.31</v>
      </c>
      <c r="K63" s="154">
        <v>17.940000000000001</v>
      </c>
      <c r="L63" s="154">
        <v>101.11</v>
      </c>
      <c r="M63" s="154">
        <v>17.62</v>
      </c>
      <c r="N63" s="154" t="s">
        <v>10</v>
      </c>
      <c r="O63" s="110"/>
      <c r="P63" s="110"/>
      <c r="Q63" s="110"/>
      <c r="R63" s="110"/>
      <c r="S63" s="110"/>
      <c r="T63" s="110"/>
      <c r="U63" s="110"/>
      <c r="V63" s="110"/>
      <c r="W63" s="110"/>
      <c r="X63" s="110"/>
    </row>
    <row r="64" spans="1:24" s="22" customFormat="1" ht="11.1" customHeight="1">
      <c r="A64" s="135">
        <f>IF(B64&lt;&gt;"",COUNTA($B$19:B64),"")</f>
        <v>45</v>
      </c>
      <c r="B64" s="36" t="s">
        <v>150</v>
      </c>
      <c r="C64" s="154">
        <v>195.88</v>
      </c>
      <c r="D64" s="154">
        <v>38.75</v>
      </c>
      <c r="E64" s="154">
        <v>9.64</v>
      </c>
      <c r="F64" s="154">
        <v>18.04</v>
      </c>
      <c r="G64" s="154">
        <v>0.04</v>
      </c>
      <c r="H64" s="154">
        <v>14.27</v>
      </c>
      <c r="I64" s="154" t="s">
        <v>10</v>
      </c>
      <c r="J64" s="154">
        <v>14.27</v>
      </c>
      <c r="K64" s="154">
        <v>15.78</v>
      </c>
      <c r="L64" s="154">
        <v>87.98</v>
      </c>
      <c r="M64" s="154">
        <v>11.38</v>
      </c>
      <c r="N64" s="154" t="s">
        <v>10</v>
      </c>
      <c r="O64" s="110"/>
      <c r="P64" s="110"/>
      <c r="Q64" s="110"/>
      <c r="R64" s="110"/>
      <c r="S64" s="110"/>
      <c r="T64" s="110"/>
      <c r="U64" s="110"/>
      <c r="V64" s="110"/>
      <c r="W64" s="110"/>
      <c r="X64" s="110"/>
    </row>
    <row r="65" spans="1:24"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row>
    <row r="66" spans="1:24" s="22" customFormat="1" ht="11.1" customHeight="1">
      <c r="A66" s="135">
        <f>IF(B66&lt;&gt;"",COUNTA($B$19:B66),"")</f>
        <v>47</v>
      </c>
      <c r="B66" s="36" t="s">
        <v>152</v>
      </c>
      <c r="C66" s="154">
        <v>23.06</v>
      </c>
      <c r="D66" s="154" t="s">
        <v>10</v>
      </c>
      <c r="E66" s="154">
        <v>1.6</v>
      </c>
      <c r="F66" s="154">
        <v>0.01</v>
      </c>
      <c r="G66" s="154" t="s">
        <v>10</v>
      </c>
      <c r="H66" s="154">
        <v>0.88</v>
      </c>
      <c r="I66" s="154">
        <v>0.51</v>
      </c>
      <c r="J66" s="154">
        <v>0.37</v>
      </c>
      <c r="K66" s="154">
        <v>0.52</v>
      </c>
      <c r="L66" s="154">
        <v>0.99</v>
      </c>
      <c r="M66" s="154">
        <v>6.68</v>
      </c>
      <c r="N66" s="154">
        <v>12.37</v>
      </c>
      <c r="O66" s="110"/>
      <c r="P66" s="110"/>
      <c r="Q66" s="110"/>
      <c r="R66" s="110"/>
      <c r="S66" s="110"/>
      <c r="T66" s="110"/>
      <c r="U66" s="110"/>
      <c r="V66" s="110"/>
      <c r="W66" s="110"/>
      <c r="X66" s="110"/>
    </row>
    <row r="67" spans="1:24" s="22" customFormat="1" ht="11.1" customHeight="1">
      <c r="A67" s="135">
        <f>IF(B67&lt;&gt;"",COUNTA($B$19:B67),"")</f>
        <v>48</v>
      </c>
      <c r="B67" s="36" t="s">
        <v>147</v>
      </c>
      <c r="C67" s="154">
        <v>4.37</v>
      </c>
      <c r="D67" s="154">
        <v>1.0900000000000001</v>
      </c>
      <c r="E67" s="154">
        <v>0.89</v>
      </c>
      <c r="F67" s="154">
        <v>1.4</v>
      </c>
      <c r="G67" s="154" t="s">
        <v>10</v>
      </c>
      <c r="H67" s="154" t="s">
        <v>10</v>
      </c>
      <c r="I67" s="154" t="s">
        <v>10</v>
      </c>
      <c r="J67" s="154" t="s">
        <v>10</v>
      </c>
      <c r="K67" s="154" t="s">
        <v>10</v>
      </c>
      <c r="L67" s="154">
        <v>0.99</v>
      </c>
      <c r="M67" s="154" t="s">
        <v>10</v>
      </c>
      <c r="N67" s="154" t="s">
        <v>10</v>
      </c>
      <c r="O67" s="110"/>
      <c r="P67" s="110"/>
      <c r="Q67" s="110"/>
      <c r="R67" s="110"/>
      <c r="S67" s="110"/>
      <c r="T67" s="110"/>
      <c r="U67" s="110"/>
      <c r="V67" s="110"/>
      <c r="W67" s="110"/>
      <c r="X67" s="110"/>
    </row>
    <row r="68" spans="1:24" s="22" customFormat="1" ht="20.100000000000001" customHeight="1">
      <c r="A68" s="136">
        <f>IF(B68&lt;&gt;"",COUNTA($B$19:B68),"")</f>
        <v>49</v>
      </c>
      <c r="B68" s="39" t="s">
        <v>153</v>
      </c>
      <c r="C68" s="158">
        <v>315.19</v>
      </c>
      <c r="D68" s="158">
        <v>76.34</v>
      </c>
      <c r="E68" s="158">
        <v>24.68</v>
      </c>
      <c r="F68" s="158">
        <v>20.49</v>
      </c>
      <c r="G68" s="158">
        <v>0.25</v>
      </c>
      <c r="H68" s="158">
        <v>37.18</v>
      </c>
      <c r="I68" s="158">
        <v>0.51</v>
      </c>
      <c r="J68" s="158">
        <v>36.68</v>
      </c>
      <c r="K68" s="158">
        <v>18.46</v>
      </c>
      <c r="L68" s="158">
        <v>101.11</v>
      </c>
      <c r="M68" s="158">
        <v>24.3</v>
      </c>
      <c r="N68" s="158">
        <v>12.37</v>
      </c>
      <c r="O68" s="110"/>
      <c r="P68" s="110"/>
      <c r="Q68" s="110"/>
      <c r="R68" s="110"/>
      <c r="S68" s="110"/>
      <c r="T68" s="110"/>
      <c r="U68" s="110"/>
      <c r="V68" s="110"/>
      <c r="W68" s="110"/>
      <c r="X68" s="110"/>
    </row>
    <row r="69" spans="1:24" s="22" customFormat="1" ht="20.100000000000001" customHeight="1">
      <c r="A69" s="136">
        <f>IF(B69&lt;&gt;"",COUNTA($B$19:B69),"")</f>
        <v>50</v>
      </c>
      <c r="B69" s="39" t="s">
        <v>154</v>
      </c>
      <c r="C69" s="158">
        <v>2475.63</v>
      </c>
      <c r="D69" s="158">
        <v>417.47</v>
      </c>
      <c r="E69" s="158">
        <v>151.97999999999999</v>
      </c>
      <c r="F69" s="158">
        <v>208.58</v>
      </c>
      <c r="G69" s="158">
        <v>39.28</v>
      </c>
      <c r="H69" s="158">
        <v>1142.73</v>
      </c>
      <c r="I69" s="158">
        <v>612.44000000000005</v>
      </c>
      <c r="J69" s="158">
        <v>530.29</v>
      </c>
      <c r="K69" s="158">
        <v>65.540000000000006</v>
      </c>
      <c r="L69" s="158">
        <v>278.16000000000003</v>
      </c>
      <c r="M69" s="158">
        <v>131.04</v>
      </c>
      <c r="N69" s="158">
        <v>40.85</v>
      </c>
      <c r="O69" s="110"/>
      <c r="P69" s="110"/>
      <c r="Q69" s="110"/>
      <c r="R69" s="110"/>
      <c r="S69" s="110"/>
      <c r="T69" s="110"/>
      <c r="U69" s="110"/>
      <c r="V69" s="110"/>
      <c r="W69" s="110"/>
      <c r="X69" s="110"/>
    </row>
    <row r="70" spans="1:24" s="22" customFormat="1" ht="11.1" customHeight="1">
      <c r="A70" s="135">
        <f>IF(B70&lt;&gt;"",COUNTA($B$19:B70),"")</f>
        <v>51</v>
      </c>
      <c r="B70" s="36" t="s">
        <v>155</v>
      </c>
      <c r="C70" s="154">
        <v>768.39</v>
      </c>
      <c r="D70" s="154" t="s">
        <v>10</v>
      </c>
      <c r="E70" s="154" t="s">
        <v>10</v>
      </c>
      <c r="F70" s="154" t="s">
        <v>10</v>
      </c>
      <c r="G70" s="154" t="s">
        <v>10</v>
      </c>
      <c r="H70" s="154" t="s">
        <v>10</v>
      </c>
      <c r="I70" s="154" t="s">
        <v>10</v>
      </c>
      <c r="J70" s="154" t="s">
        <v>10</v>
      </c>
      <c r="K70" s="154" t="s">
        <v>10</v>
      </c>
      <c r="L70" s="154" t="s">
        <v>10</v>
      </c>
      <c r="M70" s="154" t="s">
        <v>10</v>
      </c>
      <c r="N70" s="154">
        <v>768.39</v>
      </c>
      <c r="O70" s="110"/>
      <c r="P70" s="110"/>
      <c r="Q70" s="110"/>
      <c r="R70" s="110"/>
      <c r="S70" s="110"/>
      <c r="T70" s="110"/>
      <c r="U70" s="110"/>
      <c r="V70" s="110"/>
      <c r="W70" s="110"/>
      <c r="X70" s="110"/>
    </row>
    <row r="71" spans="1:24" s="22" customFormat="1" ht="11.1" customHeight="1">
      <c r="A71" s="135">
        <f>IF(B71&lt;&gt;"",COUNTA($B$19:B71),"")</f>
        <v>52</v>
      </c>
      <c r="B71" s="36" t="s">
        <v>156</v>
      </c>
      <c r="C71" s="154">
        <v>295.89999999999998</v>
      </c>
      <c r="D71" s="154" t="s">
        <v>10</v>
      </c>
      <c r="E71" s="154" t="s">
        <v>10</v>
      </c>
      <c r="F71" s="154" t="s">
        <v>10</v>
      </c>
      <c r="G71" s="154" t="s">
        <v>10</v>
      </c>
      <c r="H71" s="154" t="s">
        <v>10</v>
      </c>
      <c r="I71" s="154" t="s">
        <v>10</v>
      </c>
      <c r="J71" s="154" t="s">
        <v>10</v>
      </c>
      <c r="K71" s="154" t="s">
        <v>10</v>
      </c>
      <c r="L71" s="154" t="s">
        <v>10</v>
      </c>
      <c r="M71" s="154" t="s">
        <v>10</v>
      </c>
      <c r="N71" s="154">
        <v>295.89999999999998</v>
      </c>
      <c r="O71" s="110"/>
      <c r="P71" s="110"/>
      <c r="Q71" s="110"/>
      <c r="R71" s="110"/>
      <c r="S71" s="110"/>
      <c r="T71" s="110"/>
      <c r="U71" s="110"/>
      <c r="V71" s="110"/>
      <c r="W71" s="110"/>
      <c r="X71" s="110"/>
    </row>
    <row r="72" spans="1:24" s="22" customFormat="1" ht="11.1" customHeight="1">
      <c r="A72" s="135">
        <f>IF(B72&lt;&gt;"",COUNTA($B$19:B72),"")</f>
        <v>53</v>
      </c>
      <c r="B72" s="36" t="s">
        <v>172</v>
      </c>
      <c r="C72" s="154">
        <v>298.31</v>
      </c>
      <c r="D72" s="154" t="s">
        <v>10</v>
      </c>
      <c r="E72" s="154" t="s">
        <v>10</v>
      </c>
      <c r="F72" s="154" t="s">
        <v>10</v>
      </c>
      <c r="G72" s="154" t="s">
        <v>10</v>
      </c>
      <c r="H72" s="154" t="s">
        <v>10</v>
      </c>
      <c r="I72" s="154" t="s">
        <v>10</v>
      </c>
      <c r="J72" s="154" t="s">
        <v>10</v>
      </c>
      <c r="K72" s="154" t="s">
        <v>10</v>
      </c>
      <c r="L72" s="154" t="s">
        <v>10</v>
      </c>
      <c r="M72" s="154" t="s">
        <v>10</v>
      </c>
      <c r="N72" s="154">
        <v>298.31</v>
      </c>
      <c r="O72" s="110"/>
      <c r="P72" s="110"/>
      <c r="Q72" s="110"/>
      <c r="R72" s="110"/>
      <c r="S72" s="110"/>
      <c r="T72" s="110"/>
      <c r="U72" s="110"/>
      <c r="V72" s="110"/>
      <c r="W72" s="110"/>
      <c r="X72" s="110"/>
    </row>
    <row r="73" spans="1:24" s="22" customFormat="1" ht="11.1" customHeight="1">
      <c r="A73" s="135">
        <f>IF(B73&lt;&gt;"",COUNTA($B$19:B73),"")</f>
        <v>54</v>
      </c>
      <c r="B73" s="36" t="s">
        <v>173</v>
      </c>
      <c r="C73" s="154">
        <v>110.18</v>
      </c>
      <c r="D73" s="154" t="s">
        <v>10</v>
      </c>
      <c r="E73" s="154" t="s">
        <v>10</v>
      </c>
      <c r="F73" s="154" t="s">
        <v>10</v>
      </c>
      <c r="G73" s="154" t="s">
        <v>10</v>
      </c>
      <c r="H73" s="154" t="s">
        <v>10</v>
      </c>
      <c r="I73" s="154" t="s">
        <v>10</v>
      </c>
      <c r="J73" s="154" t="s">
        <v>10</v>
      </c>
      <c r="K73" s="154" t="s">
        <v>10</v>
      </c>
      <c r="L73" s="154" t="s">
        <v>10</v>
      </c>
      <c r="M73" s="154" t="s">
        <v>10</v>
      </c>
      <c r="N73" s="154">
        <v>110.18</v>
      </c>
      <c r="O73" s="110"/>
      <c r="P73" s="110"/>
      <c r="Q73" s="110"/>
      <c r="R73" s="110"/>
      <c r="S73" s="110"/>
      <c r="T73" s="110"/>
      <c r="U73" s="110"/>
      <c r="V73" s="110"/>
      <c r="W73" s="110"/>
      <c r="X73" s="110"/>
    </row>
    <row r="74" spans="1:24" s="22" customFormat="1" ht="11.1" customHeight="1">
      <c r="A74" s="135">
        <f>IF(B74&lt;&gt;"",COUNTA($B$19:B74),"")</f>
        <v>55</v>
      </c>
      <c r="B74" s="36" t="s">
        <v>61</v>
      </c>
      <c r="C74" s="154">
        <v>337.34</v>
      </c>
      <c r="D74" s="154" t="s">
        <v>10</v>
      </c>
      <c r="E74" s="154" t="s">
        <v>10</v>
      </c>
      <c r="F74" s="154" t="s">
        <v>10</v>
      </c>
      <c r="G74" s="154" t="s">
        <v>10</v>
      </c>
      <c r="H74" s="154" t="s">
        <v>10</v>
      </c>
      <c r="I74" s="154" t="s">
        <v>10</v>
      </c>
      <c r="J74" s="154" t="s">
        <v>10</v>
      </c>
      <c r="K74" s="154" t="s">
        <v>10</v>
      </c>
      <c r="L74" s="154" t="s">
        <v>10</v>
      </c>
      <c r="M74" s="154" t="s">
        <v>10</v>
      </c>
      <c r="N74" s="154">
        <v>337.34</v>
      </c>
      <c r="O74" s="110"/>
      <c r="P74" s="110"/>
      <c r="Q74" s="110"/>
      <c r="R74" s="110"/>
      <c r="S74" s="110"/>
      <c r="T74" s="110"/>
      <c r="U74" s="110"/>
      <c r="V74" s="110"/>
      <c r="W74" s="110"/>
      <c r="X74" s="110"/>
    </row>
    <row r="75" spans="1:24" s="22" customFormat="1" ht="21.6" customHeight="1">
      <c r="A75" s="135">
        <f>IF(B75&lt;&gt;"",COUNTA($B$19:B75),"")</f>
        <v>56</v>
      </c>
      <c r="B75" s="37" t="s">
        <v>157</v>
      </c>
      <c r="C75" s="154">
        <v>277.39</v>
      </c>
      <c r="D75" s="154" t="s">
        <v>10</v>
      </c>
      <c r="E75" s="154" t="s">
        <v>10</v>
      </c>
      <c r="F75" s="154" t="s">
        <v>10</v>
      </c>
      <c r="G75" s="154" t="s">
        <v>10</v>
      </c>
      <c r="H75" s="154" t="s">
        <v>10</v>
      </c>
      <c r="I75" s="154" t="s">
        <v>10</v>
      </c>
      <c r="J75" s="154" t="s">
        <v>10</v>
      </c>
      <c r="K75" s="154" t="s">
        <v>10</v>
      </c>
      <c r="L75" s="154" t="s">
        <v>10</v>
      </c>
      <c r="M75" s="154" t="s">
        <v>10</v>
      </c>
      <c r="N75" s="154">
        <v>277.39</v>
      </c>
      <c r="O75" s="110"/>
      <c r="P75" s="110"/>
      <c r="Q75" s="110"/>
      <c r="R75" s="110"/>
      <c r="S75" s="110"/>
      <c r="T75" s="110"/>
      <c r="U75" s="110"/>
      <c r="V75" s="110"/>
      <c r="W75" s="110"/>
      <c r="X75" s="110"/>
    </row>
    <row r="76" spans="1:24" s="22" customFormat="1" ht="21.6" customHeight="1">
      <c r="A76" s="135">
        <f>IF(B76&lt;&gt;"",COUNTA($B$19:B76),"")</f>
        <v>57</v>
      </c>
      <c r="B76" s="37" t="s">
        <v>158</v>
      </c>
      <c r="C76" s="154">
        <v>429.25</v>
      </c>
      <c r="D76" s="154">
        <v>2.33</v>
      </c>
      <c r="E76" s="154">
        <v>0.41</v>
      </c>
      <c r="F76" s="154">
        <v>9.17</v>
      </c>
      <c r="G76" s="154">
        <v>3.76</v>
      </c>
      <c r="H76" s="154">
        <v>398.37</v>
      </c>
      <c r="I76" s="154">
        <v>192.3</v>
      </c>
      <c r="J76" s="154">
        <v>206.06</v>
      </c>
      <c r="K76" s="154">
        <v>0.3</v>
      </c>
      <c r="L76" s="154">
        <v>13.55</v>
      </c>
      <c r="M76" s="154">
        <v>1.38</v>
      </c>
      <c r="N76" s="154" t="s">
        <v>10</v>
      </c>
      <c r="O76" s="110"/>
      <c r="P76" s="110"/>
      <c r="Q76" s="110"/>
      <c r="R76" s="110"/>
      <c r="S76" s="110"/>
      <c r="T76" s="110"/>
      <c r="U76" s="110"/>
      <c r="V76" s="110"/>
      <c r="W76" s="110"/>
      <c r="X76" s="110"/>
    </row>
    <row r="77" spans="1:24" s="22" customFormat="1" ht="21.6" customHeight="1">
      <c r="A77" s="135">
        <f>IF(B77&lt;&gt;"",COUNTA($B$19:B77),"")</f>
        <v>58</v>
      </c>
      <c r="B77" s="37" t="s">
        <v>159</v>
      </c>
      <c r="C77" s="154">
        <v>62.64</v>
      </c>
      <c r="D77" s="154">
        <v>0.96</v>
      </c>
      <c r="E77" s="154">
        <v>0.01</v>
      </c>
      <c r="F77" s="154">
        <v>0.02</v>
      </c>
      <c r="G77" s="154">
        <v>0.7</v>
      </c>
      <c r="H77" s="154">
        <v>60.39</v>
      </c>
      <c r="I77" s="154">
        <v>59.34</v>
      </c>
      <c r="J77" s="154">
        <v>1.05</v>
      </c>
      <c r="K77" s="154">
        <v>0.09</v>
      </c>
      <c r="L77" s="154">
        <v>0.06</v>
      </c>
      <c r="M77" s="154">
        <v>0.41</v>
      </c>
      <c r="N77" s="154" t="s">
        <v>10</v>
      </c>
      <c r="O77" s="110"/>
      <c r="P77" s="110"/>
      <c r="Q77" s="110"/>
      <c r="R77" s="110"/>
      <c r="S77" s="110"/>
      <c r="T77" s="110"/>
      <c r="U77" s="110"/>
      <c r="V77" s="110"/>
      <c r="W77" s="110"/>
      <c r="X77" s="110"/>
    </row>
    <row r="78" spans="1:24" s="22" customFormat="1" ht="11.1" customHeight="1">
      <c r="A78" s="135">
        <f>IF(B78&lt;&gt;"",COUNTA($B$19:B78),"")</f>
        <v>59</v>
      </c>
      <c r="B78" s="36" t="s">
        <v>160</v>
      </c>
      <c r="C78" s="154">
        <v>124.3</v>
      </c>
      <c r="D78" s="154">
        <v>1.73</v>
      </c>
      <c r="E78" s="154">
        <v>29.96</v>
      </c>
      <c r="F78" s="154">
        <v>1.51</v>
      </c>
      <c r="G78" s="154">
        <v>5.9</v>
      </c>
      <c r="H78" s="154">
        <v>14.94</v>
      </c>
      <c r="I78" s="154">
        <v>0.08</v>
      </c>
      <c r="J78" s="154">
        <v>14.86</v>
      </c>
      <c r="K78" s="154">
        <v>2.04</v>
      </c>
      <c r="L78" s="154">
        <v>22.82</v>
      </c>
      <c r="M78" s="154">
        <v>45.39</v>
      </c>
      <c r="N78" s="154" t="s">
        <v>10</v>
      </c>
      <c r="O78" s="110"/>
      <c r="P78" s="110"/>
      <c r="Q78" s="110"/>
      <c r="R78" s="110"/>
      <c r="S78" s="110"/>
      <c r="T78" s="110"/>
      <c r="U78" s="110"/>
      <c r="V78" s="110"/>
      <c r="W78" s="110"/>
      <c r="X78" s="110"/>
    </row>
    <row r="79" spans="1:24" s="22" customFormat="1" ht="11.1" customHeight="1">
      <c r="A79" s="135">
        <f>IF(B79&lt;&gt;"",COUNTA($B$19:B79),"")</f>
        <v>60</v>
      </c>
      <c r="B79" s="36" t="s">
        <v>161</v>
      </c>
      <c r="C79" s="154">
        <v>1008.11</v>
      </c>
      <c r="D79" s="154">
        <v>130.01</v>
      </c>
      <c r="E79" s="154">
        <v>29.35</v>
      </c>
      <c r="F79" s="154">
        <v>50.31</v>
      </c>
      <c r="G79" s="154">
        <v>1.8</v>
      </c>
      <c r="H79" s="154">
        <v>216.4</v>
      </c>
      <c r="I79" s="154">
        <v>173.15</v>
      </c>
      <c r="J79" s="154">
        <v>43.25</v>
      </c>
      <c r="K79" s="154">
        <v>4.57</v>
      </c>
      <c r="L79" s="154">
        <v>19.8</v>
      </c>
      <c r="M79" s="154">
        <v>63.6</v>
      </c>
      <c r="N79" s="154">
        <v>492.27</v>
      </c>
      <c r="O79" s="110"/>
      <c r="P79" s="110"/>
      <c r="Q79" s="110"/>
      <c r="R79" s="110"/>
      <c r="S79" s="110"/>
      <c r="T79" s="110"/>
      <c r="U79" s="110"/>
      <c r="V79" s="110"/>
      <c r="W79" s="110"/>
      <c r="X79" s="110"/>
    </row>
    <row r="80" spans="1:24" s="22" customFormat="1" ht="11.1" customHeight="1">
      <c r="A80" s="135">
        <f>IF(B80&lt;&gt;"",COUNTA($B$19:B80),"")</f>
        <v>61</v>
      </c>
      <c r="B80" s="36" t="s">
        <v>147</v>
      </c>
      <c r="C80" s="154">
        <v>570.53</v>
      </c>
      <c r="D80" s="154">
        <v>40.57</v>
      </c>
      <c r="E80" s="154">
        <v>0.77</v>
      </c>
      <c r="F80" s="154">
        <v>45.2</v>
      </c>
      <c r="G80" s="154">
        <v>0.35</v>
      </c>
      <c r="H80" s="154">
        <v>13.17</v>
      </c>
      <c r="I80" s="154">
        <v>0.65</v>
      </c>
      <c r="J80" s="154">
        <v>12.52</v>
      </c>
      <c r="K80" s="154">
        <v>0.2</v>
      </c>
      <c r="L80" s="154">
        <v>0.68</v>
      </c>
      <c r="M80" s="154">
        <v>0.05</v>
      </c>
      <c r="N80" s="154">
        <v>469.55</v>
      </c>
      <c r="O80" s="110"/>
      <c r="P80" s="110"/>
      <c r="Q80" s="110"/>
      <c r="R80" s="110"/>
      <c r="S80" s="110"/>
      <c r="T80" s="110"/>
      <c r="U80" s="110"/>
      <c r="V80" s="110"/>
      <c r="W80" s="110"/>
      <c r="X80" s="110"/>
    </row>
    <row r="81" spans="1:24" s="22" customFormat="1" ht="20.100000000000001" customHeight="1">
      <c r="A81" s="136">
        <f>IF(B81&lt;&gt;"",COUNTA($B$19:B81),"")</f>
        <v>62</v>
      </c>
      <c r="B81" s="39" t="s">
        <v>162</v>
      </c>
      <c r="C81" s="158">
        <v>2436.89</v>
      </c>
      <c r="D81" s="158">
        <v>94.45</v>
      </c>
      <c r="E81" s="158">
        <v>58.96</v>
      </c>
      <c r="F81" s="158">
        <v>15.82</v>
      </c>
      <c r="G81" s="158">
        <v>11.8</v>
      </c>
      <c r="H81" s="158">
        <v>676.93</v>
      </c>
      <c r="I81" s="158">
        <v>424.22</v>
      </c>
      <c r="J81" s="158">
        <v>252.7</v>
      </c>
      <c r="K81" s="158">
        <v>6.8</v>
      </c>
      <c r="L81" s="158">
        <v>55.55</v>
      </c>
      <c r="M81" s="158">
        <v>110.74</v>
      </c>
      <c r="N81" s="158">
        <v>1405.84</v>
      </c>
      <c r="O81" s="110"/>
      <c r="P81" s="110"/>
      <c r="Q81" s="110"/>
      <c r="R81" s="110"/>
      <c r="S81" s="110"/>
      <c r="T81" s="110"/>
      <c r="U81" s="110"/>
      <c r="V81" s="110"/>
      <c r="W81" s="110"/>
      <c r="X81" s="110"/>
    </row>
    <row r="82" spans="1:24" s="40" customFormat="1" ht="11.1" customHeight="1">
      <c r="A82" s="135">
        <f>IF(B82&lt;&gt;"",COUNTA($B$19:B82),"")</f>
        <v>63</v>
      </c>
      <c r="B82" s="36" t="s">
        <v>163</v>
      </c>
      <c r="C82" s="154">
        <v>135.62</v>
      </c>
      <c r="D82" s="154">
        <v>13.26</v>
      </c>
      <c r="E82" s="154">
        <v>7.67</v>
      </c>
      <c r="F82" s="154">
        <v>2.81</v>
      </c>
      <c r="G82" s="154">
        <v>0.11</v>
      </c>
      <c r="H82" s="154">
        <v>11.21</v>
      </c>
      <c r="I82" s="154" t="s">
        <v>10</v>
      </c>
      <c r="J82" s="154">
        <v>11.21</v>
      </c>
      <c r="K82" s="154">
        <v>1.23</v>
      </c>
      <c r="L82" s="154">
        <v>34.520000000000003</v>
      </c>
      <c r="M82" s="154">
        <v>6.85</v>
      </c>
      <c r="N82" s="154">
        <v>57.96</v>
      </c>
      <c r="O82" s="111"/>
      <c r="P82" s="111"/>
      <c r="Q82" s="111"/>
      <c r="R82" s="111"/>
      <c r="S82" s="111"/>
      <c r="T82" s="111"/>
      <c r="U82" s="111"/>
      <c r="V82" s="111"/>
      <c r="W82" s="111"/>
      <c r="X82" s="111"/>
    </row>
    <row r="83" spans="1:24"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row>
    <row r="84" spans="1:24" s="40" customFormat="1" ht="11.1" customHeight="1">
      <c r="A84" s="135">
        <f>IF(B84&lt;&gt;"",COUNTA($B$19:B84),"")</f>
        <v>65</v>
      </c>
      <c r="B84" s="36" t="s">
        <v>165</v>
      </c>
      <c r="C84" s="154">
        <v>63.39</v>
      </c>
      <c r="D84" s="154">
        <v>22.9</v>
      </c>
      <c r="E84" s="154">
        <v>1.38</v>
      </c>
      <c r="F84" s="154">
        <v>2.41</v>
      </c>
      <c r="G84" s="154">
        <v>0.05</v>
      </c>
      <c r="H84" s="154">
        <v>0.67</v>
      </c>
      <c r="I84" s="154">
        <v>0.38</v>
      </c>
      <c r="J84" s="154">
        <v>0.28999999999999998</v>
      </c>
      <c r="K84" s="154">
        <v>0.04</v>
      </c>
      <c r="L84" s="154">
        <v>16.190000000000001</v>
      </c>
      <c r="M84" s="154">
        <v>7.98</v>
      </c>
      <c r="N84" s="154">
        <v>11.76</v>
      </c>
      <c r="O84" s="111"/>
      <c r="P84" s="111"/>
      <c r="Q84" s="111"/>
      <c r="R84" s="111"/>
      <c r="S84" s="111"/>
      <c r="T84" s="111"/>
      <c r="U84" s="111"/>
      <c r="V84" s="111"/>
      <c r="W84" s="111"/>
      <c r="X84" s="111"/>
    </row>
    <row r="85" spans="1:24" s="40" customFormat="1" ht="11.1" customHeight="1">
      <c r="A85" s="135">
        <f>IF(B85&lt;&gt;"",COUNTA($B$19:B85),"")</f>
        <v>66</v>
      </c>
      <c r="B85" s="36" t="s">
        <v>147</v>
      </c>
      <c r="C85" s="154">
        <v>4.37</v>
      </c>
      <c r="D85" s="154">
        <v>1.0900000000000001</v>
      </c>
      <c r="E85" s="154">
        <v>0.89</v>
      </c>
      <c r="F85" s="154">
        <v>1.4</v>
      </c>
      <c r="G85" s="154" t="s">
        <v>10</v>
      </c>
      <c r="H85" s="154" t="s">
        <v>10</v>
      </c>
      <c r="I85" s="154" t="s">
        <v>10</v>
      </c>
      <c r="J85" s="154" t="s">
        <v>10</v>
      </c>
      <c r="K85" s="154" t="s">
        <v>10</v>
      </c>
      <c r="L85" s="154">
        <v>0.99</v>
      </c>
      <c r="M85" s="154" t="s">
        <v>10</v>
      </c>
      <c r="N85" s="154" t="s">
        <v>10</v>
      </c>
      <c r="O85" s="111"/>
      <c r="P85" s="111"/>
      <c r="Q85" s="111"/>
      <c r="R85" s="111"/>
      <c r="S85" s="111"/>
      <c r="T85" s="111"/>
      <c r="U85" s="111"/>
      <c r="V85" s="111"/>
      <c r="W85" s="111"/>
      <c r="X85" s="111"/>
    </row>
    <row r="86" spans="1:24" s="22" customFormat="1" ht="20.100000000000001" customHeight="1">
      <c r="A86" s="136">
        <f>IF(B86&lt;&gt;"",COUNTA($B$19:B86),"")</f>
        <v>67</v>
      </c>
      <c r="B86" s="39" t="s">
        <v>166</v>
      </c>
      <c r="C86" s="158">
        <v>194.63</v>
      </c>
      <c r="D86" s="158">
        <v>35.07</v>
      </c>
      <c r="E86" s="158">
        <v>8.16</v>
      </c>
      <c r="F86" s="158">
        <v>3.82</v>
      </c>
      <c r="G86" s="158">
        <v>0.16</v>
      </c>
      <c r="H86" s="158">
        <v>11.89</v>
      </c>
      <c r="I86" s="158">
        <v>0.38</v>
      </c>
      <c r="J86" s="158">
        <v>11.5</v>
      </c>
      <c r="K86" s="158">
        <v>1.27</v>
      </c>
      <c r="L86" s="158">
        <v>49.71</v>
      </c>
      <c r="M86" s="158">
        <v>14.83</v>
      </c>
      <c r="N86" s="158">
        <v>69.72</v>
      </c>
      <c r="O86" s="110"/>
      <c r="P86" s="110"/>
      <c r="Q86" s="110"/>
      <c r="R86" s="110"/>
      <c r="S86" s="110"/>
      <c r="T86" s="110"/>
      <c r="U86" s="110"/>
      <c r="V86" s="110"/>
      <c r="W86" s="110"/>
      <c r="X86" s="110"/>
    </row>
    <row r="87" spans="1:24" s="22" customFormat="1" ht="20.100000000000001" customHeight="1">
      <c r="A87" s="136">
        <f>IF(B87&lt;&gt;"",COUNTA($B$19:B87),"")</f>
        <v>68</v>
      </c>
      <c r="B87" s="39" t="s">
        <v>167</v>
      </c>
      <c r="C87" s="158">
        <v>2631.52</v>
      </c>
      <c r="D87" s="158">
        <v>129.53</v>
      </c>
      <c r="E87" s="158">
        <v>67.12</v>
      </c>
      <c r="F87" s="158">
        <v>19.64</v>
      </c>
      <c r="G87" s="158">
        <v>11.96</v>
      </c>
      <c r="H87" s="158">
        <v>688.81</v>
      </c>
      <c r="I87" s="158">
        <v>424.61</v>
      </c>
      <c r="J87" s="158">
        <v>264.20999999999998</v>
      </c>
      <c r="K87" s="158">
        <v>8.07</v>
      </c>
      <c r="L87" s="158">
        <v>105.26</v>
      </c>
      <c r="M87" s="158">
        <v>125.57</v>
      </c>
      <c r="N87" s="158">
        <v>1475.57</v>
      </c>
      <c r="O87" s="110"/>
      <c r="P87" s="110"/>
      <c r="Q87" s="110"/>
      <c r="R87" s="110"/>
      <c r="S87" s="110"/>
      <c r="T87" s="110"/>
      <c r="U87" s="110"/>
      <c r="V87" s="110"/>
      <c r="W87" s="110"/>
      <c r="X87" s="110"/>
    </row>
    <row r="88" spans="1:24" s="22" customFormat="1" ht="20.100000000000001" customHeight="1">
      <c r="A88" s="136">
        <f>IF(B88&lt;&gt;"",COUNTA($B$19:B88),"")</f>
        <v>69</v>
      </c>
      <c r="B88" s="39" t="s">
        <v>168</v>
      </c>
      <c r="C88" s="158">
        <v>155.88999999999999</v>
      </c>
      <c r="D88" s="158">
        <v>-287.94</v>
      </c>
      <c r="E88" s="158">
        <v>-84.87</v>
      </c>
      <c r="F88" s="158">
        <v>-188.94</v>
      </c>
      <c r="G88" s="158">
        <v>-27.32</v>
      </c>
      <c r="H88" s="158">
        <v>-453.92</v>
      </c>
      <c r="I88" s="158">
        <v>-187.83</v>
      </c>
      <c r="J88" s="158">
        <v>-266.08999999999997</v>
      </c>
      <c r="K88" s="158">
        <v>-57.47</v>
      </c>
      <c r="L88" s="158">
        <v>-172.9</v>
      </c>
      <c r="M88" s="158">
        <v>-5.47</v>
      </c>
      <c r="N88" s="158">
        <v>1434.72</v>
      </c>
      <c r="O88" s="110"/>
      <c r="P88" s="110"/>
      <c r="Q88" s="110"/>
      <c r="R88" s="110"/>
      <c r="S88" s="110"/>
      <c r="T88" s="110"/>
      <c r="U88" s="110"/>
      <c r="V88" s="110"/>
      <c r="W88" s="110"/>
      <c r="X88" s="110"/>
    </row>
    <row r="89" spans="1:24" s="40" customFormat="1" ht="25.15" customHeight="1">
      <c r="A89" s="135">
        <f>IF(B89&lt;&gt;"",COUNTA($B$19:B89),"")</f>
        <v>70</v>
      </c>
      <c r="B89" s="38" t="s">
        <v>169</v>
      </c>
      <c r="C89" s="156">
        <v>276.45</v>
      </c>
      <c r="D89" s="156">
        <v>-246.67</v>
      </c>
      <c r="E89" s="156">
        <v>-68.34</v>
      </c>
      <c r="F89" s="156">
        <v>-172.27</v>
      </c>
      <c r="G89" s="156">
        <v>-27.23</v>
      </c>
      <c r="H89" s="156">
        <v>-428.62</v>
      </c>
      <c r="I89" s="156">
        <v>-187.71</v>
      </c>
      <c r="J89" s="156">
        <v>-240.91</v>
      </c>
      <c r="K89" s="156">
        <v>-40.28</v>
      </c>
      <c r="L89" s="156">
        <v>-121.5</v>
      </c>
      <c r="M89" s="156">
        <v>3.99</v>
      </c>
      <c r="N89" s="156">
        <v>1377.37</v>
      </c>
      <c r="O89" s="111"/>
      <c r="P89" s="111"/>
      <c r="Q89" s="111"/>
      <c r="R89" s="111"/>
      <c r="S89" s="111"/>
      <c r="T89" s="111"/>
      <c r="U89" s="111"/>
      <c r="V89" s="111"/>
      <c r="W89" s="111"/>
      <c r="X89" s="111"/>
    </row>
    <row r="90" spans="1:24" s="40" customFormat="1" ht="18" customHeight="1">
      <c r="A90" s="135">
        <f>IF(B90&lt;&gt;"",COUNTA($B$19:B90),"")</f>
        <v>71</v>
      </c>
      <c r="B90" s="36" t="s">
        <v>170</v>
      </c>
      <c r="C90" s="154">
        <v>47.83</v>
      </c>
      <c r="D90" s="154">
        <v>0.06</v>
      </c>
      <c r="E90" s="154" t="s">
        <v>10</v>
      </c>
      <c r="F90" s="154" t="s">
        <v>10</v>
      </c>
      <c r="G90" s="154" t="s">
        <v>10</v>
      </c>
      <c r="H90" s="154" t="s">
        <v>10</v>
      </c>
      <c r="I90" s="154" t="s">
        <v>10</v>
      </c>
      <c r="J90" s="154" t="s">
        <v>10</v>
      </c>
      <c r="K90" s="154" t="s">
        <v>10</v>
      </c>
      <c r="L90" s="154" t="s">
        <v>10</v>
      </c>
      <c r="M90" s="154" t="s">
        <v>10</v>
      </c>
      <c r="N90" s="154">
        <v>47.77</v>
      </c>
      <c r="O90" s="111"/>
      <c r="P90" s="111"/>
      <c r="Q90" s="111"/>
      <c r="R90" s="111"/>
      <c r="S90" s="111"/>
      <c r="T90" s="111"/>
      <c r="U90" s="111"/>
      <c r="V90" s="111"/>
      <c r="W90" s="111"/>
      <c r="X90" s="111"/>
    </row>
    <row r="91" spans="1:24" ht="11.1" customHeight="1">
      <c r="A91" s="135">
        <f>IF(B91&lt;&gt;"",COUNTA($B$19:B91),"")</f>
        <v>72</v>
      </c>
      <c r="B91" s="36" t="s">
        <v>171</v>
      </c>
      <c r="C91" s="154">
        <v>135.12</v>
      </c>
      <c r="D91" s="154">
        <v>6.41</v>
      </c>
      <c r="E91" s="154">
        <v>0.09</v>
      </c>
      <c r="F91" s="154">
        <v>1.1599999999999999</v>
      </c>
      <c r="G91" s="154" t="s">
        <v>10</v>
      </c>
      <c r="H91" s="154">
        <v>0.34</v>
      </c>
      <c r="I91" s="154" t="s">
        <v>10</v>
      </c>
      <c r="J91" s="154">
        <v>0.34</v>
      </c>
      <c r="K91" s="154" t="s">
        <v>10</v>
      </c>
      <c r="L91" s="154" t="s">
        <v>10</v>
      </c>
      <c r="M91" s="154">
        <v>0.02</v>
      </c>
      <c r="N91" s="154">
        <v>127.1</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128</v>
      </c>
      <c r="B1" s="233"/>
      <c r="C1" s="236"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D1" s="236"/>
      <c r="E1" s="236"/>
      <c r="F1" s="236"/>
      <c r="G1" s="237"/>
      <c r="H1" s="238"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I1" s="236"/>
      <c r="J1" s="236"/>
      <c r="K1" s="236"/>
      <c r="L1" s="236"/>
      <c r="M1" s="236"/>
      <c r="N1" s="237"/>
    </row>
    <row r="2" spans="1:14" s="18" customFormat="1" ht="20.25" customHeight="1">
      <c r="A2" s="232" t="s">
        <v>107</v>
      </c>
      <c r="B2" s="233"/>
      <c r="C2" s="236" t="s">
        <v>124</v>
      </c>
      <c r="D2" s="236"/>
      <c r="E2" s="236"/>
      <c r="F2" s="236"/>
      <c r="G2" s="237"/>
      <c r="H2" s="238" t="s">
        <v>124</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4"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4"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row>
    <row r="19" spans="1:24" s="22" customFormat="1" ht="11.1" customHeight="1">
      <c r="A19" s="135">
        <f>IF(B19&lt;&gt;"",COUNTA($B$19:B19),"")</f>
        <v>1</v>
      </c>
      <c r="B19" s="36" t="s">
        <v>142</v>
      </c>
      <c r="C19" s="152">
        <v>149036</v>
      </c>
      <c r="D19" s="152">
        <v>52870</v>
      </c>
      <c r="E19" s="152">
        <v>23359</v>
      </c>
      <c r="F19" s="152">
        <v>8575</v>
      </c>
      <c r="G19" s="152">
        <v>9959</v>
      </c>
      <c r="H19" s="152">
        <v>22104</v>
      </c>
      <c r="I19" s="152">
        <v>7611</v>
      </c>
      <c r="J19" s="152">
        <v>14493</v>
      </c>
      <c r="K19" s="152">
        <v>4961</v>
      </c>
      <c r="L19" s="152">
        <v>16565</v>
      </c>
      <c r="M19" s="152">
        <v>10642</v>
      </c>
      <c r="N19" s="152" t="s">
        <v>10</v>
      </c>
      <c r="O19" s="110"/>
      <c r="P19" s="110"/>
      <c r="Q19" s="110"/>
      <c r="R19" s="110"/>
      <c r="S19" s="110"/>
      <c r="T19" s="110"/>
      <c r="U19" s="110"/>
      <c r="V19" s="110"/>
      <c r="W19" s="110"/>
      <c r="X19" s="110"/>
    </row>
    <row r="20" spans="1:24" s="22" customFormat="1" ht="11.1" customHeight="1">
      <c r="A20" s="135">
        <f>IF(B20&lt;&gt;"",COUNTA($B$19:B20),"")</f>
        <v>2</v>
      </c>
      <c r="B20" s="36" t="s">
        <v>143</v>
      </c>
      <c r="C20" s="152">
        <v>93953</v>
      </c>
      <c r="D20" s="152">
        <v>24060</v>
      </c>
      <c r="E20" s="152">
        <v>5501</v>
      </c>
      <c r="F20" s="152">
        <v>25705</v>
      </c>
      <c r="G20" s="152">
        <v>3680</v>
      </c>
      <c r="H20" s="152">
        <v>8713</v>
      </c>
      <c r="I20" s="152">
        <v>6969</v>
      </c>
      <c r="J20" s="152">
        <v>1745</v>
      </c>
      <c r="K20" s="152">
        <v>3619</v>
      </c>
      <c r="L20" s="152">
        <v>16482</v>
      </c>
      <c r="M20" s="152">
        <v>5880</v>
      </c>
      <c r="N20" s="152">
        <v>311</v>
      </c>
      <c r="O20" s="110"/>
      <c r="P20" s="110"/>
      <c r="Q20" s="110"/>
      <c r="R20" s="110"/>
      <c r="S20" s="110"/>
      <c r="T20" s="110"/>
      <c r="U20" s="110"/>
      <c r="V20" s="110"/>
      <c r="W20" s="110"/>
      <c r="X20" s="110"/>
    </row>
    <row r="21" spans="1:24" s="22" customFormat="1" ht="21.6" customHeight="1">
      <c r="A21" s="135">
        <f>IF(B21&lt;&gt;"",COUNTA($B$19:B21),"")</f>
        <v>3</v>
      </c>
      <c r="B21" s="37" t="s">
        <v>144</v>
      </c>
      <c r="C21" s="152">
        <v>267841</v>
      </c>
      <c r="D21" s="152" t="s">
        <v>10</v>
      </c>
      <c r="E21" s="152" t="s">
        <v>10</v>
      </c>
      <c r="F21" s="152" t="s">
        <v>10</v>
      </c>
      <c r="G21" s="152" t="s">
        <v>10</v>
      </c>
      <c r="H21" s="152">
        <v>267841</v>
      </c>
      <c r="I21" s="152">
        <v>227590</v>
      </c>
      <c r="J21" s="152">
        <v>40251</v>
      </c>
      <c r="K21" s="152" t="s">
        <v>10</v>
      </c>
      <c r="L21" s="152" t="s">
        <v>10</v>
      </c>
      <c r="M21" s="152" t="s">
        <v>10</v>
      </c>
      <c r="N21" s="152" t="s">
        <v>10</v>
      </c>
      <c r="O21" s="110"/>
      <c r="P21" s="110"/>
      <c r="Q21" s="110"/>
      <c r="R21" s="110"/>
      <c r="S21" s="110"/>
      <c r="T21" s="110"/>
      <c r="U21" s="110"/>
      <c r="V21" s="110"/>
      <c r="W21" s="110"/>
      <c r="X21" s="110"/>
    </row>
    <row r="22" spans="1:24" s="22" customFormat="1" ht="11.1" customHeight="1">
      <c r="A22" s="135">
        <f>IF(B22&lt;&gt;"",COUNTA($B$19:B22),"")</f>
        <v>4</v>
      </c>
      <c r="B22" s="36" t="s">
        <v>145</v>
      </c>
      <c r="C22" s="152">
        <v>4467</v>
      </c>
      <c r="D22" s="152">
        <v>104</v>
      </c>
      <c r="E22" s="152">
        <v>37</v>
      </c>
      <c r="F22" s="152">
        <v>5</v>
      </c>
      <c r="G22" s="152" t="s">
        <v>10</v>
      </c>
      <c r="H22" s="152">
        <v>20</v>
      </c>
      <c r="I22" s="152" t="s">
        <v>10</v>
      </c>
      <c r="J22" s="152">
        <v>20</v>
      </c>
      <c r="K22" s="152">
        <v>5</v>
      </c>
      <c r="L22" s="152">
        <v>83</v>
      </c>
      <c r="M22" s="152">
        <v>30</v>
      </c>
      <c r="N22" s="152">
        <v>4183</v>
      </c>
      <c r="O22" s="110"/>
      <c r="P22" s="110"/>
      <c r="Q22" s="110"/>
      <c r="R22" s="110"/>
      <c r="S22" s="110"/>
      <c r="T22" s="110"/>
      <c r="U22" s="110"/>
      <c r="V22" s="110"/>
      <c r="W22" s="110"/>
      <c r="X22" s="110"/>
    </row>
    <row r="23" spans="1:24" s="22" customFormat="1" ht="11.1" customHeight="1">
      <c r="A23" s="135">
        <f>IF(B23&lt;&gt;"",COUNTA($B$19:B23),"")</f>
        <v>5</v>
      </c>
      <c r="B23" s="36" t="s">
        <v>146</v>
      </c>
      <c r="C23" s="152">
        <v>270685</v>
      </c>
      <c r="D23" s="152">
        <v>18285</v>
      </c>
      <c r="E23" s="152">
        <v>3732</v>
      </c>
      <c r="F23" s="152">
        <v>16300</v>
      </c>
      <c r="G23" s="152">
        <v>14622</v>
      </c>
      <c r="H23" s="152">
        <v>73864</v>
      </c>
      <c r="I23" s="152">
        <v>6038</v>
      </c>
      <c r="J23" s="152">
        <v>67826</v>
      </c>
      <c r="K23" s="152">
        <v>5436</v>
      </c>
      <c r="L23" s="152">
        <v>9236</v>
      </c>
      <c r="M23" s="152">
        <v>10244</v>
      </c>
      <c r="N23" s="152">
        <v>118965</v>
      </c>
      <c r="O23" s="110"/>
      <c r="P23" s="110"/>
      <c r="Q23" s="110"/>
      <c r="R23" s="110"/>
      <c r="S23" s="110"/>
      <c r="T23" s="110"/>
      <c r="U23" s="110"/>
      <c r="V23" s="110"/>
      <c r="W23" s="110"/>
      <c r="X23" s="110"/>
    </row>
    <row r="24" spans="1:24" s="22" customFormat="1" ht="11.1" customHeight="1">
      <c r="A24" s="135">
        <f>IF(B24&lt;&gt;"",COUNTA($B$19:B24),"")</f>
        <v>6</v>
      </c>
      <c r="B24" s="36" t="s">
        <v>147</v>
      </c>
      <c r="C24" s="152">
        <v>141641</v>
      </c>
      <c r="D24" s="152">
        <v>9977</v>
      </c>
      <c r="E24" s="152">
        <v>321</v>
      </c>
      <c r="F24" s="152">
        <v>9033</v>
      </c>
      <c r="G24" s="152">
        <v>4</v>
      </c>
      <c r="H24" s="152">
        <v>2349</v>
      </c>
      <c r="I24" s="152">
        <v>101</v>
      </c>
      <c r="J24" s="152">
        <v>2248</v>
      </c>
      <c r="K24" s="152">
        <v>18</v>
      </c>
      <c r="L24" s="152">
        <v>1001</v>
      </c>
      <c r="M24" s="152">
        <v>80</v>
      </c>
      <c r="N24" s="152">
        <v>118858</v>
      </c>
      <c r="O24" s="110"/>
      <c r="P24" s="110"/>
      <c r="Q24" s="110"/>
      <c r="R24" s="110"/>
      <c r="S24" s="110"/>
      <c r="T24" s="110"/>
      <c r="U24" s="110"/>
      <c r="V24" s="110"/>
      <c r="W24" s="110"/>
      <c r="X24" s="110"/>
    </row>
    <row r="25" spans="1:24" s="22" customFormat="1" ht="20.100000000000001" customHeight="1">
      <c r="A25" s="136">
        <f>IF(B25&lt;&gt;"",COUNTA($B$19:B25),"")</f>
        <v>7</v>
      </c>
      <c r="B25" s="39" t="s">
        <v>148</v>
      </c>
      <c r="C25" s="162">
        <v>644340</v>
      </c>
      <c r="D25" s="162">
        <v>85343</v>
      </c>
      <c r="E25" s="162">
        <v>32309</v>
      </c>
      <c r="F25" s="162">
        <v>41553</v>
      </c>
      <c r="G25" s="162">
        <v>28257</v>
      </c>
      <c r="H25" s="162">
        <v>370193</v>
      </c>
      <c r="I25" s="162">
        <v>248106</v>
      </c>
      <c r="J25" s="162">
        <v>122086</v>
      </c>
      <c r="K25" s="162">
        <v>14003</v>
      </c>
      <c r="L25" s="162">
        <v>41365</v>
      </c>
      <c r="M25" s="162">
        <v>26716</v>
      </c>
      <c r="N25" s="162">
        <v>4602</v>
      </c>
      <c r="O25" s="110"/>
      <c r="P25" s="110"/>
      <c r="Q25" s="110"/>
      <c r="R25" s="110"/>
      <c r="S25" s="110"/>
      <c r="T25" s="110"/>
      <c r="U25" s="110"/>
      <c r="V25" s="110"/>
      <c r="W25" s="110"/>
      <c r="X25" s="110"/>
    </row>
    <row r="26" spans="1:24" s="22" customFormat="1" ht="21.6" customHeight="1">
      <c r="A26" s="135">
        <f>IF(B26&lt;&gt;"",COUNTA($B$19:B26),"")</f>
        <v>8</v>
      </c>
      <c r="B26" s="37" t="s">
        <v>149</v>
      </c>
      <c r="C26" s="152">
        <v>76914</v>
      </c>
      <c r="D26" s="152">
        <v>10702</v>
      </c>
      <c r="E26" s="152">
        <v>5554</v>
      </c>
      <c r="F26" s="152">
        <v>6161</v>
      </c>
      <c r="G26" s="152">
        <v>308</v>
      </c>
      <c r="H26" s="152">
        <v>725</v>
      </c>
      <c r="I26" s="152">
        <v>4</v>
      </c>
      <c r="J26" s="152">
        <v>721</v>
      </c>
      <c r="K26" s="152">
        <v>1880</v>
      </c>
      <c r="L26" s="152">
        <v>40749</v>
      </c>
      <c r="M26" s="152">
        <v>10835</v>
      </c>
      <c r="N26" s="152" t="s">
        <v>10</v>
      </c>
      <c r="O26" s="110"/>
      <c r="P26" s="110"/>
      <c r="Q26" s="110"/>
      <c r="R26" s="110"/>
      <c r="S26" s="110"/>
      <c r="T26" s="110"/>
      <c r="U26" s="110"/>
      <c r="V26" s="110"/>
      <c r="W26" s="110"/>
      <c r="X26" s="110"/>
    </row>
    <row r="27" spans="1:24" s="22" customFormat="1" ht="11.1" customHeight="1">
      <c r="A27" s="135">
        <f>IF(B27&lt;&gt;"",COUNTA($B$19:B27),"")</f>
        <v>9</v>
      </c>
      <c r="B27" s="36" t="s">
        <v>150</v>
      </c>
      <c r="C27" s="152">
        <v>52066</v>
      </c>
      <c r="D27" s="152">
        <v>4934</v>
      </c>
      <c r="E27" s="152">
        <v>1550</v>
      </c>
      <c r="F27" s="152">
        <v>5386</v>
      </c>
      <c r="G27" s="152">
        <v>94</v>
      </c>
      <c r="H27" s="152">
        <v>575</v>
      </c>
      <c r="I27" s="152" t="s">
        <v>10</v>
      </c>
      <c r="J27" s="152">
        <v>575</v>
      </c>
      <c r="K27" s="152">
        <v>1815</v>
      </c>
      <c r="L27" s="152">
        <v>31312</v>
      </c>
      <c r="M27" s="152">
        <v>6401</v>
      </c>
      <c r="N27" s="152" t="s">
        <v>10</v>
      </c>
      <c r="O27" s="110"/>
      <c r="P27" s="110"/>
      <c r="Q27" s="110"/>
      <c r="R27" s="110"/>
      <c r="S27" s="110"/>
      <c r="T27" s="110"/>
      <c r="U27" s="110"/>
      <c r="V27" s="110"/>
      <c r="W27" s="110"/>
      <c r="X27" s="110"/>
    </row>
    <row r="28" spans="1:24" s="22" customFormat="1" ht="11.1" customHeight="1">
      <c r="A28" s="135">
        <f>IF(B28&lt;&gt;"",COUNTA($B$19:B28),"")</f>
        <v>10</v>
      </c>
      <c r="B28" s="36" t="s">
        <v>151</v>
      </c>
      <c r="C28" s="152">
        <v>55</v>
      </c>
      <c r="D28" s="152">
        <v>17</v>
      </c>
      <c r="E28" s="152" t="s">
        <v>10</v>
      </c>
      <c r="F28" s="152" t="s">
        <v>10</v>
      </c>
      <c r="G28" s="152" t="s">
        <v>10</v>
      </c>
      <c r="H28" s="152" t="s">
        <v>10</v>
      </c>
      <c r="I28" s="152" t="s">
        <v>10</v>
      </c>
      <c r="J28" s="152" t="s">
        <v>10</v>
      </c>
      <c r="K28" s="152" t="s">
        <v>10</v>
      </c>
      <c r="L28" s="152">
        <v>39</v>
      </c>
      <c r="M28" s="152" t="s">
        <v>10</v>
      </c>
      <c r="N28" s="152" t="s">
        <v>10</v>
      </c>
      <c r="O28" s="110"/>
      <c r="P28" s="110"/>
      <c r="Q28" s="110"/>
      <c r="R28" s="110"/>
      <c r="S28" s="110"/>
      <c r="T28" s="110"/>
      <c r="U28" s="110"/>
      <c r="V28" s="110"/>
      <c r="W28" s="110"/>
      <c r="X28" s="110"/>
    </row>
    <row r="29" spans="1:24" s="22" customFormat="1" ht="11.1" customHeight="1">
      <c r="A29" s="135">
        <f>IF(B29&lt;&gt;"",COUNTA($B$19:B29),"")</f>
        <v>11</v>
      </c>
      <c r="B29" s="36" t="s">
        <v>152</v>
      </c>
      <c r="C29" s="152">
        <v>2776</v>
      </c>
      <c r="D29" s="152">
        <v>203</v>
      </c>
      <c r="E29" s="152">
        <v>657</v>
      </c>
      <c r="F29" s="152">
        <v>503</v>
      </c>
      <c r="G29" s="152" t="s">
        <v>10</v>
      </c>
      <c r="H29" s="152">
        <v>54</v>
      </c>
      <c r="I29" s="152" t="s">
        <v>10</v>
      </c>
      <c r="J29" s="152">
        <v>54</v>
      </c>
      <c r="K29" s="152">
        <v>55</v>
      </c>
      <c r="L29" s="152">
        <v>997</v>
      </c>
      <c r="M29" s="152" t="s">
        <v>10</v>
      </c>
      <c r="N29" s="152">
        <v>307</v>
      </c>
      <c r="O29" s="110"/>
      <c r="P29" s="110"/>
      <c r="Q29" s="110"/>
      <c r="R29" s="110"/>
      <c r="S29" s="110"/>
      <c r="T29" s="110"/>
      <c r="U29" s="110"/>
      <c r="V29" s="110"/>
      <c r="W29" s="110"/>
      <c r="X29" s="110"/>
    </row>
    <row r="30" spans="1:24" s="22" customFormat="1" ht="11.1" customHeight="1">
      <c r="A30" s="135">
        <f>IF(B30&lt;&gt;"",COUNTA($B$19:B30),"")</f>
        <v>12</v>
      </c>
      <c r="B30" s="36" t="s">
        <v>147</v>
      </c>
      <c r="C30" s="152">
        <v>1288</v>
      </c>
      <c r="D30" s="152">
        <v>17</v>
      </c>
      <c r="E30" s="152">
        <v>565</v>
      </c>
      <c r="F30" s="152" t="s">
        <v>10</v>
      </c>
      <c r="G30" s="152" t="s">
        <v>10</v>
      </c>
      <c r="H30" s="152" t="s">
        <v>10</v>
      </c>
      <c r="I30" s="152" t="s">
        <v>10</v>
      </c>
      <c r="J30" s="152" t="s">
        <v>10</v>
      </c>
      <c r="K30" s="152" t="s">
        <v>10</v>
      </c>
      <c r="L30" s="152">
        <v>407</v>
      </c>
      <c r="M30" s="152">
        <v>179</v>
      </c>
      <c r="N30" s="152">
        <v>120</v>
      </c>
      <c r="O30" s="110"/>
      <c r="P30" s="110"/>
      <c r="Q30" s="110"/>
      <c r="R30" s="110"/>
      <c r="S30" s="110"/>
      <c r="T30" s="110"/>
      <c r="U30" s="110"/>
      <c r="V30" s="110"/>
      <c r="W30" s="110"/>
      <c r="X30" s="110"/>
    </row>
    <row r="31" spans="1:24" s="22" customFormat="1" ht="20.100000000000001" customHeight="1">
      <c r="A31" s="136">
        <f>IF(B31&lt;&gt;"",COUNTA($B$19:B31),"")</f>
        <v>13</v>
      </c>
      <c r="B31" s="39" t="s">
        <v>153</v>
      </c>
      <c r="C31" s="162">
        <v>78457</v>
      </c>
      <c r="D31" s="162">
        <v>10905</v>
      </c>
      <c r="E31" s="162">
        <v>5646</v>
      </c>
      <c r="F31" s="162">
        <v>6664</v>
      </c>
      <c r="G31" s="162">
        <v>308</v>
      </c>
      <c r="H31" s="162">
        <v>779</v>
      </c>
      <c r="I31" s="162">
        <v>4</v>
      </c>
      <c r="J31" s="162">
        <v>776</v>
      </c>
      <c r="K31" s="162">
        <v>1935</v>
      </c>
      <c r="L31" s="162">
        <v>41378</v>
      </c>
      <c r="M31" s="162">
        <v>10656</v>
      </c>
      <c r="N31" s="162">
        <v>187</v>
      </c>
      <c r="O31" s="110"/>
      <c r="P31" s="110"/>
      <c r="Q31" s="110"/>
      <c r="R31" s="110"/>
      <c r="S31" s="110"/>
      <c r="T31" s="110"/>
      <c r="U31" s="110"/>
      <c r="V31" s="110"/>
      <c r="W31" s="110"/>
      <c r="X31" s="110"/>
    </row>
    <row r="32" spans="1:24" s="22" customFormat="1" ht="20.100000000000001" customHeight="1">
      <c r="A32" s="136">
        <f>IF(B32&lt;&gt;"",COUNTA($B$19:B32),"")</f>
        <v>14</v>
      </c>
      <c r="B32" s="39" t="s">
        <v>154</v>
      </c>
      <c r="C32" s="162">
        <v>722798</v>
      </c>
      <c r="D32" s="162">
        <v>96248</v>
      </c>
      <c r="E32" s="162">
        <v>37955</v>
      </c>
      <c r="F32" s="162">
        <v>48217</v>
      </c>
      <c r="G32" s="162">
        <v>28564</v>
      </c>
      <c r="H32" s="162">
        <v>370972</v>
      </c>
      <c r="I32" s="162">
        <v>248110</v>
      </c>
      <c r="J32" s="162">
        <v>122862</v>
      </c>
      <c r="K32" s="162">
        <v>15938</v>
      </c>
      <c r="L32" s="162">
        <v>82743</v>
      </c>
      <c r="M32" s="162">
        <v>37372</v>
      </c>
      <c r="N32" s="162">
        <v>4789</v>
      </c>
      <c r="O32" s="110"/>
      <c r="P32" s="110"/>
      <c r="Q32" s="110"/>
      <c r="R32" s="110"/>
      <c r="S32" s="110"/>
      <c r="T32" s="110"/>
      <c r="U32" s="110"/>
      <c r="V32" s="110"/>
      <c r="W32" s="110"/>
      <c r="X32" s="110"/>
    </row>
    <row r="33" spans="1:24" s="22" customFormat="1" ht="11.1" customHeight="1">
      <c r="A33" s="135">
        <f>IF(B33&lt;&gt;"",COUNTA($B$19:B33),"")</f>
        <v>15</v>
      </c>
      <c r="B33" s="36" t="s">
        <v>155</v>
      </c>
      <c r="C33" s="152">
        <v>172177</v>
      </c>
      <c r="D33" s="152" t="s">
        <v>10</v>
      </c>
      <c r="E33" s="152" t="s">
        <v>10</v>
      </c>
      <c r="F33" s="152" t="s">
        <v>10</v>
      </c>
      <c r="G33" s="152" t="s">
        <v>10</v>
      </c>
      <c r="H33" s="152" t="s">
        <v>10</v>
      </c>
      <c r="I33" s="152" t="s">
        <v>10</v>
      </c>
      <c r="J33" s="152" t="s">
        <v>10</v>
      </c>
      <c r="K33" s="152" t="s">
        <v>10</v>
      </c>
      <c r="L33" s="152" t="s">
        <v>10</v>
      </c>
      <c r="M33" s="152" t="s">
        <v>10</v>
      </c>
      <c r="N33" s="152">
        <v>172177</v>
      </c>
      <c r="O33" s="110"/>
      <c r="P33" s="110"/>
      <c r="Q33" s="110"/>
      <c r="R33" s="110"/>
      <c r="S33" s="110"/>
      <c r="T33" s="110"/>
      <c r="U33" s="110"/>
      <c r="V33" s="110"/>
      <c r="W33" s="110"/>
      <c r="X33" s="110"/>
    </row>
    <row r="34" spans="1:24" s="22" customFormat="1" ht="11.1" customHeight="1">
      <c r="A34" s="135">
        <f>IF(B34&lt;&gt;"",COUNTA($B$19:B34),"")</f>
        <v>16</v>
      </c>
      <c r="B34" s="36" t="s">
        <v>156</v>
      </c>
      <c r="C34" s="152">
        <v>56273</v>
      </c>
      <c r="D34" s="152" t="s">
        <v>10</v>
      </c>
      <c r="E34" s="152" t="s">
        <v>10</v>
      </c>
      <c r="F34" s="152" t="s">
        <v>10</v>
      </c>
      <c r="G34" s="152" t="s">
        <v>10</v>
      </c>
      <c r="H34" s="152" t="s">
        <v>10</v>
      </c>
      <c r="I34" s="152" t="s">
        <v>10</v>
      </c>
      <c r="J34" s="152" t="s">
        <v>10</v>
      </c>
      <c r="K34" s="152" t="s">
        <v>10</v>
      </c>
      <c r="L34" s="152" t="s">
        <v>10</v>
      </c>
      <c r="M34" s="152" t="s">
        <v>10</v>
      </c>
      <c r="N34" s="152">
        <v>56273</v>
      </c>
      <c r="O34" s="110"/>
      <c r="P34" s="110"/>
      <c r="Q34" s="110"/>
      <c r="R34" s="110"/>
      <c r="S34" s="110"/>
      <c r="T34" s="110"/>
      <c r="U34" s="110"/>
      <c r="V34" s="110"/>
      <c r="W34" s="110"/>
      <c r="X34" s="110"/>
    </row>
    <row r="35" spans="1:24" s="22" customFormat="1" ht="11.1" customHeight="1">
      <c r="A35" s="135">
        <f>IF(B35&lt;&gt;"",COUNTA($B$19:B35),"")</f>
        <v>17</v>
      </c>
      <c r="B35" s="36" t="s">
        <v>172</v>
      </c>
      <c r="C35" s="152">
        <v>68767</v>
      </c>
      <c r="D35" s="152" t="s">
        <v>10</v>
      </c>
      <c r="E35" s="152" t="s">
        <v>10</v>
      </c>
      <c r="F35" s="152" t="s">
        <v>10</v>
      </c>
      <c r="G35" s="152" t="s">
        <v>10</v>
      </c>
      <c r="H35" s="152" t="s">
        <v>10</v>
      </c>
      <c r="I35" s="152" t="s">
        <v>10</v>
      </c>
      <c r="J35" s="152" t="s">
        <v>10</v>
      </c>
      <c r="K35" s="152" t="s">
        <v>10</v>
      </c>
      <c r="L35" s="152" t="s">
        <v>10</v>
      </c>
      <c r="M35" s="152" t="s">
        <v>10</v>
      </c>
      <c r="N35" s="152">
        <v>68767</v>
      </c>
      <c r="O35" s="110"/>
      <c r="P35" s="110"/>
      <c r="Q35" s="110"/>
      <c r="R35" s="110"/>
      <c r="S35" s="110"/>
      <c r="T35" s="110"/>
      <c r="U35" s="110"/>
      <c r="V35" s="110"/>
      <c r="W35" s="110"/>
      <c r="X35" s="110"/>
    </row>
    <row r="36" spans="1:24" s="22" customFormat="1" ht="11.1" customHeight="1">
      <c r="A36" s="135">
        <f>IF(B36&lt;&gt;"",COUNTA($B$19:B36),"")</f>
        <v>18</v>
      </c>
      <c r="B36" s="36" t="s">
        <v>173</v>
      </c>
      <c r="C36" s="152">
        <v>28692</v>
      </c>
      <c r="D36" s="152" t="s">
        <v>10</v>
      </c>
      <c r="E36" s="152" t="s">
        <v>10</v>
      </c>
      <c r="F36" s="152" t="s">
        <v>10</v>
      </c>
      <c r="G36" s="152" t="s">
        <v>10</v>
      </c>
      <c r="H36" s="152" t="s">
        <v>10</v>
      </c>
      <c r="I36" s="152" t="s">
        <v>10</v>
      </c>
      <c r="J36" s="152" t="s">
        <v>10</v>
      </c>
      <c r="K36" s="152" t="s">
        <v>10</v>
      </c>
      <c r="L36" s="152" t="s">
        <v>10</v>
      </c>
      <c r="M36" s="152" t="s">
        <v>10</v>
      </c>
      <c r="N36" s="152">
        <v>28692</v>
      </c>
      <c r="O36" s="110"/>
      <c r="P36" s="110"/>
      <c r="Q36" s="110"/>
      <c r="R36" s="110"/>
      <c r="S36" s="110"/>
      <c r="T36" s="110"/>
      <c r="U36" s="110"/>
      <c r="V36" s="110"/>
      <c r="W36" s="110"/>
      <c r="X36" s="110"/>
    </row>
    <row r="37" spans="1:24" s="22" customFormat="1" ht="11.1" customHeight="1">
      <c r="A37" s="135">
        <f>IF(B37&lt;&gt;"",COUNTA($B$19:B37),"")</f>
        <v>19</v>
      </c>
      <c r="B37" s="36" t="s">
        <v>61</v>
      </c>
      <c r="C37" s="152">
        <v>91672</v>
      </c>
      <c r="D37" s="152" t="s">
        <v>10</v>
      </c>
      <c r="E37" s="152" t="s">
        <v>10</v>
      </c>
      <c r="F37" s="152" t="s">
        <v>10</v>
      </c>
      <c r="G37" s="152" t="s">
        <v>10</v>
      </c>
      <c r="H37" s="152" t="s">
        <v>10</v>
      </c>
      <c r="I37" s="152" t="s">
        <v>10</v>
      </c>
      <c r="J37" s="152" t="s">
        <v>10</v>
      </c>
      <c r="K37" s="152" t="s">
        <v>10</v>
      </c>
      <c r="L37" s="152" t="s">
        <v>10</v>
      </c>
      <c r="M37" s="152" t="s">
        <v>10</v>
      </c>
      <c r="N37" s="152">
        <v>91672</v>
      </c>
      <c r="O37" s="110"/>
      <c r="P37" s="110"/>
      <c r="Q37" s="110"/>
      <c r="R37" s="110"/>
      <c r="S37" s="110"/>
      <c r="T37" s="110"/>
      <c r="U37" s="110"/>
      <c r="V37" s="110"/>
      <c r="W37" s="110"/>
      <c r="X37" s="110"/>
    </row>
    <row r="38" spans="1:24" s="22" customFormat="1" ht="21.6" customHeight="1">
      <c r="A38" s="135">
        <f>IF(B38&lt;&gt;"",COUNTA($B$19:B38),"")</f>
        <v>20</v>
      </c>
      <c r="B38" s="37" t="s">
        <v>157</v>
      </c>
      <c r="C38" s="152">
        <v>72590</v>
      </c>
      <c r="D38" s="152" t="s">
        <v>10</v>
      </c>
      <c r="E38" s="152" t="s">
        <v>10</v>
      </c>
      <c r="F38" s="152" t="s">
        <v>10</v>
      </c>
      <c r="G38" s="152" t="s">
        <v>10</v>
      </c>
      <c r="H38" s="152" t="s">
        <v>10</v>
      </c>
      <c r="I38" s="152" t="s">
        <v>10</v>
      </c>
      <c r="J38" s="152" t="s">
        <v>10</v>
      </c>
      <c r="K38" s="152" t="s">
        <v>10</v>
      </c>
      <c r="L38" s="152" t="s">
        <v>10</v>
      </c>
      <c r="M38" s="152" t="s">
        <v>10</v>
      </c>
      <c r="N38" s="152">
        <v>72590</v>
      </c>
      <c r="O38" s="110"/>
      <c r="P38" s="110"/>
      <c r="Q38" s="110"/>
      <c r="R38" s="110"/>
      <c r="S38" s="110"/>
      <c r="T38" s="110"/>
      <c r="U38" s="110"/>
      <c r="V38" s="110"/>
      <c r="W38" s="110"/>
      <c r="X38" s="110"/>
    </row>
    <row r="39" spans="1:24" s="22" customFormat="1" ht="21.6" customHeight="1">
      <c r="A39" s="135">
        <f>IF(B39&lt;&gt;"",COUNTA($B$19:B39),"")</f>
        <v>21</v>
      </c>
      <c r="B39" s="37" t="s">
        <v>158</v>
      </c>
      <c r="C39" s="152">
        <v>107502</v>
      </c>
      <c r="D39" s="152">
        <v>400</v>
      </c>
      <c r="E39" s="152">
        <v>148</v>
      </c>
      <c r="F39" s="152">
        <v>1779</v>
      </c>
      <c r="G39" s="152">
        <v>7571</v>
      </c>
      <c r="H39" s="152">
        <v>94142</v>
      </c>
      <c r="I39" s="152">
        <v>56985</v>
      </c>
      <c r="J39" s="152">
        <v>37158</v>
      </c>
      <c r="K39" s="152">
        <v>79</v>
      </c>
      <c r="L39" s="152">
        <v>2775</v>
      </c>
      <c r="M39" s="152">
        <v>608</v>
      </c>
      <c r="N39" s="152" t="s">
        <v>10</v>
      </c>
      <c r="O39" s="110"/>
      <c r="P39" s="110"/>
      <c r="Q39" s="110"/>
      <c r="R39" s="110"/>
      <c r="S39" s="110"/>
      <c r="T39" s="110"/>
      <c r="U39" s="110"/>
      <c r="V39" s="110"/>
      <c r="W39" s="110"/>
      <c r="X39" s="110"/>
    </row>
    <row r="40" spans="1:24" s="22" customFormat="1" ht="21.6" customHeight="1">
      <c r="A40" s="135">
        <f>IF(B40&lt;&gt;"",COUNTA($B$19:B40),"")</f>
        <v>22</v>
      </c>
      <c r="B40" s="37" t="s">
        <v>159</v>
      </c>
      <c r="C40" s="152">
        <v>107269</v>
      </c>
      <c r="D40" s="152">
        <v>35</v>
      </c>
      <c r="E40" s="152">
        <v>10</v>
      </c>
      <c r="F40" s="152">
        <v>1</v>
      </c>
      <c r="G40" s="152">
        <v>347</v>
      </c>
      <c r="H40" s="152">
        <v>105857</v>
      </c>
      <c r="I40" s="152">
        <v>105540</v>
      </c>
      <c r="J40" s="152">
        <v>317</v>
      </c>
      <c r="K40" s="152" t="s">
        <v>10</v>
      </c>
      <c r="L40" s="152">
        <v>30</v>
      </c>
      <c r="M40" s="152">
        <v>988</v>
      </c>
      <c r="N40" s="152" t="s">
        <v>10</v>
      </c>
      <c r="O40" s="110"/>
      <c r="P40" s="110"/>
      <c r="Q40" s="110"/>
      <c r="R40" s="110"/>
      <c r="S40" s="110"/>
      <c r="T40" s="110"/>
      <c r="U40" s="110"/>
      <c r="V40" s="110"/>
      <c r="W40" s="110"/>
      <c r="X40" s="110"/>
    </row>
    <row r="41" spans="1:24" s="22" customFormat="1" ht="11.1" customHeight="1">
      <c r="A41" s="135">
        <f>IF(B41&lt;&gt;"",COUNTA($B$19:B41),"")</f>
        <v>23</v>
      </c>
      <c r="B41" s="36" t="s">
        <v>160</v>
      </c>
      <c r="C41" s="152">
        <v>28493</v>
      </c>
      <c r="D41" s="152">
        <v>974</v>
      </c>
      <c r="E41" s="152">
        <v>5824</v>
      </c>
      <c r="F41" s="152">
        <v>700</v>
      </c>
      <c r="G41" s="152">
        <v>690</v>
      </c>
      <c r="H41" s="152">
        <v>2107</v>
      </c>
      <c r="I41" s="152">
        <v>24</v>
      </c>
      <c r="J41" s="152">
        <v>2083</v>
      </c>
      <c r="K41" s="152">
        <v>1318</v>
      </c>
      <c r="L41" s="152">
        <v>7964</v>
      </c>
      <c r="M41" s="152">
        <v>8916</v>
      </c>
      <c r="N41" s="152" t="s">
        <v>10</v>
      </c>
      <c r="O41" s="110"/>
      <c r="P41" s="110"/>
      <c r="Q41" s="110"/>
      <c r="R41" s="110"/>
      <c r="S41" s="110"/>
      <c r="T41" s="110"/>
      <c r="U41" s="110"/>
      <c r="V41" s="110"/>
      <c r="W41" s="110"/>
      <c r="X41" s="110"/>
    </row>
    <row r="42" spans="1:24" s="22" customFormat="1" ht="11.1" customHeight="1">
      <c r="A42" s="135">
        <f>IF(B42&lt;&gt;"",COUNTA($B$19:B42),"")</f>
        <v>24</v>
      </c>
      <c r="B42" s="36" t="s">
        <v>161</v>
      </c>
      <c r="C42" s="152">
        <v>255137</v>
      </c>
      <c r="D42" s="152">
        <v>37940</v>
      </c>
      <c r="E42" s="152">
        <v>8897</v>
      </c>
      <c r="F42" s="152">
        <v>11437</v>
      </c>
      <c r="G42" s="152">
        <v>5260</v>
      </c>
      <c r="H42" s="152">
        <v>46805</v>
      </c>
      <c r="I42" s="152">
        <v>35436</v>
      </c>
      <c r="J42" s="152">
        <v>11369</v>
      </c>
      <c r="K42" s="152">
        <v>1778</v>
      </c>
      <c r="L42" s="152">
        <v>4215</v>
      </c>
      <c r="M42" s="152">
        <v>14819</v>
      </c>
      <c r="N42" s="152">
        <v>123985</v>
      </c>
      <c r="O42" s="110"/>
      <c r="P42" s="110"/>
      <c r="Q42" s="110"/>
      <c r="R42" s="110"/>
      <c r="S42" s="110"/>
      <c r="T42" s="110"/>
      <c r="U42" s="110"/>
      <c r="V42" s="110"/>
      <c r="W42" s="110"/>
      <c r="X42" s="110"/>
    </row>
    <row r="43" spans="1:24" s="22" customFormat="1" ht="11.1" customHeight="1">
      <c r="A43" s="135">
        <f>IF(B43&lt;&gt;"",COUNTA($B$19:B43),"")</f>
        <v>25</v>
      </c>
      <c r="B43" s="36" t="s">
        <v>147</v>
      </c>
      <c r="C43" s="152">
        <v>141641</v>
      </c>
      <c r="D43" s="152">
        <v>9977</v>
      </c>
      <c r="E43" s="152">
        <v>321</v>
      </c>
      <c r="F43" s="152">
        <v>9033</v>
      </c>
      <c r="G43" s="152">
        <v>4</v>
      </c>
      <c r="H43" s="152">
        <v>2349</v>
      </c>
      <c r="I43" s="152">
        <v>101</v>
      </c>
      <c r="J43" s="152">
        <v>2248</v>
      </c>
      <c r="K43" s="152">
        <v>18</v>
      </c>
      <c r="L43" s="152">
        <v>1001</v>
      </c>
      <c r="M43" s="152">
        <v>80</v>
      </c>
      <c r="N43" s="152">
        <v>118858</v>
      </c>
      <c r="O43" s="110"/>
      <c r="P43" s="110"/>
      <c r="Q43" s="110"/>
      <c r="R43" s="110"/>
      <c r="S43" s="110"/>
      <c r="T43" s="110"/>
      <c r="U43" s="110"/>
      <c r="V43" s="110"/>
      <c r="W43" s="110"/>
      <c r="X43" s="110"/>
    </row>
    <row r="44" spans="1:24" s="22" customFormat="1" ht="20.100000000000001" customHeight="1">
      <c r="A44" s="136">
        <f>IF(B44&lt;&gt;"",COUNTA($B$19:B44),"")</f>
        <v>26</v>
      </c>
      <c r="B44" s="39" t="s">
        <v>162</v>
      </c>
      <c r="C44" s="162">
        <v>693198</v>
      </c>
      <c r="D44" s="162">
        <v>29372</v>
      </c>
      <c r="E44" s="162">
        <v>14557</v>
      </c>
      <c r="F44" s="162">
        <v>4884</v>
      </c>
      <c r="G44" s="162">
        <v>13864</v>
      </c>
      <c r="H44" s="162">
        <v>246562</v>
      </c>
      <c r="I44" s="162">
        <v>197883</v>
      </c>
      <c r="J44" s="162">
        <v>48679</v>
      </c>
      <c r="K44" s="162">
        <v>3158</v>
      </c>
      <c r="L44" s="162">
        <v>13983</v>
      </c>
      <c r="M44" s="162">
        <v>25252</v>
      </c>
      <c r="N44" s="162">
        <v>341566</v>
      </c>
      <c r="O44" s="110"/>
      <c r="P44" s="110"/>
      <c r="Q44" s="110"/>
      <c r="R44" s="110"/>
      <c r="S44" s="110"/>
      <c r="T44" s="110"/>
      <c r="U44" s="110"/>
      <c r="V44" s="110"/>
      <c r="W44" s="110"/>
      <c r="X44" s="110"/>
    </row>
    <row r="45" spans="1:24" s="40" customFormat="1" ht="11.1" customHeight="1">
      <c r="A45" s="135">
        <f>IF(B45&lt;&gt;"",COUNTA($B$19:B45),"")</f>
        <v>27</v>
      </c>
      <c r="B45" s="36" t="s">
        <v>163</v>
      </c>
      <c r="C45" s="152">
        <v>40180</v>
      </c>
      <c r="D45" s="152">
        <v>2293</v>
      </c>
      <c r="E45" s="152">
        <v>2858</v>
      </c>
      <c r="F45" s="152">
        <v>1887</v>
      </c>
      <c r="G45" s="152">
        <v>45</v>
      </c>
      <c r="H45" s="152">
        <v>88</v>
      </c>
      <c r="I45" s="152" t="s">
        <v>10</v>
      </c>
      <c r="J45" s="152">
        <v>88</v>
      </c>
      <c r="K45" s="152">
        <v>68</v>
      </c>
      <c r="L45" s="152">
        <v>14465</v>
      </c>
      <c r="M45" s="152">
        <v>2579</v>
      </c>
      <c r="N45" s="152">
        <v>15898</v>
      </c>
      <c r="O45" s="111"/>
      <c r="P45" s="111"/>
      <c r="Q45" s="111"/>
      <c r="R45" s="111"/>
      <c r="S45" s="111"/>
      <c r="T45" s="111"/>
      <c r="U45" s="111"/>
      <c r="V45" s="111"/>
      <c r="W45" s="111"/>
      <c r="X45" s="111"/>
    </row>
    <row r="46" spans="1:24"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row>
    <row r="47" spans="1:24" s="40" customFormat="1" ht="11.1" customHeight="1">
      <c r="A47" s="135">
        <f>IF(B47&lt;&gt;"",COUNTA($B$19:B47),"")</f>
        <v>29</v>
      </c>
      <c r="B47" s="36" t="s">
        <v>165</v>
      </c>
      <c r="C47" s="152">
        <v>22886</v>
      </c>
      <c r="D47" s="152">
        <v>5284</v>
      </c>
      <c r="E47" s="152">
        <v>636</v>
      </c>
      <c r="F47" s="152">
        <v>9</v>
      </c>
      <c r="G47" s="152">
        <v>43</v>
      </c>
      <c r="H47" s="152">
        <v>238</v>
      </c>
      <c r="I47" s="152">
        <v>28</v>
      </c>
      <c r="J47" s="152">
        <v>210</v>
      </c>
      <c r="K47" s="152">
        <v>46</v>
      </c>
      <c r="L47" s="152">
        <v>6128</v>
      </c>
      <c r="M47" s="152">
        <v>10161</v>
      </c>
      <c r="N47" s="152">
        <v>342</v>
      </c>
      <c r="O47" s="111"/>
      <c r="P47" s="111"/>
      <c r="Q47" s="111"/>
      <c r="R47" s="111"/>
      <c r="S47" s="111"/>
      <c r="T47" s="111"/>
      <c r="U47" s="111"/>
      <c r="V47" s="111"/>
      <c r="W47" s="111"/>
      <c r="X47" s="111"/>
    </row>
    <row r="48" spans="1:24" s="40" customFormat="1" ht="11.1" customHeight="1">
      <c r="A48" s="135">
        <f>IF(B48&lt;&gt;"",COUNTA($B$19:B48),"")</f>
        <v>30</v>
      </c>
      <c r="B48" s="36" t="s">
        <v>147</v>
      </c>
      <c r="C48" s="152">
        <v>1288</v>
      </c>
      <c r="D48" s="152">
        <v>17</v>
      </c>
      <c r="E48" s="152">
        <v>565</v>
      </c>
      <c r="F48" s="152" t="s">
        <v>10</v>
      </c>
      <c r="G48" s="152" t="s">
        <v>10</v>
      </c>
      <c r="H48" s="152" t="s">
        <v>10</v>
      </c>
      <c r="I48" s="152" t="s">
        <v>10</v>
      </c>
      <c r="J48" s="152" t="s">
        <v>10</v>
      </c>
      <c r="K48" s="152" t="s">
        <v>10</v>
      </c>
      <c r="L48" s="152">
        <v>407</v>
      </c>
      <c r="M48" s="152">
        <v>179</v>
      </c>
      <c r="N48" s="152">
        <v>120</v>
      </c>
      <c r="O48" s="111"/>
      <c r="P48" s="111"/>
      <c r="Q48" s="111"/>
      <c r="R48" s="111"/>
      <c r="S48" s="111"/>
      <c r="T48" s="111"/>
      <c r="U48" s="111"/>
      <c r="V48" s="111"/>
      <c r="W48" s="111"/>
      <c r="X48" s="111"/>
    </row>
    <row r="49" spans="1:24" s="22" customFormat="1" ht="20.100000000000001" customHeight="1">
      <c r="A49" s="136">
        <f>IF(B49&lt;&gt;"",COUNTA($B$19:B49),"")</f>
        <v>31</v>
      </c>
      <c r="B49" s="39" t="s">
        <v>166</v>
      </c>
      <c r="C49" s="162">
        <v>61779</v>
      </c>
      <c r="D49" s="162">
        <v>7560</v>
      </c>
      <c r="E49" s="162">
        <v>2929</v>
      </c>
      <c r="F49" s="162">
        <v>1896</v>
      </c>
      <c r="G49" s="162">
        <v>88</v>
      </c>
      <c r="H49" s="162">
        <v>326</v>
      </c>
      <c r="I49" s="162">
        <v>28</v>
      </c>
      <c r="J49" s="162">
        <v>298</v>
      </c>
      <c r="K49" s="162">
        <v>114</v>
      </c>
      <c r="L49" s="162">
        <v>20186</v>
      </c>
      <c r="M49" s="162">
        <v>12561</v>
      </c>
      <c r="N49" s="162">
        <v>16120</v>
      </c>
      <c r="O49" s="110"/>
      <c r="P49" s="110"/>
      <c r="Q49" s="110"/>
      <c r="R49" s="110"/>
      <c r="S49" s="110"/>
      <c r="T49" s="110"/>
      <c r="U49" s="110"/>
      <c r="V49" s="110"/>
      <c r="W49" s="110"/>
      <c r="X49" s="110"/>
    </row>
    <row r="50" spans="1:24" s="22" customFormat="1" ht="20.100000000000001" customHeight="1">
      <c r="A50" s="136">
        <f>IF(B50&lt;&gt;"",COUNTA($B$19:B50),"")</f>
        <v>32</v>
      </c>
      <c r="B50" s="39" t="s">
        <v>167</v>
      </c>
      <c r="C50" s="162">
        <v>754978</v>
      </c>
      <c r="D50" s="162">
        <v>36932</v>
      </c>
      <c r="E50" s="162">
        <v>17486</v>
      </c>
      <c r="F50" s="162">
        <v>6780</v>
      </c>
      <c r="G50" s="162">
        <v>13952</v>
      </c>
      <c r="H50" s="162">
        <v>246888</v>
      </c>
      <c r="I50" s="162">
        <v>197911</v>
      </c>
      <c r="J50" s="162">
        <v>48977</v>
      </c>
      <c r="K50" s="162">
        <v>3271</v>
      </c>
      <c r="L50" s="162">
        <v>34170</v>
      </c>
      <c r="M50" s="162">
        <v>37813</v>
      </c>
      <c r="N50" s="162">
        <v>357685</v>
      </c>
      <c r="O50" s="110"/>
      <c r="P50" s="110"/>
      <c r="Q50" s="110"/>
      <c r="R50" s="110"/>
      <c r="S50" s="110"/>
      <c r="T50" s="110"/>
      <c r="U50" s="110"/>
      <c r="V50" s="110"/>
      <c r="W50" s="110"/>
      <c r="X50" s="110"/>
    </row>
    <row r="51" spans="1:24" s="22" customFormat="1" ht="20.100000000000001" customHeight="1">
      <c r="A51" s="136">
        <f>IF(B51&lt;&gt;"",COUNTA($B$19:B51),"")</f>
        <v>33</v>
      </c>
      <c r="B51" s="39" t="s">
        <v>168</v>
      </c>
      <c r="C51" s="162">
        <v>32180</v>
      </c>
      <c r="D51" s="162">
        <v>-59316</v>
      </c>
      <c r="E51" s="162">
        <v>-20469</v>
      </c>
      <c r="F51" s="162">
        <v>-41437</v>
      </c>
      <c r="G51" s="162">
        <v>-14612</v>
      </c>
      <c r="H51" s="162">
        <v>-124084</v>
      </c>
      <c r="I51" s="162">
        <v>-50199</v>
      </c>
      <c r="J51" s="162">
        <v>-73885</v>
      </c>
      <c r="K51" s="162">
        <v>-12667</v>
      </c>
      <c r="L51" s="162">
        <v>-48573</v>
      </c>
      <c r="M51" s="162">
        <v>440</v>
      </c>
      <c r="N51" s="162">
        <v>352897</v>
      </c>
      <c r="O51" s="110"/>
      <c r="P51" s="110"/>
      <c r="Q51" s="110"/>
      <c r="R51" s="110"/>
      <c r="S51" s="110"/>
      <c r="T51" s="110"/>
      <c r="U51" s="110"/>
      <c r="V51" s="110"/>
      <c r="W51" s="110"/>
      <c r="X51" s="110"/>
    </row>
    <row r="52" spans="1:24" s="40" customFormat="1" ht="25.15" customHeight="1">
      <c r="A52" s="135">
        <f>IF(B52&lt;&gt;"",COUNTA($B$19:B52),"")</f>
        <v>34</v>
      </c>
      <c r="B52" s="38" t="s">
        <v>169</v>
      </c>
      <c r="C52" s="160">
        <v>48858</v>
      </c>
      <c r="D52" s="160">
        <v>-55971</v>
      </c>
      <c r="E52" s="160">
        <v>-17752</v>
      </c>
      <c r="F52" s="160">
        <v>-36669</v>
      </c>
      <c r="G52" s="160">
        <v>-14392</v>
      </c>
      <c r="H52" s="160">
        <v>-123631</v>
      </c>
      <c r="I52" s="160">
        <v>-50223</v>
      </c>
      <c r="J52" s="160">
        <v>-73407</v>
      </c>
      <c r="K52" s="160">
        <v>-10846</v>
      </c>
      <c r="L52" s="160">
        <v>-27381</v>
      </c>
      <c r="M52" s="160">
        <v>-1465</v>
      </c>
      <c r="N52" s="160">
        <v>336964</v>
      </c>
      <c r="O52" s="111"/>
      <c r="P52" s="111"/>
      <c r="Q52" s="111"/>
      <c r="R52" s="111"/>
      <c r="S52" s="111"/>
      <c r="T52" s="111"/>
      <c r="U52" s="111"/>
      <c r="V52" s="111"/>
      <c r="W52" s="111"/>
      <c r="X52" s="111"/>
    </row>
    <row r="53" spans="1:24" s="40" customFormat="1" ht="18" customHeight="1">
      <c r="A53" s="135">
        <f>IF(B53&lt;&gt;"",COUNTA($B$19:B53),"")</f>
        <v>35</v>
      </c>
      <c r="B53" s="36" t="s">
        <v>170</v>
      </c>
      <c r="C53" s="152">
        <v>6814</v>
      </c>
      <c r="D53" s="152">
        <v>676</v>
      </c>
      <c r="E53" s="152">
        <v>96</v>
      </c>
      <c r="F53" s="152" t="s">
        <v>10</v>
      </c>
      <c r="G53" s="152" t="s">
        <v>10</v>
      </c>
      <c r="H53" s="152" t="s">
        <v>10</v>
      </c>
      <c r="I53" s="152" t="s">
        <v>10</v>
      </c>
      <c r="J53" s="152" t="s">
        <v>10</v>
      </c>
      <c r="K53" s="152" t="s">
        <v>10</v>
      </c>
      <c r="L53" s="152">
        <v>128</v>
      </c>
      <c r="M53" s="152" t="s">
        <v>10</v>
      </c>
      <c r="N53" s="152">
        <v>5915</v>
      </c>
      <c r="O53" s="111"/>
      <c r="P53" s="111"/>
      <c r="Q53" s="111"/>
      <c r="R53" s="111"/>
      <c r="S53" s="111"/>
      <c r="T53" s="111"/>
      <c r="U53" s="111"/>
      <c r="V53" s="111"/>
      <c r="W53" s="111"/>
      <c r="X53" s="111"/>
    </row>
    <row r="54" spans="1:24" ht="11.1" customHeight="1">
      <c r="A54" s="135">
        <f>IF(B54&lt;&gt;"",COUNTA($B$19:B54),"")</f>
        <v>36</v>
      </c>
      <c r="B54" s="36" t="s">
        <v>171</v>
      </c>
      <c r="C54" s="152">
        <v>25582</v>
      </c>
      <c r="D54" s="152">
        <v>1099</v>
      </c>
      <c r="E54" s="152">
        <v>72</v>
      </c>
      <c r="F54" s="152">
        <v>223</v>
      </c>
      <c r="G54" s="152" t="s">
        <v>10</v>
      </c>
      <c r="H54" s="152">
        <v>89</v>
      </c>
      <c r="I54" s="152" t="s">
        <v>10</v>
      </c>
      <c r="J54" s="152">
        <v>89</v>
      </c>
      <c r="K54" s="152">
        <v>103</v>
      </c>
      <c r="L54" s="152">
        <v>348</v>
      </c>
      <c r="M54" s="152">
        <v>480</v>
      </c>
      <c r="N54" s="152">
        <v>23167</v>
      </c>
    </row>
    <row r="55" spans="1:24"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4" s="22" customFormat="1" ht="11.1" customHeight="1">
      <c r="A56" s="135">
        <f>IF(B56&lt;&gt;"",COUNTA($B$19:B56),"")</f>
        <v>37</v>
      </c>
      <c r="B56" s="36" t="s">
        <v>142</v>
      </c>
      <c r="C56" s="154">
        <v>661.8</v>
      </c>
      <c r="D56" s="154">
        <v>234.77</v>
      </c>
      <c r="E56" s="154">
        <v>103.73</v>
      </c>
      <c r="F56" s="154">
        <v>38.08</v>
      </c>
      <c r="G56" s="154">
        <v>44.22</v>
      </c>
      <c r="H56" s="154">
        <v>98.15</v>
      </c>
      <c r="I56" s="154">
        <v>33.799999999999997</v>
      </c>
      <c r="J56" s="154">
        <v>64.36</v>
      </c>
      <c r="K56" s="154">
        <v>22.03</v>
      </c>
      <c r="L56" s="154">
        <v>73.56</v>
      </c>
      <c r="M56" s="154">
        <v>47.26</v>
      </c>
      <c r="N56" s="154" t="s">
        <v>10</v>
      </c>
      <c r="O56" s="110"/>
      <c r="P56" s="110"/>
      <c r="Q56" s="110"/>
      <c r="R56" s="110"/>
      <c r="S56" s="110"/>
      <c r="T56" s="110"/>
      <c r="U56" s="110"/>
      <c r="V56" s="110"/>
      <c r="W56" s="110"/>
      <c r="X56" s="110"/>
    </row>
    <row r="57" spans="1:24" s="22" customFormat="1" ht="11.1" customHeight="1">
      <c r="A57" s="135">
        <f>IF(B57&lt;&gt;"",COUNTA($B$19:B57),"")</f>
        <v>38</v>
      </c>
      <c r="B57" s="36" t="s">
        <v>143</v>
      </c>
      <c r="C57" s="154">
        <v>417.2</v>
      </c>
      <c r="D57" s="154">
        <v>106.84</v>
      </c>
      <c r="E57" s="154">
        <v>24.43</v>
      </c>
      <c r="F57" s="154">
        <v>114.14</v>
      </c>
      <c r="G57" s="154">
        <v>16.34</v>
      </c>
      <c r="H57" s="154">
        <v>38.69</v>
      </c>
      <c r="I57" s="154">
        <v>30.95</v>
      </c>
      <c r="J57" s="154">
        <v>7.75</v>
      </c>
      <c r="K57" s="154">
        <v>16.07</v>
      </c>
      <c r="L57" s="154">
        <v>73.19</v>
      </c>
      <c r="M57" s="154">
        <v>26.11</v>
      </c>
      <c r="N57" s="154">
        <v>1.38</v>
      </c>
      <c r="O57" s="110"/>
      <c r="P57" s="110"/>
      <c r="Q57" s="110"/>
      <c r="R57" s="110"/>
      <c r="S57" s="110"/>
      <c r="T57" s="110"/>
      <c r="U57" s="110"/>
      <c r="V57" s="110"/>
      <c r="W57" s="110"/>
      <c r="X57" s="110"/>
    </row>
    <row r="58" spans="1:24" s="22" customFormat="1" ht="21.6" customHeight="1">
      <c r="A58" s="135">
        <f>IF(B58&lt;&gt;"",COUNTA($B$19:B58),"")</f>
        <v>39</v>
      </c>
      <c r="B58" s="37" t="s">
        <v>144</v>
      </c>
      <c r="C58" s="154">
        <v>1189.3599999999999</v>
      </c>
      <c r="D58" s="154" t="s">
        <v>10</v>
      </c>
      <c r="E58" s="154" t="s">
        <v>10</v>
      </c>
      <c r="F58" s="154" t="s">
        <v>10</v>
      </c>
      <c r="G58" s="154" t="s">
        <v>10</v>
      </c>
      <c r="H58" s="154">
        <v>1189.3599999999999</v>
      </c>
      <c r="I58" s="154">
        <v>1010.62</v>
      </c>
      <c r="J58" s="154">
        <v>178.74</v>
      </c>
      <c r="K58" s="154" t="s">
        <v>10</v>
      </c>
      <c r="L58" s="154" t="s">
        <v>10</v>
      </c>
      <c r="M58" s="154" t="s">
        <v>10</v>
      </c>
      <c r="N58" s="154" t="s">
        <v>10</v>
      </c>
      <c r="O58" s="110"/>
      <c r="P58" s="110"/>
      <c r="Q58" s="110"/>
      <c r="R58" s="110"/>
      <c r="S58" s="110"/>
      <c r="T58" s="110"/>
      <c r="U58" s="110"/>
      <c r="V58" s="110"/>
      <c r="W58" s="110"/>
      <c r="X58" s="110"/>
    </row>
    <row r="59" spans="1:24" s="22" customFormat="1" ht="11.1" customHeight="1">
      <c r="A59" s="135">
        <f>IF(B59&lt;&gt;"",COUNTA($B$19:B59),"")</f>
        <v>40</v>
      </c>
      <c r="B59" s="36" t="s">
        <v>145</v>
      </c>
      <c r="C59" s="154">
        <v>19.829999999999998</v>
      </c>
      <c r="D59" s="154">
        <v>0.46</v>
      </c>
      <c r="E59" s="154">
        <v>0.17</v>
      </c>
      <c r="F59" s="154">
        <v>0.02</v>
      </c>
      <c r="G59" s="154" t="s">
        <v>10</v>
      </c>
      <c r="H59" s="154">
        <v>0.09</v>
      </c>
      <c r="I59" s="154" t="s">
        <v>10</v>
      </c>
      <c r="J59" s="154">
        <v>0.09</v>
      </c>
      <c r="K59" s="154">
        <v>0.02</v>
      </c>
      <c r="L59" s="154">
        <v>0.37</v>
      </c>
      <c r="M59" s="154">
        <v>0.13</v>
      </c>
      <c r="N59" s="154">
        <v>18.579999999999998</v>
      </c>
      <c r="O59" s="110"/>
      <c r="P59" s="110"/>
      <c r="Q59" s="110"/>
      <c r="R59" s="110"/>
      <c r="S59" s="110"/>
      <c r="T59" s="110"/>
      <c r="U59" s="110"/>
      <c r="V59" s="110"/>
      <c r="W59" s="110"/>
      <c r="X59" s="110"/>
    </row>
    <row r="60" spans="1:24" s="22" customFormat="1" ht="11.1" customHeight="1">
      <c r="A60" s="135">
        <f>IF(B60&lt;&gt;"",COUNTA($B$19:B60),"")</f>
        <v>41</v>
      </c>
      <c r="B60" s="36" t="s">
        <v>146</v>
      </c>
      <c r="C60" s="154">
        <v>1201.99</v>
      </c>
      <c r="D60" s="154">
        <v>81.2</v>
      </c>
      <c r="E60" s="154">
        <v>16.57</v>
      </c>
      <c r="F60" s="154">
        <v>72.38</v>
      </c>
      <c r="G60" s="154">
        <v>64.930000000000007</v>
      </c>
      <c r="H60" s="154">
        <v>328</v>
      </c>
      <c r="I60" s="154">
        <v>26.81</v>
      </c>
      <c r="J60" s="154">
        <v>301.18</v>
      </c>
      <c r="K60" s="154">
        <v>24.14</v>
      </c>
      <c r="L60" s="154">
        <v>41.01</v>
      </c>
      <c r="M60" s="154">
        <v>45.49</v>
      </c>
      <c r="N60" s="154">
        <v>528.27</v>
      </c>
      <c r="O60" s="110"/>
      <c r="P60" s="110"/>
      <c r="Q60" s="110"/>
      <c r="R60" s="110"/>
      <c r="S60" s="110"/>
      <c r="T60" s="110"/>
      <c r="U60" s="110"/>
      <c r="V60" s="110"/>
      <c r="W60" s="110"/>
      <c r="X60" s="110"/>
    </row>
    <row r="61" spans="1:24" s="22" customFormat="1" ht="11.1" customHeight="1">
      <c r="A61" s="135">
        <f>IF(B61&lt;&gt;"",COUNTA($B$19:B61),"")</f>
        <v>42</v>
      </c>
      <c r="B61" s="36" t="s">
        <v>147</v>
      </c>
      <c r="C61" s="154">
        <v>628.96</v>
      </c>
      <c r="D61" s="154">
        <v>44.3</v>
      </c>
      <c r="E61" s="154">
        <v>1.43</v>
      </c>
      <c r="F61" s="154">
        <v>40.11</v>
      </c>
      <c r="G61" s="154">
        <v>0.02</v>
      </c>
      <c r="H61" s="154">
        <v>10.43</v>
      </c>
      <c r="I61" s="154">
        <v>0.45</v>
      </c>
      <c r="J61" s="154">
        <v>9.98</v>
      </c>
      <c r="K61" s="154">
        <v>0.08</v>
      </c>
      <c r="L61" s="154">
        <v>4.45</v>
      </c>
      <c r="M61" s="154">
        <v>0.35</v>
      </c>
      <c r="N61" s="154">
        <v>527.79</v>
      </c>
      <c r="O61" s="110"/>
      <c r="P61" s="110"/>
      <c r="Q61" s="110"/>
      <c r="R61" s="110"/>
      <c r="S61" s="110"/>
      <c r="T61" s="110"/>
      <c r="U61" s="110"/>
      <c r="V61" s="110"/>
      <c r="W61" s="110"/>
      <c r="X61" s="110"/>
    </row>
    <row r="62" spans="1:24" s="22" customFormat="1" ht="20.100000000000001" customHeight="1">
      <c r="A62" s="136">
        <f>IF(B62&lt;&gt;"",COUNTA($B$19:B62),"")</f>
        <v>43</v>
      </c>
      <c r="B62" s="39" t="s">
        <v>148</v>
      </c>
      <c r="C62" s="158">
        <v>2861.22</v>
      </c>
      <c r="D62" s="158">
        <v>378.97</v>
      </c>
      <c r="E62" s="158">
        <v>143.47</v>
      </c>
      <c r="F62" s="158">
        <v>184.52</v>
      </c>
      <c r="G62" s="158">
        <v>125.48</v>
      </c>
      <c r="H62" s="158">
        <v>1643.85</v>
      </c>
      <c r="I62" s="158">
        <v>1101.73</v>
      </c>
      <c r="J62" s="158">
        <v>542.13</v>
      </c>
      <c r="K62" s="158">
        <v>62.18</v>
      </c>
      <c r="L62" s="158">
        <v>183.68</v>
      </c>
      <c r="M62" s="158">
        <v>118.64</v>
      </c>
      <c r="N62" s="158">
        <v>20.43</v>
      </c>
      <c r="O62" s="110"/>
      <c r="P62" s="110"/>
      <c r="Q62" s="110"/>
      <c r="R62" s="110"/>
      <c r="S62" s="110"/>
      <c r="T62" s="110"/>
      <c r="U62" s="110"/>
      <c r="V62" s="110"/>
      <c r="W62" s="110"/>
      <c r="X62" s="110"/>
    </row>
    <row r="63" spans="1:24" s="22" customFormat="1" ht="21.6" customHeight="1">
      <c r="A63" s="135">
        <f>IF(B63&lt;&gt;"",COUNTA($B$19:B63),"")</f>
        <v>44</v>
      </c>
      <c r="B63" s="37" t="s">
        <v>149</v>
      </c>
      <c r="C63" s="154">
        <v>341.54</v>
      </c>
      <c r="D63" s="154">
        <v>47.52</v>
      </c>
      <c r="E63" s="154">
        <v>24.66</v>
      </c>
      <c r="F63" s="154">
        <v>27.36</v>
      </c>
      <c r="G63" s="154">
        <v>1.37</v>
      </c>
      <c r="H63" s="154">
        <v>3.22</v>
      </c>
      <c r="I63" s="154">
        <v>0.02</v>
      </c>
      <c r="J63" s="154">
        <v>3.2</v>
      </c>
      <c r="K63" s="154">
        <v>8.35</v>
      </c>
      <c r="L63" s="154">
        <v>180.95</v>
      </c>
      <c r="M63" s="154">
        <v>48.11</v>
      </c>
      <c r="N63" s="154" t="s">
        <v>10</v>
      </c>
      <c r="O63" s="110"/>
      <c r="P63" s="110"/>
      <c r="Q63" s="110"/>
      <c r="R63" s="110"/>
      <c r="S63" s="110"/>
      <c r="T63" s="110"/>
      <c r="U63" s="110"/>
      <c r="V63" s="110"/>
      <c r="W63" s="110"/>
      <c r="X63" s="110"/>
    </row>
    <row r="64" spans="1:24" s="22" customFormat="1" ht="11.1" customHeight="1">
      <c r="A64" s="135">
        <f>IF(B64&lt;&gt;"",COUNTA($B$19:B64),"")</f>
        <v>45</v>
      </c>
      <c r="B64" s="36" t="s">
        <v>150</v>
      </c>
      <c r="C64" s="154">
        <v>231.2</v>
      </c>
      <c r="D64" s="154">
        <v>21.91</v>
      </c>
      <c r="E64" s="154">
        <v>6.88</v>
      </c>
      <c r="F64" s="154">
        <v>23.92</v>
      </c>
      <c r="G64" s="154">
        <v>0.42</v>
      </c>
      <c r="H64" s="154">
        <v>2.5499999999999998</v>
      </c>
      <c r="I64" s="154" t="s">
        <v>10</v>
      </c>
      <c r="J64" s="154">
        <v>2.5499999999999998</v>
      </c>
      <c r="K64" s="154">
        <v>8.06</v>
      </c>
      <c r="L64" s="154">
        <v>139.04</v>
      </c>
      <c r="M64" s="154">
        <v>28.42</v>
      </c>
      <c r="N64" s="154" t="s">
        <v>10</v>
      </c>
      <c r="O64" s="110"/>
      <c r="P64" s="110"/>
      <c r="Q64" s="110"/>
      <c r="R64" s="110"/>
      <c r="S64" s="110"/>
      <c r="T64" s="110"/>
      <c r="U64" s="110"/>
      <c r="V64" s="110"/>
      <c r="W64" s="110"/>
      <c r="X64" s="110"/>
    </row>
    <row r="65" spans="1:24" s="22" customFormat="1" ht="11.1" customHeight="1">
      <c r="A65" s="135">
        <f>IF(B65&lt;&gt;"",COUNTA($B$19:B65),"")</f>
        <v>46</v>
      </c>
      <c r="B65" s="36" t="s">
        <v>151</v>
      </c>
      <c r="C65" s="154">
        <v>0.25</v>
      </c>
      <c r="D65" s="154">
        <v>7.0000000000000007E-2</v>
      </c>
      <c r="E65" s="154" t="s">
        <v>10</v>
      </c>
      <c r="F65" s="154" t="s">
        <v>10</v>
      </c>
      <c r="G65" s="154" t="s">
        <v>10</v>
      </c>
      <c r="H65" s="154" t="s">
        <v>10</v>
      </c>
      <c r="I65" s="154" t="s">
        <v>10</v>
      </c>
      <c r="J65" s="154" t="s">
        <v>10</v>
      </c>
      <c r="K65" s="154" t="s">
        <v>10</v>
      </c>
      <c r="L65" s="154">
        <v>0.17</v>
      </c>
      <c r="M65" s="154" t="s">
        <v>10</v>
      </c>
      <c r="N65" s="154" t="s">
        <v>10</v>
      </c>
      <c r="O65" s="110"/>
      <c r="P65" s="110"/>
      <c r="Q65" s="110"/>
      <c r="R65" s="110"/>
      <c r="S65" s="110"/>
      <c r="T65" s="110"/>
      <c r="U65" s="110"/>
      <c r="V65" s="110"/>
      <c r="W65" s="110"/>
      <c r="X65" s="110"/>
    </row>
    <row r="66" spans="1:24" s="22" customFormat="1" ht="11.1" customHeight="1">
      <c r="A66" s="135">
        <f>IF(B66&lt;&gt;"",COUNTA($B$19:B66),"")</f>
        <v>47</v>
      </c>
      <c r="B66" s="36" t="s">
        <v>152</v>
      </c>
      <c r="C66" s="154">
        <v>12.33</v>
      </c>
      <c r="D66" s="154">
        <v>0.9</v>
      </c>
      <c r="E66" s="154">
        <v>2.92</v>
      </c>
      <c r="F66" s="154">
        <v>2.23</v>
      </c>
      <c r="G66" s="154" t="s">
        <v>10</v>
      </c>
      <c r="H66" s="154">
        <v>0.24</v>
      </c>
      <c r="I66" s="154" t="s">
        <v>10</v>
      </c>
      <c r="J66" s="154">
        <v>0.24</v>
      </c>
      <c r="K66" s="154">
        <v>0.24</v>
      </c>
      <c r="L66" s="154">
        <v>4.43</v>
      </c>
      <c r="M66" s="154" t="s">
        <v>10</v>
      </c>
      <c r="N66" s="154">
        <v>1.36</v>
      </c>
      <c r="O66" s="110"/>
      <c r="P66" s="110"/>
      <c r="Q66" s="110"/>
      <c r="R66" s="110"/>
      <c r="S66" s="110"/>
      <c r="T66" s="110"/>
      <c r="U66" s="110"/>
      <c r="V66" s="110"/>
      <c r="W66" s="110"/>
      <c r="X66" s="110"/>
    </row>
    <row r="67" spans="1:24" s="22" customFormat="1" ht="11.1" customHeight="1">
      <c r="A67" s="135">
        <f>IF(B67&lt;&gt;"",COUNTA($B$19:B67),"")</f>
        <v>48</v>
      </c>
      <c r="B67" s="36" t="s">
        <v>147</v>
      </c>
      <c r="C67" s="154">
        <v>5.72</v>
      </c>
      <c r="D67" s="154">
        <v>7.0000000000000007E-2</v>
      </c>
      <c r="E67" s="154">
        <v>2.5099999999999998</v>
      </c>
      <c r="F67" s="154" t="s">
        <v>10</v>
      </c>
      <c r="G67" s="154" t="s">
        <v>10</v>
      </c>
      <c r="H67" s="154" t="s">
        <v>10</v>
      </c>
      <c r="I67" s="154" t="s">
        <v>10</v>
      </c>
      <c r="J67" s="154" t="s">
        <v>10</v>
      </c>
      <c r="K67" s="154" t="s">
        <v>10</v>
      </c>
      <c r="L67" s="154">
        <v>1.81</v>
      </c>
      <c r="M67" s="154">
        <v>0.8</v>
      </c>
      <c r="N67" s="154">
        <v>0.53</v>
      </c>
      <c r="O67" s="110"/>
      <c r="P67" s="110"/>
      <c r="Q67" s="110"/>
      <c r="R67" s="110"/>
      <c r="S67" s="110"/>
      <c r="T67" s="110"/>
      <c r="U67" s="110"/>
      <c r="V67" s="110"/>
      <c r="W67" s="110"/>
      <c r="X67" s="110"/>
    </row>
    <row r="68" spans="1:24" s="22" customFormat="1" ht="20.100000000000001" customHeight="1">
      <c r="A68" s="136">
        <f>IF(B68&lt;&gt;"",COUNTA($B$19:B68),"")</f>
        <v>49</v>
      </c>
      <c r="B68" s="39" t="s">
        <v>153</v>
      </c>
      <c r="C68" s="158">
        <v>348.39</v>
      </c>
      <c r="D68" s="158">
        <v>48.43</v>
      </c>
      <c r="E68" s="158">
        <v>25.07</v>
      </c>
      <c r="F68" s="158">
        <v>29.59</v>
      </c>
      <c r="G68" s="158">
        <v>1.37</v>
      </c>
      <c r="H68" s="158">
        <v>3.46</v>
      </c>
      <c r="I68" s="158">
        <v>0.02</v>
      </c>
      <c r="J68" s="158">
        <v>3.44</v>
      </c>
      <c r="K68" s="158">
        <v>8.59</v>
      </c>
      <c r="L68" s="158">
        <v>183.74</v>
      </c>
      <c r="M68" s="158">
        <v>47.32</v>
      </c>
      <c r="N68" s="158">
        <v>0.83</v>
      </c>
      <c r="O68" s="110"/>
      <c r="P68" s="110"/>
      <c r="Q68" s="110"/>
      <c r="R68" s="110"/>
      <c r="S68" s="110"/>
      <c r="T68" s="110"/>
      <c r="U68" s="110"/>
      <c r="V68" s="110"/>
      <c r="W68" s="110"/>
      <c r="X68" s="110"/>
    </row>
    <row r="69" spans="1:24" s="22" customFormat="1" ht="20.100000000000001" customHeight="1">
      <c r="A69" s="136">
        <f>IF(B69&lt;&gt;"",COUNTA($B$19:B69),"")</f>
        <v>50</v>
      </c>
      <c r="B69" s="39" t="s">
        <v>154</v>
      </c>
      <c r="C69" s="158">
        <v>3209.61</v>
      </c>
      <c r="D69" s="158">
        <v>427.39</v>
      </c>
      <c r="E69" s="158">
        <v>168.54</v>
      </c>
      <c r="F69" s="158">
        <v>214.11</v>
      </c>
      <c r="G69" s="158">
        <v>126.84</v>
      </c>
      <c r="H69" s="158">
        <v>1647.32</v>
      </c>
      <c r="I69" s="158">
        <v>1101.74</v>
      </c>
      <c r="J69" s="158">
        <v>545.57000000000005</v>
      </c>
      <c r="K69" s="158">
        <v>70.77</v>
      </c>
      <c r="L69" s="158">
        <v>367.42</v>
      </c>
      <c r="M69" s="158">
        <v>165.95</v>
      </c>
      <c r="N69" s="158">
        <v>21.26</v>
      </c>
      <c r="O69" s="110"/>
      <c r="P69" s="110"/>
      <c r="Q69" s="110"/>
      <c r="R69" s="110"/>
      <c r="S69" s="110"/>
      <c r="T69" s="110"/>
      <c r="U69" s="110"/>
      <c r="V69" s="110"/>
      <c r="W69" s="110"/>
      <c r="X69" s="110"/>
    </row>
    <row r="70" spans="1:24" s="22" customFormat="1" ht="11.1" customHeight="1">
      <c r="A70" s="135">
        <f>IF(B70&lt;&gt;"",COUNTA($B$19:B70),"")</f>
        <v>51</v>
      </c>
      <c r="B70" s="36" t="s">
        <v>155</v>
      </c>
      <c r="C70" s="154">
        <v>764.56</v>
      </c>
      <c r="D70" s="154" t="s">
        <v>10</v>
      </c>
      <c r="E70" s="154" t="s">
        <v>10</v>
      </c>
      <c r="F70" s="154" t="s">
        <v>10</v>
      </c>
      <c r="G70" s="154" t="s">
        <v>10</v>
      </c>
      <c r="H70" s="154" t="s">
        <v>10</v>
      </c>
      <c r="I70" s="154" t="s">
        <v>10</v>
      </c>
      <c r="J70" s="154" t="s">
        <v>10</v>
      </c>
      <c r="K70" s="154" t="s">
        <v>10</v>
      </c>
      <c r="L70" s="154" t="s">
        <v>10</v>
      </c>
      <c r="M70" s="154" t="s">
        <v>10</v>
      </c>
      <c r="N70" s="154">
        <v>764.56</v>
      </c>
      <c r="O70" s="110"/>
      <c r="P70" s="110"/>
      <c r="Q70" s="110"/>
      <c r="R70" s="110"/>
      <c r="S70" s="110"/>
      <c r="T70" s="110"/>
      <c r="U70" s="110"/>
      <c r="V70" s="110"/>
      <c r="W70" s="110"/>
      <c r="X70" s="110"/>
    </row>
    <row r="71" spans="1:24" s="22" customFormat="1" ht="11.1" customHeight="1">
      <c r="A71" s="135">
        <f>IF(B71&lt;&gt;"",COUNTA($B$19:B71),"")</f>
        <v>52</v>
      </c>
      <c r="B71" s="36" t="s">
        <v>156</v>
      </c>
      <c r="C71" s="154">
        <v>249.88</v>
      </c>
      <c r="D71" s="154" t="s">
        <v>10</v>
      </c>
      <c r="E71" s="154" t="s">
        <v>10</v>
      </c>
      <c r="F71" s="154" t="s">
        <v>10</v>
      </c>
      <c r="G71" s="154" t="s">
        <v>10</v>
      </c>
      <c r="H71" s="154" t="s">
        <v>10</v>
      </c>
      <c r="I71" s="154" t="s">
        <v>10</v>
      </c>
      <c r="J71" s="154" t="s">
        <v>10</v>
      </c>
      <c r="K71" s="154" t="s">
        <v>10</v>
      </c>
      <c r="L71" s="154" t="s">
        <v>10</v>
      </c>
      <c r="M71" s="154" t="s">
        <v>10</v>
      </c>
      <c r="N71" s="154">
        <v>249.88</v>
      </c>
      <c r="O71" s="110"/>
      <c r="P71" s="110"/>
      <c r="Q71" s="110"/>
      <c r="R71" s="110"/>
      <c r="S71" s="110"/>
      <c r="T71" s="110"/>
      <c r="U71" s="110"/>
      <c r="V71" s="110"/>
      <c r="W71" s="110"/>
      <c r="X71" s="110"/>
    </row>
    <row r="72" spans="1:24" s="22" customFormat="1" ht="11.1" customHeight="1">
      <c r="A72" s="135">
        <f>IF(B72&lt;&gt;"",COUNTA($B$19:B72),"")</f>
        <v>53</v>
      </c>
      <c r="B72" s="36" t="s">
        <v>172</v>
      </c>
      <c r="C72" s="154">
        <v>305.36</v>
      </c>
      <c r="D72" s="154" t="s">
        <v>10</v>
      </c>
      <c r="E72" s="154" t="s">
        <v>10</v>
      </c>
      <c r="F72" s="154" t="s">
        <v>10</v>
      </c>
      <c r="G72" s="154" t="s">
        <v>10</v>
      </c>
      <c r="H72" s="154" t="s">
        <v>10</v>
      </c>
      <c r="I72" s="154" t="s">
        <v>10</v>
      </c>
      <c r="J72" s="154" t="s">
        <v>10</v>
      </c>
      <c r="K72" s="154" t="s">
        <v>10</v>
      </c>
      <c r="L72" s="154" t="s">
        <v>10</v>
      </c>
      <c r="M72" s="154" t="s">
        <v>10</v>
      </c>
      <c r="N72" s="154">
        <v>305.36</v>
      </c>
      <c r="O72" s="110"/>
      <c r="P72" s="110"/>
      <c r="Q72" s="110"/>
      <c r="R72" s="110"/>
      <c r="S72" s="110"/>
      <c r="T72" s="110"/>
      <c r="U72" s="110"/>
      <c r="V72" s="110"/>
      <c r="W72" s="110"/>
      <c r="X72" s="110"/>
    </row>
    <row r="73" spans="1:24" s="22" customFormat="1" ht="11.1" customHeight="1">
      <c r="A73" s="135">
        <f>IF(B73&lt;&gt;"",COUNTA($B$19:B73),"")</f>
        <v>54</v>
      </c>
      <c r="B73" s="36" t="s">
        <v>173</v>
      </c>
      <c r="C73" s="154">
        <v>127.41</v>
      </c>
      <c r="D73" s="154" t="s">
        <v>10</v>
      </c>
      <c r="E73" s="154" t="s">
        <v>10</v>
      </c>
      <c r="F73" s="154" t="s">
        <v>10</v>
      </c>
      <c r="G73" s="154" t="s">
        <v>10</v>
      </c>
      <c r="H73" s="154" t="s">
        <v>10</v>
      </c>
      <c r="I73" s="154" t="s">
        <v>10</v>
      </c>
      <c r="J73" s="154" t="s">
        <v>10</v>
      </c>
      <c r="K73" s="154" t="s">
        <v>10</v>
      </c>
      <c r="L73" s="154" t="s">
        <v>10</v>
      </c>
      <c r="M73" s="154" t="s">
        <v>10</v>
      </c>
      <c r="N73" s="154">
        <v>127.41</v>
      </c>
      <c r="O73" s="110"/>
      <c r="P73" s="110"/>
      <c r="Q73" s="110"/>
      <c r="R73" s="110"/>
      <c r="S73" s="110"/>
      <c r="T73" s="110"/>
      <c r="U73" s="110"/>
      <c r="V73" s="110"/>
      <c r="W73" s="110"/>
      <c r="X73" s="110"/>
    </row>
    <row r="74" spans="1:24" s="22" customFormat="1" ht="11.1" customHeight="1">
      <c r="A74" s="135">
        <f>IF(B74&lt;&gt;"",COUNTA($B$19:B74),"")</f>
        <v>55</v>
      </c>
      <c r="B74" s="36" t="s">
        <v>61</v>
      </c>
      <c r="C74" s="154">
        <v>407.07</v>
      </c>
      <c r="D74" s="154" t="s">
        <v>10</v>
      </c>
      <c r="E74" s="154" t="s">
        <v>10</v>
      </c>
      <c r="F74" s="154" t="s">
        <v>10</v>
      </c>
      <c r="G74" s="154" t="s">
        <v>10</v>
      </c>
      <c r="H74" s="154" t="s">
        <v>10</v>
      </c>
      <c r="I74" s="154" t="s">
        <v>10</v>
      </c>
      <c r="J74" s="154" t="s">
        <v>10</v>
      </c>
      <c r="K74" s="154" t="s">
        <v>10</v>
      </c>
      <c r="L74" s="154" t="s">
        <v>10</v>
      </c>
      <c r="M74" s="154" t="s">
        <v>10</v>
      </c>
      <c r="N74" s="154">
        <v>407.07</v>
      </c>
      <c r="O74" s="110"/>
      <c r="P74" s="110"/>
      <c r="Q74" s="110"/>
      <c r="R74" s="110"/>
      <c r="S74" s="110"/>
      <c r="T74" s="110"/>
      <c r="U74" s="110"/>
      <c r="V74" s="110"/>
      <c r="W74" s="110"/>
      <c r="X74" s="110"/>
    </row>
    <row r="75" spans="1:24" s="22" customFormat="1" ht="21.6" customHeight="1">
      <c r="A75" s="135">
        <f>IF(B75&lt;&gt;"",COUNTA($B$19:B75),"")</f>
        <v>56</v>
      </c>
      <c r="B75" s="37" t="s">
        <v>157</v>
      </c>
      <c r="C75" s="154">
        <v>322.33999999999997</v>
      </c>
      <c r="D75" s="154" t="s">
        <v>10</v>
      </c>
      <c r="E75" s="154" t="s">
        <v>10</v>
      </c>
      <c r="F75" s="154" t="s">
        <v>10</v>
      </c>
      <c r="G75" s="154" t="s">
        <v>10</v>
      </c>
      <c r="H75" s="154" t="s">
        <v>10</v>
      </c>
      <c r="I75" s="154" t="s">
        <v>10</v>
      </c>
      <c r="J75" s="154" t="s">
        <v>10</v>
      </c>
      <c r="K75" s="154" t="s">
        <v>10</v>
      </c>
      <c r="L75" s="154" t="s">
        <v>10</v>
      </c>
      <c r="M75" s="154" t="s">
        <v>10</v>
      </c>
      <c r="N75" s="154">
        <v>322.33999999999997</v>
      </c>
      <c r="O75" s="110"/>
      <c r="P75" s="110"/>
      <c r="Q75" s="110"/>
      <c r="R75" s="110"/>
      <c r="S75" s="110"/>
      <c r="T75" s="110"/>
      <c r="U75" s="110"/>
      <c r="V75" s="110"/>
      <c r="W75" s="110"/>
      <c r="X75" s="110"/>
    </row>
    <row r="76" spans="1:24" s="22" customFormat="1" ht="21.6" customHeight="1">
      <c r="A76" s="135">
        <f>IF(B76&lt;&gt;"",COUNTA($B$19:B76),"")</f>
        <v>57</v>
      </c>
      <c r="B76" s="37" t="s">
        <v>158</v>
      </c>
      <c r="C76" s="154">
        <v>477.37</v>
      </c>
      <c r="D76" s="154">
        <v>1.78</v>
      </c>
      <c r="E76" s="154">
        <v>0.66</v>
      </c>
      <c r="F76" s="154">
        <v>7.9</v>
      </c>
      <c r="G76" s="154">
        <v>33.619999999999997</v>
      </c>
      <c r="H76" s="154">
        <v>418.04</v>
      </c>
      <c r="I76" s="154">
        <v>253.04</v>
      </c>
      <c r="J76" s="154">
        <v>165</v>
      </c>
      <c r="K76" s="154">
        <v>0.35</v>
      </c>
      <c r="L76" s="154">
        <v>12.32</v>
      </c>
      <c r="M76" s="154">
        <v>2.7</v>
      </c>
      <c r="N76" s="154" t="s">
        <v>10</v>
      </c>
      <c r="O76" s="110"/>
      <c r="P76" s="110"/>
      <c r="Q76" s="110"/>
      <c r="R76" s="110"/>
      <c r="S76" s="110"/>
      <c r="T76" s="110"/>
      <c r="U76" s="110"/>
      <c r="V76" s="110"/>
      <c r="W76" s="110"/>
      <c r="X76" s="110"/>
    </row>
    <row r="77" spans="1:24" s="22" customFormat="1" ht="21.6" customHeight="1">
      <c r="A77" s="135">
        <f>IF(B77&lt;&gt;"",COUNTA($B$19:B77),"")</f>
        <v>58</v>
      </c>
      <c r="B77" s="37" t="s">
        <v>159</v>
      </c>
      <c r="C77" s="154">
        <v>476.33</v>
      </c>
      <c r="D77" s="154">
        <v>0.16</v>
      </c>
      <c r="E77" s="154">
        <v>0.04</v>
      </c>
      <c r="F77" s="154" t="s">
        <v>10</v>
      </c>
      <c r="G77" s="154">
        <v>1.54</v>
      </c>
      <c r="H77" s="154">
        <v>470.06</v>
      </c>
      <c r="I77" s="154">
        <v>468.65</v>
      </c>
      <c r="J77" s="154">
        <v>1.41</v>
      </c>
      <c r="K77" s="154" t="s">
        <v>10</v>
      </c>
      <c r="L77" s="154">
        <v>0.14000000000000001</v>
      </c>
      <c r="M77" s="154">
        <v>4.3899999999999997</v>
      </c>
      <c r="N77" s="154" t="s">
        <v>10</v>
      </c>
      <c r="O77" s="110"/>
      <c r="P77" s="110"/>
      <c r="Q77" s="110"/>
      <c r="R77" s="110"/>
      <c r="S77" s="110"/>
      <c r="T77" s="110"/>
      <c r="U77" s="110"/>
      <c r="V77" s="110"/>
      <c r="W77" s="110"/>
      <c r="X77" s="110"/>
    </row>
    <row r="78" spans="1:24" s="22" customFormat="1" ht="11.1" customHeight="1">
      <c r="A78" s="135">
        <f>IF(B78&lt;&gt;"",COUNTA($B$19:B78),"")</f>
        <v>59</v>
      </c>
      <c r="B78" s="36" t="s">
        <v>160</v>
      </c>
      <c r="C78" s="154">
        <v>126.52</v>
      </c>
      <c r="D78" s="154">
        <v>4.32</v>
      </c>
      <c r="E78" s="154">
        <v>25.86</v>
      </c>
      <c r="F78" s="154">
        <v>3.11</v>
      </c>
      <c r="G78" s="154">
        <v>3.06</v>
      </c>
      <c r="H78" s="154">
        <v>9.36</v>
      </c>
      <c r="I78" s="154">
        <v>0.11</v>
      </c>
      <c r="J78" s="154">
        <v>9.25</v>
      </c>
      <c r="K78" s="154">
        <v>5.85</v>
      </c>
      <c r="L78" s="154">
        <v>35.36</v>
      </c>
      <c r="M78" s="154">
        <v>39.590000000000003</v>
      </c>
      <c r="N78" s="154" t="s">
        <v>10</v>
      </c>
      <c r="O78" s="110"/>
      <c r="P78" s="110"/>
      <c r="Q78" s="110"/>
      <c r="R78" s="110"/>
      <c r="S78" s="110"/>
      <c r="T78" s="110"/>
      <c r="U78" s="110"/>
      <c r="V78" s="110"/>
      <c r="W78" s="110"/>
      <c r="X78" s="110"/>
    </row>
    <row r="79" spans="1:24" s="22" customFormat="1" ht="11.1" customHeight="1">
      <c r="A79" s="135">
        <f>IF(B79&lt;&gt;"",COUNTA($B$19:B79),"")</f>
        <v>60</v>
      </c>
      <c r="B79" s="36" t="s">
        <v>161</v>
      </c>
      <c r="C79" s="154">
        <v>1132.95</v>
      </c>
      <c r="D79" s="154">
        <v>168.47</v>
      </c>
      <c r="E79" s="154">
        <v>39.51</v>
      </c>
      <c r="F79" s="154">
        <v>50.79</v>
      </c>
      <c r="G79" s="154">
        <v>23.36</v>
      </c>
      <c r="H79" s="154">
        <v>207.84</v>
      </c>
      <c r="I79" s="154">
        <v>157.36000000000001</v>
      </c>
      <c r="J79" s="154">
        <v>50.48</v>
      </c>
      <c r="K79" s="154">
        <v>7.9</v>
      </c>
      <c r="L79" s="154">
        <v>18.72</v>
      </c>
      <c r="M79" s="154">
        <v>65.81</v>
      </c>
      <c r="N79" s="154">
        <v>550.55999999999995</v>
      </c>
      <c r="O79" s="110"/>
      <c r="P79" s="110"/>
      <c r="Q79" s="110"/>
      <c r="R79" s="110"/>
      <c r="S79" s="110"/>
      <c r="T79" s="110"/>
      <c r="U79" s="110"/>
      <c r="V79" s="110"/>
      <c r="W79" s="110"/>
      <c r="X79" s="110"/>
    </row>
    <row r="80" spans="1:24" s="22" customFormat="1" ht="11.1" customHeight="1">
      <c r="A80" s="135">
        <f>IF(B80&lt;&gt;"",COUNTA($B$19:B80),"")</f>
        <v>61</v>
      </c>
      <c r="B80" s="36" t="s">
        <v>147</v>
      </c>
      <c r="C80" s="154">
        <v>628.96</v>
      </c>
      <c r="D80" s="154">
        <v>44.3</v>
      </c>
      <c r="E80" s="154">
        <v>1.43</v>
      </c>
      <c r="F80" s="154">
        <v>40.11</v>
      </c>
      <c r="G80" s="154">
        <v>0.02</v>
      </c>
      <c r="H80" s="154">
        <v>10.43</v>
      </c>
      <c r="I80" s="154">
        <v>0.45</v>
      </c>
      <c r="J80" s="154">
        <v>9.98</v>
      </c>
      <c r="K80" s="154">
        <v>0.08</v>
      </c>
      <c r="L80" s="154">
        <v>4.45</v>
      </c>
      <c r="M80" s="154">
        <v>0.35</v>
      </c>
      <c r="N80" s="154">
        <v>527.79</v>
      </c>
      <c r="O80" s="110"/>
      <c r="P80" s="110"/>
      <c r="Q80" s="110"/>
      <c r="R80" s="110"/>
      <c r="S80" s="110"/>
      <c r="T80" s="110"/>
      <c r="U80" s="110"/>
      <c r="V80" s="110"/>
      <c r="W80" s="110"/>
      <c r="X80" s="110"/>
    </row>
    <row r="81" spans="1:24" s="22" customFormat="1" ht="20.100000000000001" customHeight="1">
      <c r="A81" s="136">
        <f>IF(B81&lt;&gt;"",COUNTA($B$19:B81),"")</f>
        <v>62</v>
      </c>
      <c r="B81" s="39" t="s">
        <v>162</v>
      </c>
      <c r="C81" s="158">
        <v>3078.17</v>
      </c>
      <c r="D81" s="158">
        <v>130.43</v>
      </c>
      <c r="E81" s="158">
        <v>64.64</v>
      </c>
      <c r="F81" s="158">
        <v>21.69</v>
      </c>
      <c r="G81" s="158">
        <v>61.57</v>
      </c>
      <c r="H81" s="158">
        <v>1094.8699999999999</v>
      </c>
      <c r="I81" s="158">
        <v>878.71</v>
      </c>
      <c r="J81" s="158">
        <v>216.16</v>
      </c>
      <c r="K81" s="158">
        <v>14.02</v>
      </c>
      <c r="L81" s="158">
        <v>62.09</v>
      </c>
      <c r="M81" s="158">
        <v>112.13</v>
      </c>
      <c r="N81" s="158">
        <v>1516.73</v>
      </c>
      <c r="O81" s="110"/>
      <c r="P81" s="110"/>
      <c r="Q81" s="110"/>
      <c r="R81" s="110"/>
      <c r="S81" s="110"/>
      <c r="T81" s="110"/>
      <c r="U81" s="110"/>
      <c r="V81" s="110"/>
      <c r="W81" s="110"/>
      <c r="X81" s="110"/>
    </row>
    <row r="82" spans="1:24" s="40" customFormat="1" ht="11.1" customHeight="1">
      <c r="A82" s="135">
        <f>IF(B82&lt;&gt;"",COUNTA($B$19:B82),"")</f>
        <v>63</v>
      </c>
      <c r="B82" s="36" t="s">
        <v>163</v>
      </c>
      <c r="C82" s="154">
        <v>178.42</v>
      </c>
      <c r="D82" s="154">
        <v>10.18</v>
      </c>
      <c r="E82" s="154">
        <v>12.69</v>
      </c>
      <c r="F82" s="154">
        <v>8.3800000000000008</v>
      </c>
      <c r="G82" s="154">
        <v>0.2</v>
      </c>
      <c r="H82" s="154">
        <v>0.39</v>
      </c>
      <c r="I82" s="154" t="s">
        <v>10</v>
      </c>
      <c r="J82" s="154">
        <v>0.39</v>
      </c>
      <c r="K82" s="154">
        <v>0.3</v>
      </c>
      <c r="L82" s="154">
        <v>64.23</v>
      </c>
      <c r="M82" s="154">
        <v>11.45</v>
      </c>
      <c r="N82" s="154">
        <v>70.59</v>
      </c>
      <c r="O82" s="111"/>
      <c r="P82" s="111"/>
      <c r="Q82" s="111"/>
      <c r="R82" s="111"/>
      <c r="S82" s="111"/>
      <c r="T82" s="111"/>
      <c r="U82" s="111"/>
      <c r="V82" s="111"/>
      <c r="W82" s="111"/>
      <c r="X82" s="111"/>
    </row>
    <row r="83" spans="1:24"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row>
    <row r="84" spans="1:24" s="40" customFormat="1" ht="11.1" customHeight="1">
      <c r="A84" s="135">
        <f>IF(B84&lt;&gt;"",COUNTA($B$19:B84),"")</f>
        <v>65</v>
      </c>
      <c r="B84" s="36" t="s">
        <v>165</v>
      </c>
      <c r="C84" s="154">
        <v>101.63</v>
      </c>
      <c r="D84" s="154">
        <v>23.47</v>
      </c>
      <c r="E84" s="154">
        <v>2.83</v>
      </c>
      <c r="F84" s="154">
        <v>0.04</v>
      </c>
      <c r="G84" s="154">
        <v>0.19</v>
      </c>
      <c r="H84" s="154">
        <v>1.05</v>
      </c>
      <c r="I84" s="154">
        <v>0.12</v>
      </c>
      <c r="J84" s="154">
        <v>0.93</v>
      </c>
      <c r="K84" s="154">
        <v>0.2</v>
      </c>
      <c r="L84" s="154">
        <v>27.21</v>
      </c>
      <c r="M84" s="154">
        <v>45.12</v>
      </c>
      <c r="N84" s="154">
        <v>1.52</v>
      </c>
      <c r="O84" s="111"/>
      <c r="P84" s="111"/>
      <c r="Q84" s="111"/>
      <c r="R84" s="111"/>
      <c r="S84" s="111"/>
      <c r="T84" s="111"/>
      <c r="U84" s="111"/>
      <c r="V84" s="111"/>
      <c r="W84" s="111"/>
      <c r="X84" s="111"/>
    </row>
    <row r="85" spans="1:24" s="40" customFormat="1" ht="11.1" customHeight="1">
      <c r="A85" s="135">
        <f>IF(B85&lt;&gt;"",COUNTA($B$19:B85),"")</f>
        <v>66</v>
      </c>
      <c r="B85" s="36" t="s">
        <v>147</v>
      </c>
      <c r="C85" s="154">
        <v>5.72</v>
      </c>
      <c r="D85" s="154">
        <v>7.0000000000000007E-2</v>
      </c>
      <c r="E85" s="154">
        <v>2.5099999999999998</v>
      </c>
      <c r="F85" s="154" t="s">
        <v>10</v>
      </c>
      <c r="G85" s="154" t="s">
        <v>10</v>
      </c>
      <c r="H85" s="154" t="s">
        <v>10</v>
      </c>
      <c r="I85" s="154" t="s">
        <v>10</v>
      </c>
      <c r="J85" s="154" t="s">
        <v>10</v>
      </c>
      <c r="K85" s="154" t="s">
        <v>10</v>
      </c>
      <c r="L85" s="154">
        <v>1.81</v>
      </c>
      <c r="M85" s="154">
        <v>0.8</v>
      </c>
      <c r="N85" s="154">
        <v>0.53</v>
      </c>
      <c r="O85" s="111"/>
      <c r="P85" s="111"/>
      <c r="Q85" s="111"/>
      <c r="R85" s="111"/>
      <c r="S85" s="111"/>
      <c r="T85" s="111"/>
      <c r="U85" s="111"/>
      <c r="V85" s="111"/>
      <c r="W85" s="111"/>
      <c r="X85" s="111"/>
    </row>
    <row r="86" spans="1:24" s="22" customFormat="1" ht="20.100000000000001" customHeight="1">
      <c r="A86" s="136">
        <f>IF(B86&lt;&gt;"",COUNTA($B$19:B86),"")</f>
        <v>67</v>
      </c>
      <c r="B86" s="39" t="s">
        <v>166</v>
      </c>
      <c r="C86" s="158">
        <v>274.33</v>
      </c>
      <c r="D86" s="158">
        <v>33.57</v>
      </c>
      <c r="E86" s="158">
        <v>13.01</v>
      </c>
      <c r="F86" s="158">
        <v>8.42</v>
      </c>
      <c r="G86" s="158">
        <v>0.39</v>
      </c>
      <c r="H86" s="158">
        <v>1.45</v>
      </c>
      <c r="I86" s="158">
        <v>0.12</v>
      </c>
      <c r="J86" s="158">
        <v>1.32</v>
      </c>
      <c r="K86" s="158">
        <v>0.5</v>
      </c>
      <c r="L86" s="158">
        <v>89.64</v>
      </c>
      <c r="M86" s="158">
        <v>55.78</v>
      </c>
      <c r="N86" s="158">
        <v>71.58</v>
      </c>
      <c r="O86" s="110"/>
      <c r="P86" s="110"/>
      <c r="Q86" s="110"/>
      <c r="R86" s="110"/>
      <c r="S86" s="110"/>
      <c r="T86" s="110"/>
      <c r="U86" s="110"/>
      <c r="V86" s="110"/>
      <c r="W86" s="110"/>
      <c r="X86" s="110"/>
    </row>
    <row r="87" spans="1:24" s="22" customFormat="1" ht="20.100000000000001" customHeight="1">
      <c r="A87" s="136">
        <f>IF(B87&lt;&gt;"",COUNTA($B$19:B87),"")</f>
        <v>68</v>
      </c>
      <c r="B87" s="39" t="s">
        <v>167</v>
      </c>
      <c r="C87" s="158">
        <v>3352.51</v>
      </c>
      <c r="D87" s="158">
        <v>164</v>
      </c>
      <c r="E87" s="158">
        <v>77.650000000000006</v>
      </c>
      <c r="F87" s="158">
        <v>30.11</v>
      </c>
      <c r="G87" s="158">
        <v>61.96</v>
      </c>
      <c r="H87" s="158">
        <v>1096.32</v>
      </c>
      <c r="I87" s="158">
        <v>878.83</v>
      </c>
      <c r="J87" s="158">
        <v>217.48</v>
      </c>
      <c r="K87" s="158">
        <v>14.53</v>
      </c>
      <c r="L87" s="158">
        <v>151.72999999999999</v>
      </c>
      <c r="M87" s="158">
        <v>167.91</v>
      </c>
      <c r="N87" s="158">
        <v>1588.32</v>
      </c>
      <c r="O87" s="110"/>
      <c r="P87" s="110"/>
      <c r="Q87" s="110"/>
      <c r="R87" s="110"/>
      <c r="S87" s="110"/>
      <c r="T87" s="110"/>
      <c r="U87" s="110"/>
      <c r="V87" s="110"/>
      <c r="W87" s="110"/>
      <c r="X87" s="110"/>
    </row>
    <row r="88" spans="1:24" s="22" customFormat="1" ht="20.100000000000001" customHeight="1">
      <c r="A88" s="136">
        <f>IF(B88&lt;&gt;"",COUNTA($B$19:B88),"")</f>
        <v>69</v>
      </c>
      <c r="B88" s="39" t="s">
        <v>168</v>
      </c>
      <c r="C88" s="158">
        <v>142.88999999999999</v>
      </c>
      <c r="D88" s="158">
        <v>-263.39</v>
      </c>
      <c r="E88" s="158">
        <v>-90.89</v>
      </c>
      <c r="F88" s="158">
        <v>-184</v>
      </c>
      <c r="G88" s="158">
        <v>-64.89</v>
      </c>
      <c r="H88" s="158">
        <v>-551</v>
      </c>
      <c r="I88" s="158">
        <v>-222.91</v>
      </c>
      <c r="J88" s="158">
        <v>-328.09</v>
      </c>
      <c r="K88" s="158">
        <v>-56.25</v>
      </c>
      <c r="L88" s="158">
        <v>-215.69</v>
      </c>
      <c r="M88" s="158">
        <v>1.96</v>
      </c>
      <c r="N88" s="158">
        <v>1567.05</v>
      </c>
      <c r="O88" s="110"/>
      <c r="P88" s="110"/>
      <c r="Q88" s="110"/>
      <c r="R88" s="110"/>
      <c r="S88" s="110"/>
      <c r="T88" s="110"/>
      <c r="U88" s="110"/>
      <c r="V88" s="110"/>
      <c r="W88" s="110"/>
      <c r="X88" s="110"/>
    </row>
    <row r="89" spans="1:24" s="40" customFormat="1" ht="25.15" customHeight="1">
      <c r="A89" s="135">
        <f>IF(B89&lt;&gt;"",COUNTA($B$19:B89),"")</f>
        <v>70</v>
      </c>
      <c r="B89" s="38" t="s">
        <v>169</v>
      </c>
      <c r="C89" s="156">
        <v>216.96</v>
      </c>
      <c r="D89" s="156">
        <v>-248.54</v>
      </c>
      <c r="E89" s="156">
        <v>-78.83</v>
      </c>
      <c r="F89" s="156">
        <v>-162.83000000000001</v>
      </c>
      <c r="G89" s="156">
        <v>-63.91</v>
      </c>
      <c r="H89" s="156">
        <v>-548.99</v>
      </c>
      <c r="I89" s="156">
        <v>-223.02</v>
      </c>
      <c r="J89" s="156">
        <v>-325.97000000000003</v>
      </c>
      <c r="K89" s="156">
        <v>-48.16</v>
      </c>
      <c r="L89" s="156">
        <v>-121.59</v>
      </c>
      <c r="M89" s="156">
        <v>-6.5</v>
      </c>
      <c r="N89" s="156">
        <v>1496.3</v>
      </c>
      <c r="O89" s="111"/>
      <c r="P89" s="111"/>
      <c r="Q89" s="111"/>
      <c r="R89" s="111"/>
      <c r="S89" s="111"/>
      <c r="T89" s="111"/>
      <c r="U89" s="111"/>
      <c r="V89" s="111"/>
      <c r="W89" s="111"/>
      <c r="X89" s="111"/>
    </row>
    <row r="90" spans="1:24" s="40" customFormat="1" ht="18" customHeight="1">
      <c r="A90" s="135">
        <f>IF(B90&lt;&gt;"",COUNTA($B$19:B90),"")</f>
        <v>71</v>
      </c>
      <c r="B90" s="36" t="s">
        <v>170</v>
      </c>
      <c r="C90" s="154">
        <v>30.26</v>
      </c>
      <c r="D90" s="154">
        <v>3</v>
      </c>
      <c r="E90" s="154">
        <v>0.42</v>
      </c>
      <c r="F90" s="154" t="s">
        <v>10</v>
      </c>
      <c r="G90" s="154" t="s">
        <v>10</v>
      </c>
      <c r="H90" s="154" t="s">
        <v>10</v>
      </c>
      <c r="I90" s="154" t="s">
        <v>10</v>
      </c>
      <c r="J90" s="154" t="s">
        <v>10</v>
      </c>
      <c r="K90" s="154" t="s">
        <v>10</v>
      </c>
      <c r="L90" s="154">
        <v>0.56999999999999995</v>
      </c>
      <c r="M90" s="154" t="s">
        <v>10</v>
      </c>
      <c r="N90" s="154">
        <v>26.27</v>
      </c>
      <c r="O90" s="111"/>
      <c r="P90" s="111"/>
      <c r="Q90" s="111"/>
      <c r="R90" s="111"/>
      <c r="S90" s="111"/>
      <c r="T90" s="111"/>
      <c r="U90" s="111"/>
      <c r="V90" s="111"/>
      <c r="W90" s="111"/>
      <c r="X90" s="111"/>
    </row>
    <row r="91" spans="1:24" ht="11.1" customHeight="1">
      <c r="A91" s="135">
        <f>IF(B91&lt;&gt;"",COUNTA($B$19:B91),"")</f>
        <v>72</v>
      </c>
      <c r="B91" s="36" t="s">
        <v>171</v>
      </c>
      <c r="C91" s="154">
        <v>113.6</v>
      </c>
      <c r="D91" s="154">
        <v>4.88</v>
      </c>
      <c r="E91" s="154">
        <v>0.32</v>
      </c>
      <c r="F91" s="154">
        <v>0.99</v>
      </c>
      <c r="G91" s="154" t="s">
        <v>10</v>
      </c>
      <c r="H91" s="154">
        <v>0.39</v>
      </c>
      <c r="I91" s="154" t="s">
        <v>10</v>
      </c>
      <c r="J91" s="154">
        <v>0.39</v>
      </c>
      <c r="K91" s="154">
        <v>0.46</v>
      </c>
      <c r="L91" s="154">
        <v>1.55</v>
      </c>
      <c r="M91" s="154">
        <v>2.13</v>
      </c>
      <c r="N91" s="154">
        <v>102.88</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128</v>
      </c>
      <c r="B1" s="233"/>
      <c r="C1" s="236"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D1" s="236"/>
      <c r="E1" s="236"/>
      <c r="F1" s="236"/>
      <c r="G1" s="237"/>
      <c r="H1" s="238"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I1" s="236"/>
      <c r="J1" s="236"/>
      <c r="K1" s="236"/>
      <c r="L1" s="236"/>
      <c r="M1" s="236"/>
      <c r="N1" s="237"/>
    </row>
    <row r="2" spans="1:14" s="18" customFormat="1" ht="20.25" customHeight="1">
      <c r="A2" s="232" t="s">
        <v>108</v>
      </c>
      <c r="B2" s="233"/>
      <c r="C2" s="236" t="s">
        <v>125</v>
      </c>
      <c r="D2" s="236"/>
      <c r="E2" s="236"/>
      <c r="F2" s="236"/>
      <c r="G2" s="237"/>
      <c r="H2" s="238" t="s">
        <v>125</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4"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4"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row>
    <row r="19" spans="1:24" s="22" customFormat="1" ht="11.1" customHeight="1">
      <c r="A19" s="135">
        <f>IF(B19&lt;&gt;"",COUNTA($B$19:B19),"")</f>
        <v>1</v>
      </c>
      <c r="B19" s="36" t="s">
        <v>142</v>
      </c>
      <c r="C19" s="152">
        <v>106064</v>
      </c>
      <c r="D19" s="152">
        <v>39637</v>
      </c>
      <c r="E19" s="152">
        <v>14313</v>
      </c>
      <c r="F19" s="152">
        <v>6668</v>
      </c>
      <c r="G19" s="152">
        <v>4894</v>
      </c>
      <c r="H19" s="152">
        <v>20566</v>
      </c>
      <c r="I19" s="152">
        <v>4550</v>
      </c>
      <c r="J19" s="152">
        <v>16016</v>
      </c>
      <c r="K19" s="152">
        <v>2732</v>
      </c>
      <c r="L19" s="152">
        <v>11043</v>
      </c>
      <c r="M19" s="152">
        <v>6212</v>
      </c>
      <c r="N19" s="152" t="s">
        <v>10</v>
      </c>
      <c r="O19" s="110"/>
      <c r="P19" s="110"/>
      <c r="Q19" s="110"/>
      <c r="R19" s="110"/>
      <c r="S19" s="110"/>
      <c r="T19" s="110"/>
      <c r="U19" s="110"/>
      <c r="V19" s="110"/>
      <c r="W19" s="110"/>
      <c r="X19" s="110"/>
    </row>
    <row r="20" spans="1:24" s="22" customFormat="1" ht="11.1" customHeight="1">
      <c r="A20" s="135">
        <f>IF(B20&lt;&gt;"",COUNTA($B$19:B20),"")</f>
        <v>2</v>
      </c>
      <c r="B20" s="36" t="s">
        <v>143</v>
      </c>
      <c r="C20" s="152">
        <v>67369</v>
      </c>
      <c r="D20" s="152">
        <v>15368</v>
      </c>
      <c r="E20" s="152">
        <v>5123</v>
      </c>
      <c r="F20" s="152">
        <v>19005</v>
      </c>
      <c r="G20" s="152">
        <v>2352</v>
      </c>
      <c r="H20" s="152">
        <v>4249</v>
      </c>
      <c r="I20" s="152">
        <v>1796</v>
      </c>
      <c r="J20" s="152">
        <v>2453</v>
      </c>
      <c r="K20" s="152">
        <v>1701</v>
      </c>
      <c r="L20" s="152">
        <v>15801</v>
      </c>
      <c r="M20" s="152">
        <v>3770</v>
      </c>
      <c r="N20" s="152" t="s">
        <v>10</v>
      </c>
      <c r="O20" s="110"/>
      <c r="P20" s="110"/>
      <c r="Q20" s="110"/>
      <c r="R20" s="110"/>
      <c r="S20" s="110"/>
      <c r="T20" s="110"/>
      <c r="U20" s="110"/>
      <c r="V20" s="110"/>
      <c r="W20" s="110"/>
      <c r="X20" s="110"/>
    </row>
    <row r="21" spans="1:24" s="22" customFormat="1" ht="21.6" customHeight="1">
      <c r="A21" s="135">
        <f>IF(B21&lt;&gt;"",COUNTA($B$19:B21),"")</f>
        <v>3</v>
      </c>
      <c r="B21" s="37" t="s">
        <v>144</v>
      </c>
      <c r="C21" s="152">
        <v>101051</v>
      </c>
      <c r="D21" s="152" t="s">
        <v>10</v>
      </c>
      <c r="E21" s="152" t="s">
        <v>10</v>
      </c>
      <c r="F21" s="152" t="s">
        <v>10</v>
      </c>
      <c r="G21" s="152" t="s">
        <v>10</v>
      </c>
      <c r="H21" s="152">
        <v>101051</v>
      </c>
      <c r="I21" s="152">
        <v>81361</v>
      </c>
      <c r="J21" s="152">
        <v>19690</v>
      </c>
      <c r="K21" s="152" t="s">
        <v>10</v>
      </c>
      <c r="L21" s="152" t="s">
        <v>10</v>
      </c>
      <c r="M21" s="152" t="s">
        <v>10</v>
      </c>
      <c r="N21" s="152" t="s">
        <v>10</v>
      </c>
      <c r="O21" s="110"/>
      <c r="P21" s="110"/>
      <c r="Q21" s="110"/>
      <c r="R21" s="110"/>
      <c r="S21" s="110"/>
      <c r="T21" s="110"/>
      <c r="U21" s="110"/>
      <c r="V21" s="110"/>
      <c r="W21" s="110"/>
      <c r="X21" s="110"/>
    </row>
    <row r="22" spans="1:24" s="22" customFormat="1" ht="11.1" customHeight="1">
      <c r="A22" s="135">
        <f>IF(B22&lt;&gt;"",COUNTA($B$19:B22),"")</f>
        <v>4</v>
      </c>
      <c r="B22" s="36" t="s">
        <v>145</v>
      </c>
      <c r="C22" s="152">
        <v>4312</v>
      </c>
      <c r="D22" s="152">
        <v>123</v>
      </c>
      <c r="E22" s="152">
        <v>6</v>
      </c>
      <c r="F22" s="152">
        <v>101</v>
      </c>
      <c r="G22" s="152">
        <v>5</v>
      </c>
      <c r="H22" s="152">
        <v>35</v>
      </c>
      <c r="I22" s="152">
        <v>1</v>
      </c>
      <c r="J22" s="152">
        <v>34</v>
      </c>
      <c r="K22" s="152">
        <v>45</v>
      </c>
      <c r="L22" s="152">
        <v>64</v>
      </c>
      <c r="M22" s="152">
        <v>1</v>
      </c>
      <c r="N22" s="152">
        <v>3933</v>
      </c>
      <c r="O22" s="110"/>
      <c r="P22" s="110"/>
      <c r="Q22" s="110"/>
      <c r="R22" s="110"/>
      <c r="S22" s="110"/>
      <c r="T22" s="110"/>
      <c r="U22" s="110"/>
      <c r="V22" s="110"/>
      <c r="W22" s="110"/>
      <c r="X22" s="110"/>
    </row>
    <row r="23" spans="1:24" s="22" customFormat="1" ht="11.1" customHeight="1">
      <c r="A23" s="135">
        <f>IF(B23&lt;&gt;"",COUNTA($B$19:B23),"")</f>
        <v>5</v>
      </c>
      <c r="B23" s="36" t="s">
        <v>146</v>
      </c>
      <c r="C23" s="152">
        <v>179574</v>
      </c>
      <c r="D23" s="152">
        <v>9465</v>
      </c>
      <c r="E23" s="152">
        <v>3018</v>
      </c>
      <c r="F23" s="152">
        <v>12287</v>
      </c>
      <c r="G23" s="152">
        <v>2397</v>
      </c>
      <c r="H23" s="152">
        <v>53758</v>
      </c>
      <c r="I23" s="152">
        <v>3533</v>
      </c>
      <c r="J23" s="152">
        <v>50225</v>
      </c>
      <c r="K23" s="152">
        <v>3539</v>
      </c>
      <c r="L23" s="152">
        <v>4872</v>
      </c>
      <c r="M23" s="152">
        <v>7604</v>
      </c>
      <c r="N23" s="152">
        <v>82634</v>
      </c>
      <c r="O23" s="110"/>
      <c r="P23" s="110"/>
      <c r="Q23" s="110"/>
      <c r="R23" s="110"/>
      <c r="S23" s="110"/>
      <c r="T23" s="110"/>
      <c r="U23" s="110"/>
      <c r="V23" s="110"/>
      <c r="W23" s="110"/>
      <c r="X23" s="110"/>
    </row>
    <row r="24" spans="1:24" s="22" customFormat="1" ht="11.1" customHeight="1">
      <c r="A24" s="135">
        <f>IF(B24&lt;&gt;"",COUNTA($B$19:B24),"")</f>
        <v>6</v>
      </c>
      <c r="B24" s="36" t="s">
        <v>147</v>
      </c>
      <c r="C24" s="152">
        <v>96436</v>
      </c>
      <c r="D24" s="152">
        <v>5870</v>
      </c>
      <c r="E24" s="152">
        <v>181</v>
      </c>
      <c r="F24" s="152">
        <v>6286</v>
      </c>
      <c r="G24" s="152">
        <v>301</v>
      </c>
      <c r="H24" s="152">
        <v>5013</v>
      </c>
      <c r="I24" s="152">
        <v>14</v>
      </c>
      <c r="J24" s="152">
        <v>5000</v>
      </c>
      <c r="K24" s="152">
        <v>209</v>
      </c>
      <c r="L24" s="152">
        <v>330</v>
      </c>
      <c r="M24" s="152">
        <v>110</v>
      </c>
      <c r="N24" s="152">
        <v>78136</v>
      </c>
      <c r="O24" s="110"/>
      <c r="P24" s="110"/>
      <c r="Q24" s="110"/>
      <c r="R24" s="110"/>
      <c r="S24" s="110"/>
      <c r="T24" s="110"/>
      <c r="U24" s="110"/>
      <c r="V24" s="110"/>
      <c r="W24" s="110"/>
      <c r="X24" s="110"/>
    </row>
    <row r="25" spans="1:24" s="22" customFormat="1" ht="20.100000000000001" customHeight="1">
      <c r="A25" s="136">
        <f>IF(B25&lt;&gt;"",COUNTA($B$19:B25),"")</f>
        <v>7</v>
      </c>
      <c r="B25" s="39" t="s">
        <v>148</v>
      </c>
      <c r="C25" s="162">
        <v>361936</v>
      </c>
      <c r="D25" s="162">
        <v>58722</v>
      </c>
      <c r="E25" s="162">
        <v>22279</v>
      </c>
      <c r="F25" s="162">
        <v>31775</v>
      </c>
      <c r="G25" s="162">
        <v>9347</v>
      </c>
      <c r="H25" s="162">
        <v>174646</v>
      </c>
      <c r="I25" s="162">
        <v>91228</v>
      </c>
      <c r="J25" s="162">
        <v>83418</v>
      </c>
      <c r="K25" s="162">
        <v>7808</v>
      </c>
      <c r="L25" s="162">
        <v>31450</v>
      </c>
      <c r="M25" s="162">
        <v>17477</v>
      </c>
      <c r="N25" s="162">
        <v>8432</v>
      </c>
      <c r="O25" s="110"/>
      <c r="P25" s="110"/>
      <c r="Q25" s="110"/>
      <c r="R25" s="110"/>
      <c r="S25" s="110"/>
      <c r="T25" s="110"/>
      <c r="U25" s="110"/>
      <c r="V25" s="110"/>
      <c r="W25" s="110"/>
      <c r="X25" s="110"/>
    </row>
    <row r="26" spans="1:24" s="22" customFormat="1" ht="21.6" customHeight="1">
      <c r="A26" s="135">
        <f>IF(B26&lt;&gt;"",COUNTA($B$19:B26),"")</f>
        <v>8</v>
      </c>
      <c r="B26" s="37" t="s">
        <v>149</v>
      </c>
      <c r="C26" s="152">
        <v>65380</v>
      </c>
      <c r="D26" s="152">
        <v>7593</v>
      </c>
      <c r="E26" s="152">
        <v>4323</v>
      </c>
      <c r="F26" s="152">
        <v>5217</v>
      </c>
      <c r="G26" s="152">
        <v>2517</v>
      </c>
      <c r="H26" s="152">
        <v>5005</v>
      </c>
      <c r="I26" s="152">
        <v>5</v>
      </c>
      <c r="J26" s="152">
        <v>4999</v>
      </c>
      <c r="K26" s="152">
        <v>1243</v>
      </c>
      <c r="L26" s="152">
        <v>24683</v>
      </c>
      <c r="M26" s="152">
        <v>14800</v>
      </c>
      <c r="N26" s="152" t="s">
        <v>10</v>
      </c>
      <c r="O26" s="110"/>
      <c r="P26" s="110"/>
      <c r="Q26" s="110"/>
      <c r="R26" s="110"/>
      <c r="S26" s="110"/>
      <c r="T26" s="110"/>
      <c r="U26" s="110"/>
      <c r="V26" s="110"/>
      <c r="W26" s="110"/>
      <c r="X26" s="110"/>
    </row>
    <row r="27" spans="1:24" s="22" customFormat="1" ht="11.1" customHeight="1">
      <c r="A27" s="135">
        <f>IF(B27&lt;&gt;"",COUNTA($B$19:B27),"")</f>
        <v>9</v>
      </c>
      <c r="B27" s="36" t="s">
        <v>150</v>
      </c>
      <c r="C27" s="152">
        <v>53530</v>
      </c>
      <c r="D27" s="152">
        <v>3716</v>
      </c>
      <c r="E27" s="152">
        <v>1068</v>
      </c>
      <c r="F27" s="152">
        <v>4712</v>
      </c>
      <c r="G27" s="152">
        <v>2441</v>
      </c>
      <c r="H27" s="152">
        <v>4038</v>
      </c>
      <c r="I27" s="152" t="s">
        <v>10</v>
      </c>
      <c r="J27" s="152">
        <v>4037</v>
      </c>
      <c r="K27" s="152">
        <v>1146</v>
      </c>
      <c r="L27" s="152">
        <v>21949</v>
      </c>
      <c r="M27" s="152">
        <v>14461</v>
      </c>
      <c r="N27" s="152" t="s">
        <v>10</v>
      </c>
      <c r="O27" s="110"/>
      <c r="P27" s="110"/>
      <c r="Q27" s="110"/>
      <c r="R27" s="110"/>
      <c r="S27" s="110"/>
      <c r="T27" s="110"/>
      <c r="U27" s="110"/>
      <c r="V27" s="110"/>
      <c r="W27" s="110"/>
      <c r="X27" s="110"/>
    </row>
    <row r="28" spans="1:24"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row>
    <row r="29" spans="1:24" s="22" customFormat="1" ht="11.1" customHeight="1">
      <c r="A29" s="135">
        <f>IF(B29&lt;&gt;"",COUNTA($B$19:B29),"")</f>
        <v>11</v>
      </c>
      <c r="B29" s="36" t="s">
        <v>152</v>
      </c>
      <c r="C29" s="152">
        <v>2171</v>
      </c>
      <c r="D29" s="152">
        <v>421</v>
      </c>
      <c r="E29" s="152">
        <v>546</v>
      </c>
      <c r="F29" s="152">
        <v>95</v>
      </c>
      <c r="G29" s="152" t="s">
        <v>10</v>
      </c>
      <c r="H29" s="152">
        <v>348</v>
      </c>
      <c r="I29" s="152" t="s">
        <v>10</v>
      </c>
      <c r="J29" s="152">
        <v>348</v>
      </c>
      <c r="K29" s="152">
        <v>19</v>
      </c>
      <c r="L29" s="152">
        <v>740</v>
      </c>
      <c r="M29" s="152">
        <v>3</v>
      </c>
      <c r="N29" s="152" t="s">
        <v>10</v>
      </c>
      <c r="O29" s="110"/>
      <c r="P29" s="110"/>
      <c r="Q29" s="110"/>
      <c r="R29" s="110"/>
      <c r="S29" s="110"/>
      <c r="T29" s="110"/>
      <c r="U29" s="110"/>
      <c r="V29" s="110"/>
      <c r="W29" s="110"/>
      <c r="X29" s="110"/>
    </row>
    <row r="30" spans="1:24" s="22" customFormat="1" ht="11.1" customHeight="1">
      <c r="A30" s="135">
        <f>IF(B30&lt;&gt;"",COUNTA($B$19:B30),"")</f>
        <v>12</v>
      </c>
      <c r="B30" s="36" t="s">
        <v>147</v>
      </c>
      <c r="C30" s="152">
        <v>2322</v>
      </c>
      <c r="D30" s="152" t="s">
        <v>10</v>
      </c>
      <c r="E30" s="152">
        <v>432</v>
      </c>
      <c r="F30" s="152">
        <v>20</v>
      </c>
      <c r="G30" s="152">
        <v>2</v>
      </c>
      <c r="H30" s="152">
        <v>205</v>
      </c>
      <c r="I30" s="152" t="s">
        <v>10</v>
      </c>
      <c r="J30" s="152">
        <v>205</v>
      </c>
      <c r="K30" s="152" t="s">
        <v>10</v>
      </c>
      <c r="L30" s="152">
        <v>1662</v>
      </c>
      <c r="M30" s="152">
        <v>1</v>
      </c>
      <c r="N30" s="152" t="s">
        <v>10</v>
      </c>
      <c r="O30" s="110"/>
      <c r="P30" s="110"/>
      <c r="Q30" s="110"/>
      <c r="R30" s="110"/>
      <c r="S30" s="110"/>
      <c r="T30" s="110"/>
      <c r="U30" s="110"/>
      <c r="V30" s="110"/>
      <c r="W30" s="110"/>
      <c r="X30" s="110"/>
    </row>
    <row r="31" spans="1:24" s="22" customFormat="1" ht="20.100000000000001" customHeight="1">
      <c r="A31" s="136">
        <f>IF(B31&lt;&gt;"",COUNTA($B$19:B31),"")</f>
        <v>13</v>
      </c>
      <c r="B31" s="39" t="s">
        <v>153</v>
      </c>
      <c r="C31" s="162">
        <v>65229</v>
      </c>
      <c r="D31" s="162">
        <v>8014</v>
      </c>
      <c r="E31" s="162">
        <v>4437</v>
      </c>
      <c r="F31" s="162">
        <v>5292</v>
      </c>
      <c r="G31" s="162">
        <v>2515</v>
      </c>
      <c r="H31" s="162">
        <v>5147</v>
      </c>
      <c r="I31" s="162">
        <v>5</v>
      </c>
      <c r="J31" s="162">
        <v>5142</v>
      </c>
      <c r="K31" s="162">
        <v>1261</v>
      </c>
      <c r="L31" s="162">
        <v>23761</v>
      </c>
      <c r="M31" s="162">
        <v>14802</v>
      </c>
      <c r="N31" s="162" t="s">
        <v>10</v>
      </c>
      <c r="O31" s="110"/>
      <c r="P31" s="110"/>
      <c r="Q31" s="110"/>
      <c r="R31" s="110"/>
      <c r="S31" s="110"/>
      <c r="T31" s="110"/>
      <c r="U31" s="110"/>
      <c r="V31" s="110"/>
      <c r="W31" s="110"/>
      <c r="X31" s="110"/>
    </row>
    <row r="32" spans="1:24" s="22" customFormat="1" ht="20.100000000000001" customHeight="1">
      <c r="A32" s="136">
        <f>IF(B32&lt;&gt;"",COUNTA($B$19:B32),"")</f>
        <v>14</v>
      </c>
      <c r="B32" s="39" t="s">
        <v>154</v>
      </c>
      <c r="C32" s="162">
        <v>427165</v>
      </c>
      <c r="D32" s="162">
        <v>66736</v>
      </c>
      <c r="E32" s="162">
        <v>26717</v>
      </c>
      <c r="F32" s="162">
        <v>37067</v>
      </c>
      <c r="G32" s="162">
        <v>11861</v>
      </c>
      <c r="H32" s="162">
        <v>179793</v>
      </c>
      <c r="I32" s="162">
        <v>91234</v>
      </c>
      <c r="J32" s="162">
        <v>88560</v>
      </c>
      <c r="K32" s="162">
        <v>9069</v>
      </c>
      <c r="L32" s="162">
        <v>55211</v>
      </c>
      <c r="M32" s="162">
        <v>32279</v>
      </c>
      <c r="N32" s="162">
        <v>8432</v>
      </c>
      <c r="O32" s="110"/>
      <c r="P32" s="110"/>
      <c r="Q32" s="110"/>
      <c r="R32" s="110"/>
      <c r="S32" s="110"/>
      <c r="T32" s="110"/>
      <c r="U32" s="110"/>
      <c r="V32" s="110"/>
      <c r="W32" s="110"/>
      <c r="X32" s="110"/>
    </row>
    <row r="33" spans="1:24" s="22" customFormat="1" ht="11.1" customHeight="1">
      <c r="A33" s="135">
        <f>IF(B33&lt;&gt;"",COUNTA($B$19:B33),"")</f>
        <v>15</v>
      </c>
      <c r="B33" s="36" t="s">
        <v>155</v>
      </c>
      <c r="C33" s="152">
        <v>123850</v>
      </c>
      <c r="D33" s="152" t="s">
        <v>10</v>
      </c>
      <c r="E33" s="152" t="s">
        <v>10</v>
      </c>
      <c r="F33" s="152" t="s">
        <v>10</v>
      </c>
      <c r="G33" s="152" t="s">
        <v>10</v>
      </c>
      <c r="H33" s="152" t="s">
        <v>10</v>
      </c>
      <c r="I33" s="152" t="s">
        <v>10</v>
      </c>
      <c r="J33" s="152" t="s">
        <v>10</v>
      </c>
      <c r="K33" s="152" t="s">
        <v>10</v>
      </c>
      <c r="L33" s="152" t="s">
        <v>10</v>
      </c>
      <c r="M33" s="152" t="s">
        <v>10</v>
      </c>
      <c r="N33" s="152">
        <v>123850</v>
      </c>
      <c r="O33" s="110"/>
      <c r="P33" s="110"/>
      <c r="Q33" s="110"/>
      <c r="R33" s="110"/>
      <c r="S33" s="110"/>
      <c r="T33" s="110"/>
      <c r="U33" s="110"/>
      <c r="V33" s="110"/>
      <c r="W33" s="110"/>
      <c r="X33" s="110"/>
    </row>
    <row r="34" spans="1:24" s="22" customFormat="1" ht="11.1" customHeight="1">
      <c r="A34" s="135">
        <f>IF(B34&lt;&gt;"",COUNTA($B$19:B34),"")</f>
        <v>16</v>
      </c>
      <c r="B34" s="36" t="s">
        <v>156</v>
      </c>
      <c r="C34" s="152">
        <v>45442</v>
      </c>
      <c r="D34" s="152" t="s">
        <v>10</v>
      </c>
      <c r="E34" s="152" t="s">
        <v>10</v>
      </c>
      <c r="F34" s="152" t="s">
        <v>10</v>
      </c>
      <c r="G34" s="152" t="s">
        <v>10</v>
      </c>
      <c r="H34" s="152" t="s">
        <v>10</v>
      </c>
      <c r="I34" s="152" t="s">
        <v>10</v>
      </c>
      <c r="J34" s="152" t="s">
        <v>10</v>
      </c>
      <c r="K34" s="152" t="s">
        <v>10</v>
      </c>
      <c r="L34" s="152" t="s">
        <v>10</v>
      </c>
      <c r="M34" s="152" t="s">
        <v>10</v>
      </c>
      <c r="N34" s="152">
        <v>45442</v>
      </c>
      <c r="O34" s="110"/>
      <c r="P34" s="110"/>
      <c r="Q34" s="110"/>
      <c r="R34" s="110"/>
      <c r="S34" s="110"/>
      <c r="T34" s="110"/>
      <c r="U34" s="110"/>
      <c r="V34" s="110"/>
      <c r="W34" s="110"/>
      <c r="X34" s="110"/>
    </row>
    <row r="35" spans="1:24" s="22" customFormat="1" ht="11.1" customHeight="1">
      <c r="A35" s="135">
        <f>IF(B35&lt;&gt;"",COUNTA($B$19:B35),"")</f>
        <v>17</v>
      </c>
      <c r="B35" s="36" t="s">
        <v>172</v>
      </c>
      <c r="C35" s="152">
        <v>48623</v>
      </c>
      <c r="D35" s="152" t="s">
        <v>10</v>
      </c>
      <c r="E35" s="152" t="s">
        <v>10</v>
      </c>
      <c r="F35" s="152" t="s">
        <v>10</v>
      </c>
      <c r="G35" s="152" t="s">
        <v>10</v>
      </c>
      <c r="H35" s="152" t="s">
        <v>10</v>
      </c>
      <c r="I35" s="152" t="s">
        <v>10</v>
      </c>
      <c r="J35" s="152" t="s">
        <v>10</v>
      </c>
      <c r="K35" s="152" t="s">
        <v>10</v>
      </c>
      <c r="L35" s="152" t="s">
        <v>10</v>
      </c>
      <c r="M35" s="152" t="s">
        <v>10</v>
      </c>
      <c r="N35" s="152">
        <v>48623</v>
      </c>
      <c r="O35" s="110"/>
      <c r="P35" s="110"/>
      <c r="Q35" s="110"/>
      <c r="R35" s="110"/>
      <c r="S35" s="110"/>
      <c r="T35" s="110"/>
      <c r="U35" s="110"/>
      <c r="V35" s="110"/>
      <c r="W35" s="110"/>
      <c r="X35" s="110"/>
    </row>
    <row r="36" spans="1:24" s="22" customFormat="1" ht="11.1" customHeight="1">
      <c r="A36" s="135">
        <f>IF(B36&lt;&gt;"",COUNTA($B$19:B36),"")</f>
        <v>18</v>
      </c>
      <c r="B36" s="36" t="s">
        <v>173</v>
      </c>
      <c r="C36" s="152">
        <v>18701</v>
      </c>
      <c r="D36" s="152" t="s">
        <v>10</v>
      </c>
      <c r="E36" s="152" t="s">
        <v>10</v>
      </c>
      <c r="F36" s="152" t="s">
        <v>10</v>
      </c>
      <c r="G36" s="152" t="s">
        <v>10</v>
      </c>
      <c r="H36" s="152" t="s">
        <v>10</v>
      </c>
      <c r="I36" s="152" t="s">
        <v>10</v>
      </c>
      <c r="J36" s="152" t="s">
        <v>10</v>
      </c>
      <c r="K36" s="152" t="s">
        <v>10</v>
      </c>
      <c r="L36" s="152" t="s">
        <v>10</v>
      </c>
      <c r="M36" s="152" t="s">
        <v>10</v>
      </c>
      <c r="N36" s="152">
        <v>18701</v>
      </c>
      <c r="O36" s="110"/>
      <c r="P36" s="110"/>
      <c r="Q36" s="110"/>
      <c r="R36" s="110"/>
      <c r="S36" s="110"/>
      <c r="T36" s="110"/>
      <c r="U36" s="110"/>
      <c r="V36" s="110"/>
      <c r="W36" s="110"/>
      <c r="X36" s="110"/>
    </row>
    <row r="37" spans="1:24" s="22" customFormat="1" ht="11.1" customHeight="1">
      <c r="A37" s="135">
        <f>IF(B37&lt;&gt;"",COUNTA($B$19:B37),"")</f>
        <v>19</v>
      </c>
      <c r="B37" s="36" t="s">
        <v>61</v>
      </c>
      <c r="C37" s="152">
        <v>53949</v>
      </c>
      <c r="D37" s="152" t="s">
        <v>10</v>
      </c>
      <c r="E37" s="152" t="s">
        <v>10</v>
      </c>
      <c r="F37" s="152" t="s">
        <v>10</v>
      </c>
      <c r="G37" s="152" t="s">
        <v>10</v>
      </c>
      <c r="H37" s="152" t="s">
        <v>10</v>
      </c>
      <c r="I37" s="152" t="s">
        <v>10</v>
      </c>
      <c r="J37" s="152" t="s">
        <v>10</v>
      </c>
      <c r="K37" s="152" t="s">
        <v>10</v>
      </c>
      <c r="L37" s="152" t="s">
        <v>10</v>
      </c>
      <c r="M37" s="152" t="s">
        <v>10</v>
      </c>
      <c r="N37" s="152">
        <v>53949</v>
      </c>
      <c r="O37" s="110"/>
      <c r="P37" s="110"/>
      <c r="Q37" s="110"/>
      <c r="R37" s="110"/>
      <c r="S37" s="110"/>
      <c r="T37" s="110"/>
      <c r="U37" s="110"/>
      <c r="V37" s="110"/>
      <c r="W37" s="110"/>
      <c r="X37" s="110"/>
    </row>
    <row r="38" spans="1:24" s="22" customFormat="1" ht="21.6" customHeight="1">
      <c r="A38" s="135">
        <f>IF(B38&lt;&gt;"",COUNTA($B$19:B38),"")</f>
        <v>20</v>
      </c>
      <c r="B38" s="37" t="s">
        <v>157</v>
      </c>
      <c r="C38" s="152">
        <v>47178</v>
      </c>
      <c r="D38" s="152" t="s">
        <v>10</v>
      </c>
      <c r="E38" s="152" t="s">
        <v>10</v>
      </c>
      <c r="F38" s="152" t="s">
        <v>10</v>
      </c>
      <c r="G38" s="152" t="s">
        <v>10</v>
      </c>
      <c r="H38" s="152" t="s">
        <v>10</v>
      </c>
      <c r="I38" s="152" t="s">
        <v>10</v>
      </c>
      <c r="J38" s="152" t="s">
        <v>10</v>
      </c>
      <c r="K38" s="152" t="s">
        <v>10</v>
      </c>
      <c r="L38" s="152" t="s">
        <v>10</v>
      </c>
      <c r="M38" s="152" t="s">
        <v>10</v>
      </c>
      <c r="N38" s="152">
        <v>47178</v>
      </c>
      <c r="O38" s="110"/>
      <c r="P38" s="110"/>
      <c r="Q38" s="110"/>
      <c r="R38" s="110"/>
      <c r="S38" s="110"/>
      <c r="T38" s="110"/>
      <c r="U38" s="110"/>
      <c r="V38" s="110"/>
      <c r="W38" s="110"/>
      <c r="X38" s="110"/>
    </row>
    <row r="39" spans="1:24" s="22" customFormat="1" ht="21.6" customHeight="1">
      <c r="A39" s="135">
        <f>IF(B39&lt;&gt;"",COUNTA($B$19:B39),"")</f>
        <v>21</v>
      </c>
      <c r="B39" s="37" t="s">
        <v>158</v>
      </c>
      <c r="C39" s="152">
        <v>67042</v>
      </c>
      <c r="D39" s="152">
        <v>213</v>
      </c>
      <c r="E39" s="152">
        <v>72</v>
      </c>
      <c r="F39" s="152">
        <v>1864</v>
      </c>
      <c r="G39" s="152">
        <v>635</v>
      </c>
      <c r="H39" s="152">
        <v>61638</v>
      </c>
      <c r="I39" s="152">
        <v>32822</v>
      </c>
      <c r="J39" s="152">
        <v>28816</v>
      </c>
      <c r="K39" s="152">
        <v>36</v>
      </c>
      <c r="L39" s="152">
        <v>2104</v>
      </c>
      <c r="M39" s="152">
        <v>481</v>
      </c>
      <c r="N39" s="152" t="s">
        <v>10</v>
      </c>
      <c r="O39" s="110"/>
      <c r="P39" s="110"/>
      <c r="Q39" s="110"/>
      <c r="R39" s="110"/>
      <c r="S39" s="110"/>
      <c r="T39" s="110"/>
      <c r="U39" s="110"/>
      <c r="V39" s="110"/>
      <c r="W39" s="110"/>
      <c r="X39" s="110"/>
    </row>
    <row r="40" spans="1:24" s="22" customFormat="1" ht="21.6" customHeight="1">
      <c r="A40" s="135">
        <f>IF(B40&lt;&gt;"",COUNTA($B$19:B40),"")</f>
        <v>22</v>
      </c>
      <c r="B40" s="37" t="s">
        <v>159</v>
      </c>
      <c r="C40" s="152">
        <v>11122</v>
      </c>
      <c r="D40" s="152">
        <v>170</v>
      </c>
      <c r="E40" s="152" t="s">
        <v>10</v>
      </c>
      <c r="F40" s="152">
        <v>58</v>
      </c>
      <c r="G40" s="152">
        <v>229</v>
      </c>
      <c r="H40" s="152">
        <v>10640</v>
      </c>
      <c r="I40" s="152">
        <v>10220</v>
      </c>
      <c r="J40" s="152">
        <v>420</v>
      </c>
      <c r="K40" s="152" t="s">
        <v>10</v>
      </c>
      <c r="L40" s="152">
        <v>12</v>
      </c>
      <c r="M40" s="152">
        <v>13</v>
      </c>
      <c r="N40" s="152" t="s">
        <v>10</v>
      </c>
      <c r="O40" s="110"/>
      <c r="P40" s="110"/>
      <c r="Q40" s="110"/>
      <c r="R40" s="110"/>
      <c r="S40" s="110"/>
      <c r="T40" s="110"/>
      <c r="U40" s="110"/>
      <c r="V40" s="110"/>
      <c r="W40" s="110"/>
      <c r="X40" s="110"/>
    </row>
    <row r="41" spans="1:24" s="22" customFormat="1" ht="11.1" customHeight="1">
      <c r="A41" s="135">
        <f>IF(B41&lt;&gt;"",COUNTA($B$19:B41),"")</f>
        <v>23</v>
      </c>
      <c r="B41" s="36" t="s">
        <v>160</v>
      </c>
      <c r="C41" s="152">
        <v>17613</v>
      </c>
      <c r="D41" s="152">
        <v>231</v>
      </c>
      <c r="E41" s="152">
        <v>4122</v>
      </c>
      <c r="F41" s="152">
        <v>468</v>
      </c>
      <c r="G41" s="152">
        <v>1042</v>
      </c>
      <c r="H41" s="152">
        <v>3740</v>
      </c>
      <c r="I41" s="152">
        <v>83</v>
      </c>
      <c r="J41" s="152">
        <v>3657</v>
      </c>
      <c r="K41" s="152">
        <v>260</v>
      </c>
      <c r="L41" s="152">
        <v>3470</v>
      </c>
      <c r="M41" s="152">
        <v>4280</v>
      </c>
      <c r="N41" s="152" t="s">
        <v>10</v>
      </c>
      <c r="O41" s="110"/>
      <c r="P41" s="110"/>
      <c r="Q41" s="110"/>
      <c r="R41" s="110"/>
      <c r="S41" s="110"/>
      <c r="T41" s="110"/>
      <c r="U41" s="110"/>
      <c r="V41" s="110"/>
      <c r="W41" s="110"/>
      <c r="X41" s="110"/>
    </row>
    <row r="42" spans="1:24" s="22" customFormat="1" ht="11.1" customHeight="1">
      <c r="A42" s="135">
        <f>IF(B42&lt;&gt;"",COUNTA($B$19:B42),"")</f>
        <v>24</v>
      </c>
      <c r="B42" s="36" t="s">
        <v>161</v>
      </c>
      <c r="C42" s="152">
        <v>156899</v>
      </c>
      <c r="D42" s="152">
        <v>22375</v>
      </c>
      <c r="E42" s="152">
        <v>4293</v>
      </c>
      <c r="F42" s="152">
        <v>7263</v>
      </c>
      <c r="G42" s="152">
        <v>1074</v>
      </c>
      <c r="H42" s="152">
        <v>28067</v>
      </c>
      <c r="I42" s="152">
        <v>17644</v>
      </c>
      <c r="J42" s="152">
        <v>10423</v>
      </c>
      <c r="K42" s="152">
        <v>971</v>
      </c>
      <c r="L42" s="152">
        <v>2331</v>
      </c>
      <c r="M42" s="152">
        <v>7605</v>
      </c>
      <c r="N42" s="152">
        <v>82920</v>
      </c>
      <c r="O42" s="110"/>
      <c r="P42" s="110"/>
      <c r="Q42" s="110"/>
      <c r="R42" s="110"/>
      <c r="S42" s="110"/>
      <c r="T42" s="110"/>
      <c r="U42" s="110"/>
      <c r="V42" s="110"/>
      <c r="W42" s="110"/>
      <c r="X42" s="110"/>
    </row>
    <row r="43" spans="1:24" s="22" customFormat="1" ht="11.1" customHeight="1">
      <c r="A43" s="135">
        <f>IF(B43&lt;&gt;"",COUNTA($B$19:B43),"")</f>
        <v>25</v>
      </c>
      <c r="B43" s="36" t="s">
        <v>147</v>
      </c>
      <c r="C43" s="152">
        <v>96436</v>
      </c>
      <c r="D43" s="152">
        <v>5870</v>
      </c>
      <c r="E43" s="152">
        <v>181</v>
      </c>
      <c r="F43" s="152">
        <v>6286</v>
      </c>
      <c r="G43" s="152">
        <v>301</v>
      </c>
      <c r="H43" s="152">
        <v>5013</v>
      </c>
      <c r="I43" s="152">
        <v>14</v>
      </c>
      <c r="J43" s="152">
        <v>5000</v>
      </c>
      <c r="K43" s="152">
        <v>209</v>
      </c>
      <c r="L43" s="152">
        <v>330</v>
      </c>
      <c r="M43" s="152">
        <v>110</v>
      </c>
      <c r="N43" s="152">
        <v>78136</v>
      </c>
      <c r="O43" s="110"/>
      <c r="P43" s="110"/>
      <c r="Q43" s="110"/>
      <c r="R43" s="110"/>
      <c r="S43" s="110"/>
      <c r="T43" s="110"/>
      <c r="U43" s="110"/>
      <c r="V43" s="110"/>
      <c r="W43" s="110"/>
      <c r="X43" s="110"/>
    </row>
    <row r="44" spans="1:24" s="22" customFormat="1" ht="20.100000000000001" customHeight="1">
      <c r="A44" s="136">
        <f>IF(B44&lt;&gt;"",COUNTA($B$19:B44),"")</f>
        <v>26</v>
      </c>
      <c r="B44" s="39" t="s">
        <v>162</v>
      </c>
      <c r="C44" s="162">
        <v>381218</v>
      </c>
      <c r="D44" s="162">
        <v>17119</v>
      </c>
      <c r="E44" s="162">
        <v>8305</v>
      </c>
      <c r="F44" s="162">
        <v>3368</v>
      </c>
      <c r="G44" s="162">
        <v>2679</v>
      </c>
      <c r="H44" s="162">
        <v>99072</v>
      </c>
      <c r="I44" s="162">
        <v>60756</v>
      </c>
      <c r="J44" s="162">
        <v>38316</v>
      </c>
      <c r="K44" s="162">
        <v>1059</v>
      </c>
      <c r="L44" s="162">
        <v>7588</v>
      </c>
      <c r="M44" s="162">
        <v>12268</v>
      </c>
      <c r="N44" s="162">
        <v>229761</v>
      </c>
      <c r="O44" s="110"/>
      <c r="P44" s="110"/>
      <c r="Q44" s="110"/>
      <c r="R44" s="110"/>
      <c r="S44" s="110"/>
      <c r="T44" s="110"/>
      <c r="U44" s="110"/>
      <c r="V44" s="110"/>
      <c r="W44" s="110"/>
      <c r="X44" s="110"/>
    </row>
    <row r="45" spans="1:24" s="40" customFormat="1" ht="11.1" customHeight="1">
      <c r="A45" s="135">
        <f>IF(B45&lt;&gt;"",COUNTA($B$19:B45),"")</f>
        <v>27</v>
      </c>
      <c r="B45" s="36" t="s">
        <v>163</v>
      </c>
      <c r="C45" s="152">
        <v>33628</v>
      </c>
      <c r="D45" s="152">
        <v>1559</v>
      </c>
      <c r="E45" s="152">
        <v>1468</v>
      </c>
      <c r="F45" s="152">
        <v>755</v>
      </c>
      <c r="G45" s="152">
        <v>19</v>
      </c>
      <c r="H45" s="152">
        <v>2024</v>
      </c>
      <c r="I45" s="152">
        <v>74</v>
      </c>
      <c r="J45" s="152">
        <v>1950</v>
      </c>
      <c r="K45" s="152">
        <v>712</v>
      </c>
      <c r="L45" s="152">
        <v>6454</v>
      </c>
      <c r="M45" s="152">
        <v>12040</v>
      </c>
      <c r="N45" s="152">
        <v>8598</v>
      </c>
      <c r="O45" s="111"/>
      <c r="P45" s="111"/>
      <c r="Q45" s="111"/>
      <c r="R45" s="111"/>
      <c r="S45" s="111"/>
      <c r="T45" s="111"/>
      <c r="U45" s="111"/>
      <c r="V45" s="111"/>
      <c r="W45" s="111"/>
      <c r="X45" s="111"/>
    </row>
    <row r="46" spans="1:24"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row>
    <row r="47" spans="1:24" s="40" customFormat="1" ht="11.1" customHeight="1">
      <c r="A47" s="135">
        <f>IF(B47&lt;&gt;"",COUNTA($B$19:B47),"")</f>
        <v>29</v>
      </c>
      <c r="B47" s="36" t="s">
        <v>165</v>
      </c>
      <c r="C47" s="152">
        <v>18854</v>
      </c>
      <c r="D47" s="152">
        <v>8887</v>
      </c>
      <c r="E47" s="152">
        <v>484</v>
      </c>
      <c r="F47" s="152">
        <v>333</v>
      </c>
      <c r="G47" s="152">
        <v>761</v>
      </c>
      <c r="H47" s="152">
        <v>1555</v>
      </c>
      <c r="I47" s="152" t="s">
        <v>10</v>
      </c>
      <c r="J47" s="152">
        <v>1555</v>
      </c>
      <c r="K47" s="152">
        <v>55</v>
      </c>
      <c r="L47" s="152">
        <v>6340</v>
      </c>
      <c r="M47" s="152">
        <v>378</v>
      </c>
      <c r="N47" s="152">
        <v>60</v>
      </c>
      <c r="O47" s="111"/>
      <c r="P47" s="111"/>
      <c r="Q47" s="111"/>
      <c r="R47" s="111"/>
      <c r="S47" s="111"/>
      <c r="T47" s="111"/>
      <c r="U47" s="111"/>
      <c r="V47" s="111"/>
      <c r="W47" s="111"/>
      <c r="X47" s="111"/>
    </row>
    <row r="48" spans="1:24" s="40" customFormat="1" ht="11.1" customHeight="1">
      <c r="A48" s="135">
        <f>IF(B48&lt;&gt;"",COUNTA($B$19:B48),"")</f>
        <v>30</v>
      </c>
      <c r="B48" s="36" t="s">
        <v>147</v>
      </c>
      <c r="C48" s="152">
        <v>2322</v>
      </c>
      <c r="D48" s="152" t="s">
        <v>10</v>
      </c>
      <c r="E48" s="152">
        <v>432</v>
      </c>
      <c r="F48" s="152">
        <v>20</v>
      </c>
      <c r="G48" s="152">
        <v>2</v>
      </c>
      <c r="H48" s="152">
        <v>205</v>
      </c>
      <c r="I48" s="152" t="s">
        <v>10</v>
      </c>
      <c r="J48" s="152">
        <v>205</v>
      </c>
      <c r="K48" s="152" t="s">
        <v>10</v>
      </c>
      <c r="L48" s="152">
        <v>1662</v>
      </c>
      <c r="M48" s="152">
        <v>1</v>
      </c>
      <c r="N48" s="152" t="s">
        <v>10</v>
      </c>
      <c r="O48" s="111"/>
      <c r="P48" s="111"/>
      <c r="Q48" s="111"/>
      <c r="R48" s="111"/>
      <c r="S48" s="111"/>
      <c r="T48" s="111"/>
      <c r="U48" s="111"/>
      <c r="V48" s="111"/>
      <c r="W48" s="111"/>
      <c r="X48" s="111"/>
    </row>
    <row r="49" spans="1:24" s="22" customFormat="1" ht="20.100000000000001" customHeight="1">
      <c r="A49" s="136">
        <f>IF(B49&lt;&gt;"",COUNTA($B$19:B49),"")</f>
        <v>31</v>
      </c>
      <c r="B49" s="39" t="s">
        <v>166</v>
      </c>
      <c r="C49" s="162">
        <v>50159</v>
      </c>
      <c r="D49" s="162">
        <v>10446</v>
      </c>
      <c r="E49" s="162">
        <v>1520</v>
      </c>
      <c r="F49" s="162">
        <v>1068</v>
      </c>
      <c r="G49" s="162">
        <v>778</v>
      </c>
      <c r="H49" s="162">
        <v>3374</v>
      </c>
      <c r="I49" s="162">
        <v>74</v>
      </c>
      <c r="J49" s="162">
        <v>3300</v>
      </c>
      <c r="K49" s="162">
        <v>767</v>
      </c>
      <c r="L49" s="162">
        <v>11132</v>
      </c>
      <c r="M49" s="162">
        <v>12417</v>
      </c>
      <c r="N49" s="162">
        <v>8657</v>
      </c>
      <c r="O49" s="110"/>
      <c r="P49" s="110"/>
      <c r="Q49" s="110"/>
      <c r="R49" s="110"/>
      <c r="S49" s="110"/>
      <c r="T49" s="110"/>
      <c r="U49" s="110"/>
      <c r="V49" s="110"/>
      <c r="W49" s="110"/>
      <c r="X49" s="110"/>
    </row>
    <row r="50" spans="1:24" s="22" customFormat="1" ht="20.100000000000001" customHeight="1">
      <c r="A50" s="136">
        <f>IF(B50&lt;&gt;"",COUNTA($B$19:B50),"")</f>
        <v>32</v>
      </c>
      <c r="B50" s="39" t="s">
        <v>167</v>
      </c>
      <c r="C50" s="162">
        <v>431378</v>
      </c>
      <c r="D50" s="162">
        <v>27564</v>
      </c>
      <c r="E50" s="162">
        <v>9825</v>
      </c>
      <c r="F50" s="162">
        <v>4436</v>
      </c>
      <c r="G50" s="162">
        <v>3457</v>
      </c>
      <c r="H50" s="162">
        <v>102446</v>
      </c>
      <c r="I50" s="162">
        <v>60830</v>
      </c>
      <c r="J50" s="162">
        <v>41616</v>
      </c>
      <c r="K50" s="162">
        <v>1826</v>
      </c>
      <c r="L50" s="162">
        <v>18720</v>
      </c>
      <c r="M50" s="162">
        <v>24685</v>
      </c>
      <c r="N50" s="162">
        <v>238419</v>
      </c>
      <c r="O50" s="110"/>
      <c r="P50" s="110"/>
      <c r="Q50" s="110"/>
      <c r="R50" s="110"/>
      <c r="S50" s="110"/>
      <c r="T50" s="110"/>
      <c r="U50" s="110"/>
      <c r="V50" s="110"/>
      <c r="W50" s="110"/>
      <c r="X50" s="110"/>
    </row>
    <row r="51" spans="1:24" s="22" customFormat="1" ht="20.100000000000001" customHeight="1">
      <c r="A51" s="136">
        <f>IF(B51&lt;&gt;"",COUNTA($B$19:B51),"")</f>
        <v>33</v>
      </c>
      <c r="B51" s="39" t="s">
        <v>168</v>
      </c>
      <c r="C51" s="162">
        <v>4213</v>
      </c>
      <c r="D51" s="162">
        <v>-39171</v>
      </c>
      <c r="E51" s="162">
        <v>-16891</v>
      </c>
      <c r="F51" s="162">
        <v>-32631</v>
      </c>
      <c r="G51" s="162">
        <v>-8404</v>
      </c>
      <c r="H51" s="162">
        <v>-77348</v>
      </c>
      <c r="I51" s="162">
        <v>-30404</v>
      </c>
      <c r="J51" s="162">
        <v>-46944</v>
      </c>
      <c r="K51" s="162">
        <v>-7243</v>
      </c>
      <c r="L51" s="162">
        <v>-36491</v>
      </c>
      <c r="M51" s="162">
        <v>-7594</v>
      </c>
      <c r="N51" s="162">
        <v>229986</v>
      </c>
      <c r="O51" s="110"/>
      <c r="P51" s="110"/>
      <c r="Q51" s="110"/>
      <c r="R51" s="110"/>
      <c r="S51" s="110"/>
      <c r="T51" s="110"/>
      <c r="U51" s="110"/>
      <c r="V51" s="110"/>
      <c r="W51" s="110"/>
      <c r="X51" s="110"/>
    </row>
    <row r="52" spans="1:24" s="40" customFormat="1" ht="25.15" customHeight="1">
      <c r="A52" s="135">
        <f>IF(B52&lt;&gt;"",COUNTA($B$19:B52),"")</f>
        <v>34</v>
      </c>
      <c r="B52" s="38" t="s">
        <v>169</v>
      </c>
      <c r="C52" s="160">
        <v>19282</v>
      </c>
      <c r="D52" s="160">
        <v>-41603</v>
      </c>
      <c r="E52" s="160">
        <v>-13974</v>
      </c>
      <c r="F52" s="160">
        <v>-28407</v>
      </c>
      <c r="G52" s="160">
        <v>-6667</v>
      </c>
      <c r="H52" s="160">
        <v>-75574</v>
      </c>
      <c r="I52" s="160">
        <v>-30472</v>
      </c>
      <c r="J52" s="160">
        <v>-45102</v>
      </c>
      <c r="K52" s="160">
        <v>-6749</v>
      </c>
      <c r="L52" s="160">
        <v>-23862</v>
      </c>
      <c r="M52" s="160">
        <v>-5209</v>
      </c>
      <c r="N52" s="160">
        <v>221329</v>
      </c>
      <c r="O52" s="111"/>
      <c r="P52" s="111"/>
      <c r="Q52" s="111"/>
      <c r="R52" s="111"/>
      <c r="S52" s="111"/>
      <c r="T52" s="111"/>
      <c r="U52" s="111"/>
      <c r="V52" s="111"/>
      <c r="W52" s="111"/>
      <c r="X52" s="111"/>
    </row>
    <row r="53" spans="1:24" s="40" customFormat="1" ht="18" customHeight="1">
      <c r="A53" s="135">
        <f>IF(B53&lt;&gt;"",COUNTA($B$19:B53),"")</f>
        <v>35</v>
      </c>
      <c r="B53" s="36" t="s">
        <v>170</v>
      </c>
      <c r="C53" s="152">
        <v>11895</v>
      </c>
      <c r="D53" s="152">
        <v>921</v>
      </c>
      <c r="E53" s="152">
        <v>330</v>
      </c>
      <c r="F53" s="152">
        <v>1500</v>
      </c>
      <c r="G53" s="152">
        <v>700</v>
      </c>
      <c r="H53" s="152">
        <v>385</v>
      </c>
      <c r="I53" s="152" t="s">
        <v>10</v>
      </c>
      <c r="J53" s="152">
        <v>385</v>
      </c>
      <c r="K53" s="152" t="s">
        <v>10</v>
      </c>
      <c r="L53" s="152">
        <v>80</v>
      </c>
      <c r="M53" s="152" t="s">
        <v>10</v>
      </c>
      <c r="N53" s="152">
        <v>7979</v>
      </c>
      <c r="O53" s="111"/>
      <c r="P53" s="111"/>
      <c r="Q53" s="111"/>
      <c r="R53" s="111"/>
      <c r="S53" s="111"/>
      <c r="T53" s="111"/>
      <c r="U53" s="111"/>
      <c r="V53" s="111"/>
      <c r="W53" s="111"/>
      <c r="X53" s="111"/>
    </row>
    <row r="54" spans="1:24" ht="11.1" customHeight="1">
      <c r="A54" s="135">
        <f>IF(B54&lt;&gt;"",COUNTA($B$19:B54),"")</f>
        <v>36</v>
      </c>
      <c r="B54" s="36" t="s">
        <v>171</v>
      </c>
      <c r="C54" s="152">
        <v>14264</v>
      </c>
      <c r="D54" s="152">
        <v>579</v>
      </c>
      <c r="E54" s="152">
        <v>131</v>
      </c>
      <c r="F54" s="152">
        <v>284</v>
      </c>
      <c r="G54" s="152">
        <v>38</v>
      </c>
      <c r="H54" s="152">
        <v>128</v>
      </c>
      <c r="I54" s="152">
        <v>17</v>
      </c>
      <c r="J54" s="152">
        <v>111</v>
      </c>
      <c r="K54" s="152">
        <v>185</v>
      </c>
      <c r="L54" s="152">
        <v>282</v>
      </c>
      <c r="M54" s="152">
        <v>15</v>
      </c>
      <c r="N54" s="152">
        <v>12621</v>
      </c>
    </row>
    <row r="55" spans="1:24"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4" s="22" customFormat="1" ht="11.1" customHeight="1">
      <c r="A56" s="135">
        <f>IF(B56&lt;&gt;"",COUNTA($B$19:B56),"")</f>
        <v>37</v>
      </c>
      <c r="B56" s="36" t="s">
        <v>142</v>
      </c>
      <c r="C56" s="154">
        <v>676.09</v>
      </c>
      <c r="D56" s="154">
        <v>252.66</v>
      </c>
      <c r="E56" s="154">
        <v>91.24</v>
      </c>
      <c r="F56" s="154">
        <v>42.5</v>
      </c>
      <c r="G56" s="154">
        <v>31.19</v>
      </c>
      <c r="H56" s="154">
        <v>131.09</v>
      </c>
      <c r="I56" s="154">
        <v>29</v>
      </c>
      <c r="J56" s="154">
        <v>102.09</v>
      </c>
      <c r="K56" s="154">
        <v>17.420000000000002</v>
      </c>
      <c r="L56" s="154">
        <v>70.39</v>
      </c>
      <c r="M56" s="154">
        <v>39.6</v>
      </c>
      <c r="N56" s="154" t="s">
        <v>10</v>
      </c>
      <c r="O56" s="110"/>
      <c r="P56" s="110"/>
      <c r="Q56" s="110"/>
      <c r="R56" s="110"/>
      <c r="S56" s="110"/>
      <c r="T56" s="110"/>
      <c r="U56" s="110"/>
      <c r="V56" s="110"/>
      <c r="W56" s="110"/>
      <c r="X56" s="110"/>
    </row>
    <row r="57" spans="1:24" s="22" customFormat="1" ht="11.1" customHeight="1">
      <c r="A57" s="135">
        <f>IF(B57&lt;&gt;"",COUNTA($B$19:B57),"")</f>
        <v>38</v>
      </c>
      <c r="B57" s="36" t="s">
        <v>143</v>
      </c>
      <c r="C57" s="154">
        <v>429.44</v>
      </c>
      <c r="D57" s="154">
        <v>97.96</v>
      </c>
      <c r="E57" s="154">
        <v>32.659999999999997</v>
      </c>
      <c r="F57" s="154">
        <v>121.14</v>
      </c>
      <c r="G57" s="154">
        <v>15</v>
      </c>
      <c r="H57" s="154">
        <v>27.09</v>
      </c>
      <c r="I57" s="154">
        <v>11.45</v>
      </c>
      <c r="J57" s="154">
        <v>15.64</v>
      </c>
      <c r="K57" s="154">
        <v>10.84</v>
      </c>
      <c r="L57" s="154">
        <v>100.72</v>
      </c>
      <c r="M57" s="154">
        <v>24.03</v>
      </c>
      <c r="N57" s="154" t="s">
        <v>10</v>
      </c>
      <c r="O57" s="110"/>
      <c r="P57" s="110"/>
      <c r="Q57" s="110"/>
      <c r="R57" s="110"/>
      <c r="S57" s="110"/>
      <c r="T57" s="110"/>
      <c r="U57" s="110"/>
      <c r="V57" s="110"/>
      <c r="W57" s="110"/>
      <c r="X57" s="110"/>
    </row>
    <row r="58" spans="1:24" s="22" customFormat="1" ht="21.6" customHeight="1">
      <c r="A58" s="135">
        <f>IF(B58&lt;&gt;"",COUNTA($B$19:B58),"")</f>
        <v>39</v>
      </c>
      <c r="B58" s="37" t="s">
        <v>144</v>
      </c>
      <c r="C58" s="154">
        <v>644.13</v>
      </c>
      <c r="D58" s="154" t="s">
        <v>10</v>
      </c>
      <c r="E58" s="154" t="s">
        <v>10</v>
      </c>
      <c r="F58" s="154" t="s">
        <v>10</v>
      </c>
      <c r="G58" s="154" t="s">
        <v>10</v>
      </c>
      <c r="H58" s="154">
        <v>644.13</v>
      </c>
      <c r="I58" s="154">
        <v>518.63</v>
      </c>
      <c r="J58" s="154">
        <v>125.51</v>
      </c>
      <c r="K58" s="154" t="s">
        <v>10</v>
      </c>
      <c r="L58" s="154" t="s">
        <v>10</v>
      </c>
      <c r="M58" s="154" t="s">
        <v>10</v>
      </c>
      <c r="N58" s="154" t="s">
        <v>10</v>
      </c>
      <c r="O58" s="110"/>
      <c r="P58" s="110"/>
      <c r="Q58" s="110"/>
      <c r="R58" s="110"/>
      <c r="S58" s="110"/>
      <c r="T58" s="110"/>
      <c r="U58" s="110"/>
      <c r="V58" s="110"/>
      <c r="W58" s="110"/>
      <c r="X58" s="110"/>
    </row>
    <row r="59" spans="1:24" s="22" customFormat="1" ht="11.1" customHeight="1">
      <c r="A59" s="135">
        <f>IF(B59&lt;&gt;"",COUNTA($B$19:B59),"")</f>
        <v>40</v>
      </c>
      <c r="B59" s="36" t="s">
        <v>145</v>
      </c>
      <c r="C59" s="154">
        <v>27.49</v>
      </c>
      <c r="D59" s="154">
        <v>0.78</v>
      </c>
      <c r="E59" s="154">
        <v>0.04</v>
      </c>
      <c r="F59" s="154">
        <v>0.64</v>
      </c>
      <c r="G59" s="154">
        <v>0.03</v>
      </c>
      <c r="H59" s="154">
        <v>0.22</v>
      </c>
      <c r="I59" s="154">
        <v>0.01</v>
      </c>
      <c r="J59" s="154">
        <v>0.21</v>
      </c>
      <c r="K59" s="154">
        <v>0.28999999999999998</v>
      </c>
      <c r="L59" s="154">
        <v>0.41</v>
      </c>
      <c r="M59" s="154">
        <v>0.01</v>
      </c>
      <c r="N59" s="154">
        <v>25.07</v>
      </c>
      <c r="O59" s="110"/>
      <c r="P59" s="110"/>
      <c r="Q59" s="110"/>
      <c r="R59" s="110"/>
      <c r="S59" s="110"/>
      <c r="T59" s="110"/>
      <c r="U59" s="110"/>
      <c r="V59" s="110"/>
      <c r="W59" s="110"/>
      <c r="X59" s="110"/>
    </row>
    <row r="60" spans="1:24" s="22" customFormat="1" ht="11.1" customHeight="1">
      <c r="A60" s="135">
        <f>IF(B60&lt;&gt;"",COUNTA($B$19:B60),"")</f>
        <v>41</v>
      </c>
      <c r="B60" s="36" t="s">
        <v>146</v>
      </c>
      <c r="C60" s="154">
        <v>1144.67</v>
      </c>
      <c r="D60" s="154">
        <v>60.33</v>
      </c>
      <c r="E60" s="154">
        <v>19.239999999999998</v>
      </c>
      <c r="F60" s="154">
        <v>78.319999999999993</v>
      </c>
      <c r="G60" s="154">
        <v>15.28</v>
      </c>
      <c r="H60" s="154">
        <v>342.67</v>
      </c>
      <c r="I60" s="154">
        <v>22.52</v>
      </c>
      <c r="J60" s="154">
        <v>320.14999999999998</v>
      </c>
      <c r="K60" s="154">
        <v>22.56</v>
      </c>
      <c r="L60" s="154">
        <v>31.06</v>
      </c>
      <c r="M60" s="154">
        <v>48.47</v>
      </c>
      <c r="N60" s="154">
        <v>526.74</v>
      </c>
      <c r="O60" s="110"/>
      <c r="P60" s="110"/>
      <c r="Q60" s="110"/>
      <c r="R60" s="110"/>
      <c r="S60" s="110"/>
      <c r="T60" s="110"/>
      <c r="U60" s="110"/>
      <c r="V60" s="110"/>
      <c r="W60" s="110"/>
      <c r="X60" s="110"/>
    </row>
    <row r="61" spans="1:24" s="22" customFormat="1" ht="11.1" customHeight="1">
      <c r="A61" s="135">
        <f>IF(B61&lt;&gt;"",COUNTA($B$19:B61),"")</f>
        <v>42</v>
      </c>
      <c r="B61" s="36" t="s">
        <v>147</v>
      </c>
      <c r="C61" s="154">
        <v>614.71</v>
      </c>
      <c r="D61" s="154">
        <v>37.42</v>
      </c>
      <c r="E61" s="154">
        <v>1.1599999999999999</v>
      </c>
      <c r="F61" s="154">
        <v>40.07</v>
      </c>
      <c r="G61" s="154">
        <v>1.92</v>
      </c>
      <c r="H61" s="154">
        <v>31.96</v>
      </c>
      <c r="I61" s="154">
        <v>0.09</v>
      </c>
      <c r="J61" s="154">
        <v>31.87</v>
      </c>
      <c r="K61" s="154">
        <v>1.33</v>
      </c>
      <c r="L61" s="154">
        <v>2.1</v>
      </c>
      <c r="M61" s="154">
        <v>0.7</v>
      </c>
      <c r="N61" s="154">
        <v>498.06</v>
      </c>
      <c r="O61" s="110"/>
      <c r="P61" s="110"/>
      <c r="Q61" s="110"/>
      <c r="R61" s="110"/>
      <c r="S61" s="110"/>
      <c r="T61" s="110"/>
      <c r="U61" s="110"/>
      <c r="V61" s="110"/>
      <c r="W61" s="110"/>
      <c r="X61" s="110"/>
    </row>
    <row r="62" spans="1:24" s="22" customFormat="1" ht="20.100000000000001" customHeight="1">
      <c r="A62" s="136">
        <f>IF(B62&lt;&gt;"",COUNTA($B$19:B62),"")</f>
        <v>43</v>
      </c>
      <c r="B62" s="39" t="s">
        <v>148</v>
      </c>
      <c r="C62" s="158">
        <v>2307.1</v>
      </c>
      <c r="D62" s="158">
        <v>374.31</v>
      </c>
      <c r="E62" s="158">
        <v>142.02000000000001</v>
      </c>
      <c r="F62" s="158">
        <v>202.54</v>
      </c>
      <c r="G62" s="158">
        <v>59.58</v>
      </c>
      <c r="H62" s="158">
        <v>1113.25</v>
      </c>
      <c r="I62" s="158">
        <v>581.52</v>
      </c>
      <c r="J62" s="158">
        <v>531.73</v>
      </c>
      <c r="K62" s="158">
        <v>49.77</v>
      </c>
      <c r="L62" s="158">
        <v>200.47</v>
      </c>
      <c r="M62" s="158">
        <v>111.41</v>
      </c>
      <c r="N62" s="158">
        <v>53.75</v>
      </c>
      <c r="O62" s="110"/>
      <c r="P62" s="110"/>
      <c r="Q62" s="110"/>
      <c r="R62" s="110"/>
      <c r="S62" s="110"/>
      <c r="T62" s="110"/>
      <c r="U62" s="110"/>
      <c r="V62" s="110"/>
      <c r="W62" s="110"/>
      <c r="X62" s="110"/>
    </row>
    <row r="63" spans="1:24" s="22" customFormat="1" ht="21.6" customHeight="1">
      <c r="A63" s="135">
        <f>IF(B63&lt;&gt;"",COUNTA($B$19:B63),"")</f>
        <v>44</v>
      </c>
      <c r="B63" s="37" t="s">
        <v>149</v>
      </c>
      <c r="C63" s="154">
        <v>416.76</v>
      </c>
      <c r="D63" s="154">
        <v>48.4</v>
      </c>
      <c r="E63" s="154">
        <v>27.56</v>
      </c>
      <c r="F63" s="154">
        <v>33.26</v>
      </c>
      <c r="G63" s="154">
        <v>16.04</v>
      </c>
      <c r="H63" s="154">
        <v>31.9</v>
      </c>
      <c r="I63" s="154">
        <v>0.03</v>
      </c>
      <c r="J63" s="154">
        <v>31.87</v>
      </c>
      <c r="K63" s="154">
        <v>7.92</v>
      </c>
      <c r="L63" s="154">
        <v>157.34</v>
      </c>
      <c r="M63" s="154">
        <v>94.34</v>
      </c>
      <c r="N63" s="154" t="s">
        <v>10</v>
      </c>
      <c r="O63" s="110"/>
      <c r="P63" s="110"/>
      <c r="Q63" s="110"/>
      <c r="R63" s="110"/>
      <c r="S63" s="110"/>
      <c r="T63" s="110"/>
      <c r="U63" s="110"/>
      <c r="V63" s="110"/>
      <c r="W63" s="110"/>
      <c r="X63" s="110"/>
    </row>
    <row r="64" spans="1:24" s="22" customFormat="1" ht="11.1" customHeight="1">
      <c r="A64" s="135">
        <f>IF(B64&lt;&gt;"",COUNTA($B$19:B64),"")</f>
        <v>45</v>
      </c>
      <c r="B64" s="36" t="s">
        <v>150</v>
      </c>
      <c r="C64" s="154">
        <v>341.22</v>
      </c>
      <c r="D64" s="154">
        <v>23.69</v>
      </c>
      <c r="E64" s="154">
        <v>6.81</v>
      </c>
      <c r="F64" s="154">
        <v>30.04</v>
      </c>
      <c r="G64" s="154">
        <v>15.56</v>
      </c>
      <c r="H64" s="154">
        <v>25.74</v>
      </c>
      <c r="I64" s="154" t="s">
        <v>10</v>
      </c>
      <c r="J64" s="154">
        <v>25.74</v>
      </c>
      <c r="K64" s="154">
        <v>7.31</v>
      </c>
      <c r="L64" s="154">
        <v>139.91</v>
      </c>
      <c r="M64" s="154">
        <v>92.18</v>
      </c>
      <c r="N64" s="154" t="s">
        <v>10</v>
      </c>
      <c r="O64" s="110"/>
      <c r="P64" s="110"/>
      <c r="Q64" s="110"/>
      <c r="R64" s="110"/>
      <c r="S64" s="110"/>
      <c r="T64" s="110"/>
      <c r="U64" s="110"/>
      <c r="V64" s="110"/>
      <c r="W64" s="110"/>
      <c r="X64" s="110"/>
    </row>
    <row r="65" spans="1:24"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row>
    <row r="66" spans="1:24" s="22" customFormat="1" ht="11.1" customHeight="1">
      <c r="A66" s="135">
        <f>IF(B66&lt;&gt;"",COUNTA($B$19:B66),"")</f>
        <v>47</v>
      </c>
      <c r="B66" s="36" t="s">
        <v>152</v>
      </c>
      <c r="C66" s="154">
        <v>13.84</v>
      </c>
      <c r="D66" s="154">
        <v>2.68</v>
      </c>
      <c r="E66" s="154">
        <v>3.48</v>
      </c>
      <c r="F66" s="154">
        <v>0.6</v>
      </c>
      <c r="G66" s="154" t="s">
        <v>10</v>
      </c>
      <c r="H66" s="154">
        <v>2.2200000000000002</v>
      </c>
      <c r="I66" s="154" t="s">
        <v>10</v>
      </c>
      <c r="J66" s="154">
        <v>2.2200000000000002</v>
      </c>
      <c r="K66" s="154">
        <v>0.12</v>
      </c>
      <c r="L66" s="154">
        <v>4.71</v>
      </c>
      <c r="M66" s="154">
        <v>0.02</v>
      </c>
      <c r="N66" s="154" t="s">
        <v>10</v>
      </c>
      <c r="O66" s="110"/>
      <c r="P66" s="110"/>
      <c r="Q66" s="110"/>
      <c r="R66" s="110"/>
      <c r="S66" s="110"/>
      <c r="T66" s="110"/>
      <c r="U66" s="110"/>
      <c r="V66" s="110"/>
      <c r="W66" s="110"/>
      <c r="X66" s="110"/>
    </row>
    <row r="67" spans="1:24" s="22" customFormat="1" ht="11.1" customHeight="1">
      <c r="A67" s="135">
        <f>IF(B67&lt;&gt;"",COUNTA($B$19:B67),"")</f>
        <v>48</v>
      </c>
      <c r="B67" s="36" t="s">
        <v>147</v>
      </c>
      <c r="C67" s="154">
        <v>14.8</v>
      </c>
      <c r="D67" s="154" t="s">
        <v>10</v>
      </c>
      <c r="E67" s="154">
        <v>2.75</v>
      </c>
      <c r="F67" s="154">
        <v>0.13</v>
      </c>
      <c r="G67" s="154">
        <v>0.01</v>
      </c>
      <c r="H67" s="154">
        <v>1.31</v>
      </c>
      <c r="I67" s="154" t="s">
        <v>10</v>
      </c>
      <c r="J67" s="154">
        <v>1.31</v>
      </c>
      <c r="K67" s="154" t="s">
        <v>10</v>
      </c>
      <c r="L67" s="154">
        <v>10.59</v>
      </c>
      <c r="M67" s="154">
        <v>0.01</v>
      </c>
      <c r="N67" s="154" t="s">
        <v>10</v>
      </c>
      <c r="O67" s="110"/>
      <c r="P67" s="110"/>
      <c r="Q67" s="110"/>
      <c r="R67" s="110"/>
      <c r="S67" s="110"/>
      <c r="T67" s="110"/>
      <c r="U67" s="110"/>
      <c r="V67" s="110"/>
      <c r="W67" s="110"/>
      <c r="X67" s="110"/>
    </row>
    <row r="68" spans="1:24" s="22" customFormat="1" ht="20.100000000000001" customHeight="1">
      <c r="A68" s="136">
        <f>IF(B68&lt;&gt;"",COUNTA($B$19:B68),"")</f>
        <v>49</v>
      </c>
      <c r="B68" s="39" t="s">
        <v>153</v>
      </c>
      <c r="C68" s="158">
        <v>415.79</v>
      </c>
      <c r="D68" s="158">
        <v>51.08</v>
      </c>
      <c r="E68" s="158">
        <v>28.28</v>
      </c>
      <c r="F68" s="158">
        <v>33.729999999999997</v>
      </c>
      <c r="G68" s="158">
        <v>16.03</v>
      </c>
      <c r="H68" s="158">
        <v>32.81</v>
      </c>
      <c r="I68" s="158">
        <v>0.03</v>
      </c>
      <c r="J68" s="158">
        <v>32.770000000000003</v>
      </c>
      <c r="K68" s="158">
        <v>8.0399999999999991</v>
      </c>
      <c r="L68" s="158">
        <v>151.46</v>
      </c>
      <c r="M68" s="158">
        <v>94.35</v>
      </c>
      <c r="N68" s="158" t="s">
        <v>10</v>
      </c>
      <c r="O68" s="110"/>
      <c r="P68" s="110"/>
      <c r="Q68" s="110"/>
      <c r="R68" s="110"/>
      <c r="S68" s="110"/>
      <c r="T68" s="110"/>
      <c r="U68" s="110"/>
      <c r="V68" s="110"/>
      <c r="W68" s="110"/>
      <c r="X68" s="110"/>
    </row>
    <row r="69" spans="1:24" s="22" customFormat="1" ht="20.100000000000001" customHeight="1">
      <c r="A69" s="136">
        <f>IF(B69&lt;&gt;"",COUNTA($B$19:B69),"")</f>
        <v>50</v>
      </c>
      <c r="B69" s="39" t="s">
        <v>154</v>
      </c>
      <c r="C69" s="158">
        <v>2722.89</v>
      </c>
      <c r="D69" s="158">
        <v>425.4</v>
      </c>
      <c r="E69" s="158">
        <v>170.3</v>
      </c>
      <c r="F69" s="158">
        <v>236.28</v>
      </c>
      <c r="G69" s="158">
        <v>75.61</v>
      </c>
      <c r="H69" s="158">
        <v>1146.06</v>
      </c>
      <c r="I69" s="158">
        <v>581.54999999999995</v>
      </c>
      <c r="J69" s="158">
        <v>564.51</v>
      </c>
      <c r="K69" s="158">
        <v>57.81</v>
      </c>
      <c r="L69" s="158">
        <v>351.93</v>
      </c>
      <c r="M69" s="158">
        <v>205.76</v>
      </c>
      <c r="N69" s="158">
        <v>53.75</v>
      </c>
      <c r="O69" s="110"/>
      <c r="P69" s="110"/>
      <c r="Q69" s="110"/>
      <c r="R69" s="110"/>
      <c r="S69" s="110"/>
      <c r="T69" s="110"/>
      <c r="U69" s="110"/>
      <c r="V69" s="110"/>
      <c r="W69" s="110"/>
      <c r="X69" s="110"/>
    </row>
    <row r="70" spans="1:24" s="22" customFormat="1" ht="11.1" customHeight="1">
      <c r="A70" s="135">
        <f>IF(B70&lt;&gt;"",COUNTA($B$19:B70),"")</f>
        <v>51</v>
      </c>
      <c r="B70" s="36" t="s">
        <v>155</v>
      </c>
      <c r="C70" s="154">
        <v>789.46</v>
      </c>
      <c r="D70" s="154" t="s">
        <v>10</v>
      </c>
      <c r="E70" s="154" t="s">
        <v>10</v>
      </c>
      <c r="F70" s="154" t="s">
        <v>10</v>
      </c>
      <c r="G70" s="154" t="s">
        <v>10</v>
      </c>
      <c r="H70" s="154" t="s">
        <v>10</v>
      </c>
      <c r="I70" s="154" t="s">
        <v>10</v>
      </c>
      <c r="J70" s="154" t="s">
        <v>10</v>
      </c>
      <c r="K70" s="154" t="s">
        <v>10</v>
      </c>
      <c r="L70" s="154" t="s">
        <v>10</v>
      </c>
      <c r="M70" s="154" t="s">
        <v>10</v>
      </c>
      <c r="N70" s="154">
        <v>789.46</v>
      </c>
      <c r="O70" s="110"/>
      <c r="P70" s="110"/>
      <c r="Q70" s="110"/>
      <c r="R70" s="110"/>
      <c r="S70" s="110"/>
      <c r="T70" s="110"/>
      <c r="U70" s="110"/>
      <c r="V70" s="110"/>
      <c r="W70" s="110"/>
      <c r="X70" s="110"/>
    </row>
    <row r="71" spans="1:24" s="22" customFormat="1" ht="11.1" customHeight="1">
      <c r="A71" s="135">
        <f>IF(B71&lt;&gt;"",COUNTA($B$19:B71),"")</f>
        <v>52</v>
      </c>
      <c r="B71" s="36" t="s">
        <v>156</v>
      </c>
      <c r="C71" s="154">
        <v>289.66000000000003</v>
      </c>
      <c r="D71" s="154" t="s">
        <v>10</v>
      </c>
      <c r="E71" s="154" t="s">
        <v>10</v>
      </c>
      <c r="F71" s="154" t="s">
        <v>10</v>
      </c>
      <c r="G71" s="154" t="s">
        <v>10</v>
      </c>
      <c r="H71" s="154" t="s">
        <v>10</v>
      </c>
      <c r="I71" s="154" t="s">
        <v>10</v>
      </c>
      <c r="J71" s="154" t="s">
        <v>10</v>
      </c>
      <c r="K71" s="154" t="s">
        <v>10</v>
      </c>
      <c r="L71" s="154" t="s">
        <v>10</v>
      </c>
      <c r="M71" s="154" t="s">
        <v>10</v>
      </c>
      <c r="N71" s="154">
        <v>289.66000000000003</v>
      </c>
      <c r="O71" s="110"/>
      <c r="P71" s="110"/>
      <c r="Q71" s="110"/>
      <c r="R71" s="110"/>
      <c r="S71" s="110"/>
      <c r="T71" s="110"/>
      <c r="U71" s="110"/>
      <c r="V71" s="110"/>
      <c r="W71" s="110"/>
      <c r="X71" s="110"/>
    </row>
    <row r="72" spans="1:24" s="22" customFormat="1" ht="11.1" customHeight="1">
      <c r="A72" s="135">
        <f>IF(B72&lt;&gt;"",COUNTA($B$19:B72),"")</f>
        <v>53</v>
      </c>
      <c r="B72" s="36" t="s">
        <v>172</v>
      </c>
      <c r="C72" s="154">
        <v>309.94</v>
      </c>
      <c r="D72" s="154" t="s">
        <v>10</v>
      </c>
      <c r="E72" s="154" t="s">
        <v>10</v>
      </c>
      <c r="F72" s="154" t="s">
        <v>10</v>
      </c>
      <c r="G72" s="154" t="s">
        <v>10</v>
      </c>
      <c r="H72" s="154" t="s">
        <v>10</v>
      </c>
      <c r="I72" s="154" t="s">
        <v>10</v>
      </c>
      <c r="J72" s="154" t="s">
        <v>10</v>
      </c>
      <c r="K72" s="154" t="s">
        <v>10</v>
      </c>
      <c r="L72" s="154" t="s">
        <v>10</v>
      </c>
      <c r="M72" s="154" t="s">
        <v>10</v>
      </c>
      <c r="N72" s="154">
        <v>309.94</v>
      </c>
      <c r="O72" s="110"/>
      <c r="P72" s="110"/>
      <c r="Q72" s="110"/>
      <c r="R72" s="110"/>
      <c r="S72" s="110"/>
      <c r="T72" s="110"/>
      <c r="U72" s="110"/>
      <c r="V72" s="110"/>
      <c r="W72" s="110"/>
      <c r="X72" s="110"/>
    </row>
    <row r="73" spans="1:24" s="22" customFormat="1" ht="11.1" customHeight="1">
      <c r="A73" s="135">
        <f>IF(B73&lt;&gt;"",COUNTA($B$19:B73),"")</f>
        <v>54</v>
      </c>
      <c r="B73" s="36" t="s">
        <v>173</v>
      </c>
      <c r="C73" s="154">
        <v>119.21</v>
      </c>
      <c r="D73" s="154" t="s">
        <v>10</v>
      </c>
      <c r="E73" s="154" t="s">
        <v>10</v>
      </c>
      <c r="F73" s="154" t="s">
        <v>10</v>
      </c>
      <c r="G73" s="154" t="s">
        <v>10</v>
      </c>
      <c r="H73" s="154" t="s">
        <v>10</v>
      </c>
      <c r="I73" s="154" t="s">
        <v>10</v>
      </c>
      <c r="J73" s="154" t="s">
        <v>10</v>
      </c>
      <c r="K73" s="154" t="s">
        <v>10</v>
      </c>
      <c r="L73" s="154" t="s">
        <v>10</v>
      </c>
      <c r="M73" s="154" t="s">
        <v>10</v>
      </c>
      <c r="N73" s="154">
        <v>119.21</v>
      </c>
      <c r="O73" s="110"/>
      <c r="P73" s="110"/>
      <c r="Q73" s="110"/>
      <c r="R73" s="110"/>
      <c r="S73" s="110"/>
      <c r="T73" s="110"/>
      <c r="U73" s="110"/>
      <c r="V73" s="110"/>
      <c r="W73" s="110"/>
      <c r="X73" s="110"/>
    </row>
    <row r="74" spans="1:24" s="22" customFormat="1" ht="11.1" customHeight="1">
      <c r="A74" s="135">
        <f>IF(B74&lt;&gt;"",COUNTA($B$19:B74),"")</f>
        <v>55</v>
      </c>
      <c r="B74" s="36" t="s">
        <v>61</v>
      </c>
      <c r="C74" s="154">
        <v>343.89</v>
      </c>
      <c r="D74" s="154" t="s">
        <v>10</v>
      </c>
      <c r="E74" s="154" t="s">
        <v>10</v>
      </c>
      <c r="F74" s="154" t="s">
        <v>10</v>
      </c>
      <c r="G74" s="154" t="s">
        <v>10</v>
      </c>
      <c r="H74" s="154" t="s">
        <v>10</v>
      </c>
      <c r="I74" s="154" t="s">
        <v>10</v>
      </c>
      <c r="J74" s="154" t="s">
        <v>10</v>
      </c>
      <c r="K74" s="154" t="s">
        <v>10</v>
      </c>
      <c r="L74" s="154" t="s">
        <v>10</v>
      </c>
      <c r="M74" s="154" t="s">
        <v>10</v>
      </c>
      <c r="N74" s="154">
        <v>343.89</v>
      </c>
      <c r="O74" s="110"/>
      <c r="P74" s="110"/>
      <c r="Q74" s="110"/>
      <c r="R74" s="110"/>
      <c r="S74" s="110"/>
      <c r="T74" s="110"/>
      <c r="U74" s="110"/>
      <c r="V74" s="110"/>
      <c r="W74" s="110"/>
      <c r="X74" s="110"/>
    </row>
    <row r="75" spans="1:24" s="22" customFormat="1" ht="21.6" customHeight="1">
      <c r="A75" s="135">
        <f>IF(B75&lt;&gt;"",COUNTA($B$19:B75),"")</f>
        <v>56</v>
      </c>
      <c r="B75" s="37" t="s">
        <v>157</v>
      </c>
      <c r="C75" s="154">
        <v>300.73</v>
      </c>
      <c r="D75" s="154" t="s">
        <v>10</v>
      </c>
      <c r="E75" s="154" t="s">
        <v>10</v>
      </c>
      <c r="F75" s="154" t="s">
        <v>10</v>
      </c>
      <c r="G75" s="154" t="s">
        <v>10</v>
      </c>
      <c r="H75" s="154" t="s">
        <v>10</v>
      </c>
      <c r="I75" s="154" t="s">
        <v>10</v>
      </c>
      <c r="J75" s="154" t="s">
        <v>10</v>
      </c>
      <c r="K75" s="154" t="s">
        <v>10</v>
      </c>
      <c r="L75" s="154" t="s">
        <v>10</v>
      </c>
      <c r="M75" s="154" t="s">
        <v>10</v>
      </c>
      <c r="N75" s="154">
        <v>300.73</v>
      </c>
      <c r="O75" s="110"/>
      <c r="P75" s="110"/>
      <c r="Q75" s="110"/>
      <c r="R75" s="110"/>
      <c r="S75" s="110"/>
      <c r="T75" s="110"/>
      <c r="U75" s="110"/>
      <c r="V75" s="110"/>
      <c r="W75" s="110"/>
      <c r="X75" s="110"/>
    </row>
    <row r="76" spans="1:24" s="22" customFormat="1" ht="21.6" customHeight="1">
      <c r="A76" s="135">
        <f>IF(B76&lt;&gt;"",COUNTA($B$19:B76),"")</f>
        <v>57</v>
      </c>
      <c r="B76" s="37" t="s">
        <v>158</v>
      </c>
      <c r="C76" s="154">
        <v>427.35</v>
      </c>
      <c r="D76" s="154">
        <v>1.36</v>
      </c>
      <c r="E76" s="154">
        <v>0.46</v>
      </c>
      <c r="F76" s="154">
        <v>11.88</v>
      </c>
      <c r="G76" s="154">
        <v>4.05</v>
      </c>
      <c r="H76" s="154">
        <v>392.9</v>
      </c>
      <c r="I76" s="154">
        <v>209.22</v>
      </c>
      <c r="J76" s="154">
        <v>183.68</v>
      </c>
      <c r="K76" s="154">
        <v>0.23</v>
      </c>
      <c r="L76" s="154">
        <v>13.41</v>
      </c>
      <c r="M76" s="154">
        <v>3.06</v>
      </c>
      <c r="N76" s="154" t="s">
        <v>10</v>
      </c>
      <c r="O76" s="110"/>
      <c r="P76" s="110"/>
      <c r="Q76" s="110"/>
      <c r="R76" s="110"/>
      <c r="S76" s="110"/>
      <c r="T76" s="110"/>
      <c r="U76" s="110"/>
      <c r="V76" s="110"/>
      <c r="W76" s="110"/>
      <c r="X76" s="110"/>
    </row>
    <row r="77" spans="1:24" s="22" customFormat="1" ht="21.6" customHeight="1">
      <c r="A77" s="135">
        <f>IF(B77&lt;&gt;"",COUNTA($B$19:B77),"")</f>
        <v>58</v>
      </c>
      <c r="B77" s="37" t="s">
        <v>159</v>
      </c>
      <c r="C77" s="154">
        <v>70.900000000000006</v>
      </c>
      <c r="D77" s="154">
        <v>1.0900000000000001</v>
      </c>
      <c r="E77" s="154" t="s">
        <v>10</v>
      </c>
      <c r="F77" s="154">
        <v>0.37</v>
      </c>
      <c r="G77" s="154">
        <v>1.46</v>
      </c>
      <c r="H77" s="154">
        <v>67.819999999999993</v>
      </c>
      <c r="I77" s="154">
        <v>65.14</v>
      </c>
      <c r="J77" s="154">
        <v>2.68</v>
      </c>
      <c r="K77" s="154" t="s">
        <v>10</v>
      </c>
      <c r="L77" s="154">
        <v>0.08</v>
      </c>
      <c r="M77" s="154">
        <v>0.08</v>
      </c>
      <c r="N77" s="154" t="s">
        <v>10</v>
      </c>
      <c r="O77" s="110"/>
      <c r="P77" s="110"/>
      <c r="Q77" s="110"/>
      <c r="R77" s="110"/>
      <c r="S77" s="110"/>
      <c r="T77" s="110"/>
      <c r="U77" s="110"/>
      <c r="V77" s="110"/>
      <c r="W77" s="110"/>
      <c r="X77" s="110"/>
    </row>
    <row r="78" spans="1:24" s="22" customFormat="1" ht="11.1" customHeight="1">
      <c r="A78" s="135">
        <f>IF(B78&lt;&gt;"",COUNTA($B$19:B78),"")</f>
        <v>59</v>
      </c>
      <c r="B78" s="36" t="s">
        <v>160</v>
      </c>
      <c r="C78" s="154">
        <v>112.27</v>
      </c>
      <c r="D78" s="154">
        <v>1.47</v>
      </c>
      <c r="E78" s="154">
        <v>26.28</v>
      </c>
      <c r="F78" s="154">
        <v>2.98</v>
      </c>
      <c r="G78" s="154">
        <v>6.64</v>
      </c>
      <c r="H78" s="154">
        <v>23.84</v>
      </c>
      <c r="I78" s="154">
        <v>0.53</v>
      </c>
      <c r="J78" s="154">
        <v>23.31</v>
      </c>
      <c r="K78" s="154">
        <v>1.66</v>
      </c>
      <c r="L78" s="154">
        <v>22.12</v>
      </c>
      <c r="M78" s="154">
        <v>27.28</v>
      </c>
      <c r="N78" s="154" t="s">
        <v>10</v>
      </c>
      <c r="O78" s="110"/>
      <c r="P78" s="110"/>
      <c r="Q78" s="110"/>
      <c r="R78" s="110"/>
      <c r="S78" s="110"/>
      <c r="T78" s="110"/>
      <c r="U78" s="110"/>
      <c r="V78" s="110"/>
      <c r="W78" s="110"/>
      <c r="X78" s="110"/>
    </row>
    <row r="79" spans="1:24" s="22" customFormat="1" ht="11.1" customHeight="1">
      <c r="A79" s="135">
        <f>IF(B79&lt;&gt;"",COUNTA($B$19:B79),"")</f>
        <v>60</v>
      </c>
      <c r="B79" s="36" t="s">
        <v>161</v>
      </c>
      <c r="C79" s="154">
        <v>1000.13</v>
      </c>
      <c r="D79" s="154">
        <v>142.62</v>
      </c>
      <c r="E79" s="154">
        <v>27.36</v>
      </c>
      <c r="F79" s="154">
        <v>46.3</v>
      </c>
      <c r="G79" s="154">
        <v>6.85</v>
      </c>
      <c r="H79" s="154">
        <v>178.91</v>
      </c>
      <c r="I79" s="154">
        <v>112.47</v>
      </c>
      <c r="J79" s="154">
        <v>66.44</v>
      </c>
      <c r="K79" s="154">
        <v>6.19</v>
      </c>
      <c r="L79" s="154">
        <v>14.86</v>
      </c>
      <c r="M79" s="154">
        <v>48.48</v>
      </c>
      <c r="N79" s="154">
        <v>528.55999999999995</v>
      </c>
      <c r="O79" s="110"/>
      <c r="P79" s="110"/>
      <c r="Q79" s="110"/>
      <c r="R79" s="110"/>
      <c r="S79" s="110"/>
      <c r="T79" s="110"/>
      <c r="U79" s="110"/>
      <c r="V79" s="110"/>
      <c r="W79" s="110"/>
      <c r="X79" s="110"/>
    </row>
    <row r="80" spans="1:24" s="22" customFormat="1" ht="11.1" customHeight="1">
      <c r="A80" s="135">
        <f>IF(B80&lt;&gt;"",COUNTA($B$19:B80),"")</f>
        <v>61</v>
      </c>
      <c r="B80" s="36" t="s">
        <v>147</v>
      </c>
      <c r="C80" s="154">
        <v>614.71</v>
      </c>
      <c r="D80" s="154">
        <v>37.42</v>
      </c>
      <c r="E80" s="154">
        <v>1.1599999999999999</v>
      </c>
      <c r="F80" s="154">
        <v>40.07</v>
      </c>
      <c r="G80" s="154">
        <v>1.92</v>
      </c>
      <c r="H80" s="154">
        <v>31.96</v>
      </c>
      <c r="I80" s="154">
        <v>0.09</v>
      </c>
      <c r="J80" s="154">
        <v>31.87</v>
      </c>
      <c r="K80" s="154">
        <v>1.33</v>
      </c>
      <c r="L80" s="154">
        <v>2.1</v>
      </c>
      <c r="M80" s="154">
        <v>0.7</v>
      </c>
      <c r="N80" s="154">
        <v>498.06</v>
      </c>
      <c r="O80" s="110"/>
      <c r="P80" s="110"/>
      <c r="Q80" s="110"/>
      <c r="R80" s="110"/>
      <c r="S80" s="110"/>
      <c r="T80" s="110"/>
      <c r="U80" s="110"/>
      <c r="V80" s="110"/>
      <c r="W80" s="110"/>
      <c r="X80" s="110"/>
    </row>
    <row r="81" spans="1:24" s="22" customFormat="1" ht="20.100000000000001" customHeight="1">
      <c r="A81" s="136">
        <f>IF(B81&lt;&gt;"",COUNTA($B$19:B81),"")</f>
        <v>62</v>
      </c>
      <c r="B81" s="39" t="s">
        <v>162</v>
      </c>
      <c r="C81" s="158">
        <v>2430.0100000000002</v>
      </c>
      <c r="D81" s="158">
        <v>109.12</v>
      </c>
      <c r="E81" s="158">
        <v>52.94</v>
      </c>
      <c r="F81" s="158">
        <v>21.47</v>
      </c>
      <c r="G81" s="158">
        <v>17.079999999999998</v>
      </c>
      <c r="H81" s="158">
        <v>631.52</v>
      </c>
      <c r="I81" s="158">
        <v>387.28</v>
      </c>
      <c r="J81" s="158">
        <v>244.24</v>
      </c>
      <c r="K81" s="158">
        <v>6.75</v>
      </c>
      <c r="L81" s="158">
        <v>48.37</v>
      </c>
      <c r="M81" s="158">
        <v>78.2</v>
      </c>
      <c r="N81" s="158">
        <v>1464.58</v>
      </c>
      <c r="O81" s="110"/>
      <c r="P81" s="110"/>
      <c r="Q81" s="110"/>
      <c r="R81" s="110"/>
      <c r="S81" s="110"/>
      <c r="T81" s="110"/>
      <c r="U81" s="110"/>
      <c r="V81" s="110"/>
      <c r="W81" s="110"/>
      <c r="X81" s="110"/>
    </row>
    <row r="82" spans="1:24" s="40" customFormat="1" ht="11.1" customHeight="1">
      <c r="A82" s="135">
        <f>IF(B82&lt;&gt;"",COUNTA($B$19:B82),"")</f>
        <v>63</v>
      </c>
      <c r="B82" s="36" t="s">
        <v>163</v>
      </c>
      <c r="C82" s="154">
        <v>214.35</v>
      </c>
      <c r="D82" s="154">
        <v>9.94</v>
      </c>
      <c r="E82" s="154">
        <v>9.36</v>
      </c>
      <c r="F82" s="154">
        <v>4.8099999999999996</v>
      </c>
      <c r="G82" s="154">
        <v>0.12</v>
      </c>
      <c r="H82" s="154">
        <v>12.9</v>
      </c>
      <c r="I82" s="154">
        <v>0.47</v>
      </c>
      <c r="J82" s="154">
        <v>12.43</v>
      </c>
      <c r="K82" s="154">
        <v>4.54</v>
      </c>
      <c r="L82" s="154">
        <v>41.14</v>
      </c>
      <c r="M82" s="154">
        <v>76.739999999999995</v>
      </c>
      <c r="N82" s="154">
        <v>54.8</v>
      </c>
      <c r="O82" s="111"/>
      <c r="P82" s="111"/>
      <c r="Q82" s="111"/>
      <c r="R82" s="111"/>
      <c r="S82" s="111"/>
      <c r="T82" s="111"/>
      <c r="U82" s="111"/>
      <c r="V82" s="111"/>
      <c r="W82" s="111"/>
      <c r="X82" s="111"/>
    </row>
    <row r="83" spans="1:24"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row>
    <row r="84" spans="1:24" s="40" customFormat="1" ht="11.1" customHeight="1">
      <c r="A84" s="135">
        <f>IF(B84&lt;&gt;"",COUNTA($B$19:B84),"")</f>
        <v>65</v>
      </c>
      <c r="B84" s="36" t="s">
        <v>165</v>
      </c>
      <c r="C84" s="154">
        <v>120.18</v>
      </c>
      <c r="D84" s="154">
        <v>56.65</v>
      </c>
      <c r="E84" s="154">
        <v>3.08</v>
      </c>
      <c r="F84" s="154">
        <v>2.13</v>
      </c>
      <c r="G84" s="154">
        <v>4.8499999999999996</v>
      </c>
      <c r="H84" s="154">
        <v>9.91</v>
      </c>
      <c r="I84" s="154" t="s">
        <v>10</v>
      </c>
      <c r="J84" s="154">
        <v>9.91</v>
      </c>
      <c r="K84" s="154">
        <v>0.35</v>
      </c>
      <c r="L84" s="154">
        <v>40.42</v>
      </c>
      <c r="M84" s="154">
        <v>2.41</v>
      </c>
      <c r="N84" s="154">
        <v>0.38</v>
      </c>
      <c r="O84" s="111"/>
      <c r="P84" s="111"/>
      <c r="Q84" s="111"/>
      <c r="R84" s="111"/>
      <c r="S84" s="111"/>
      <c r="T84" s="111"/>
      <c r="U84" s="111"/>
      <c r="V84" s="111"/>
      <c r="W84" s="111"/>
      <c r="X84" s="111"/>
    </row>
    <row r="85" spans="1:24" s="40" customFormat="1" ht="11.1" customHeight="1">
      <c r="A85" s="135">
        <f>IF(B85&lt;&gt;"",COUNTA($B$19:B85),"")</f>
        <v>66</v>
      </c>
      <c r="B85" s="36" t="s">
        <v>147</v>
      </c>
      <c r="C85" s="154">
        <v>14.8</v>
      </c>
      <c r="D85" s="154" t="s">
        <v>10</v>
      </c>
      <c r="E85" s="154">
        <v>2.75</v>
      </c>
      <c r="F85" s="154">
        <v>0.13</v>
      </c>
      <c r="G85" s="154">
        <v>0.01</v>
      </c>
      <c r="H85" s="154">
        <v>1.31</v>
      </c>
      <c r="I85" s="154" t="s">
        <v>10</v>
      </c>
      <c r="J85" s="154">
        <v>1.31</v>
      </c>
      <c r="K85" s="154" t="s">
        <v>10</v>
      </c>
      <c r="L85" s="154">
        <v>10.59</v>
      </c>
      <c r="M85" s="154">
        <v>0.01</v>
      </c>
      <c r="N85" s="154" t="s">
        <v>10</v>
      </c>
      <c r="O85" s="111"/>
      <c r="P85" s="111"/>
      <c r="Q85" s="111"/>
      <c r="R85" s="111"/>
      <c r="S85" s="111"/>
      <c r="T85" s="111"/>
      <c r="U85" s="111"/>
      <c r="V85" s="111"/>
      <c r="W85" s="111"/>
      <c r="X85" s="111"/>
    </row>
    <row r="86" spans="1:24" s="22" customFormat="1" ht="20.100000000000001" customHeight="1">
      <c r="A86" s="136">
        <f>IF(B86&lt;&gt;"",COUNTA($B$19:B86),"")</f>
        <v>67</v>
      </c>
      <c r="B86" s="39" t="s">
        <v>166</v>
      </c>
      <c r="C86" s="158">
        <v>319.73</v>
      </c>
      <c r="D86" s="158">
        <v>66.59</v>
      </c>
      <c r="E86" s="158">
        <v>9.69</v>
      </c>
      <c r="F86" s="158">
        <v>6.81</v>
      </c>
      <c r="G86" s="158">
        <v>4.96</v>
      </c>
      <c r="H86" s="158">
        <v>21.51</v>
      </c>
      <c r="I86" s="158">
        <v>0.47</v>
      </c>
      <c r="J86" s="158">
        <v>21.04</v>
      </c>
      <c r="K86" s="158">
        <v>4.8899999999999997</v>
      </c>
      <c r="L86" s="158">
        <v>70.959999999999994</v>
      </c>
      <c r="M86" s="158">
        <v>79.150000000000006</v>
      </c>
      <c r="N86" s="158">
        <v>55.19</v>
      </c>
      <c r="O86" s="110"/>
      <c r="P86" s="110"/>
      <c r="Q86" s="110"/>
      <c r="R86" s="110"/>
      <c r="S86" s="110"/>
      <c r="T86" s="110"/>
      <c r="U86" s="110"/>
      <c r="V86" s="110"/>
      <c r="W86" s="110"/>
      <c r="X86" s="110"/>
    </row>
    <row r="87" spans="1:24" s="22" customFormat="1" ht="20.100000000000001" customHeight="1">
      <c r="A87" s="136">
        <f>IF(B87&lt;&gt;"",COUNTA($B$19:B87),"")</f>
        <v>68</v>
      </c>
      <c r="B87" s="39" t="s">
        <v>167</v>
      </c>
      <c r="C87" s="158">
        <v>2749.75</v>
      </c>
      <c r="D87" s="158">
        <v>175.71</v>
      </c>
      <c r="E87" s="158">
        <v>62.63</v>
      </c>
      <c r="F87" s="158">
        <v>28.28</v>
      </c>
      <c r="G87" s="158">
        <v>22.03</v>
      </c>
      <c r="H87" s="158">
        <v>653.02</v>
      </c>
      <c r="I87" s="158">
        <v>387.75</v>
      </c>
      <c r="J87" s="158">
        <v>265.27</v>
      </c>
      <c r="K87" s="158">
        <v>11.64</v>
      </c>
      <c r="L87" s="158">
        <v>119.33</v>
      </c>
      <c r="M87" s="158">
        <v>157.35</v>
      </c>
      <c r="N87" s="158">
        <v>1519.76</v>
      </c>
      <c r="O87" s="110"/>
      <c r="P87" s="110"/>
      <c r="Q87" s="110"/>
      <c r="R87" s="110"/>
      <c r="S87" s="110"/>
      <c r="T87" s="110"/>
      <c r="U87" s="110"/>
      <c r="V87" s="110"/>
      <c r="W87" s="110"/>
      <c r="X87" s="110"/>
    </row>
    <row r="88" spans="1:24" s="22" customFormat="1" ht="20.100000000000001" customHeight="1">
      <c r="A88" s="136">
        <f>IF(B88&lt;&gt;"",COUNTA($B$19:B88),"")</f>
        <v>69</v>
      </c>
      <c r="B88" s="39" t="s">
        <v>168</v>
      </c>
      <c r="C88" s="158">
        <v>26.85</v>
      </c>
      <c r="D88" s="158">
        <v>-249.69</v>
      </c>
      <c r="E88" s="158">
        <v>-107.67</v>
      </c>
      <c r="F88" s="158">
        <v>-208</v>
      </c>
      <c r="G88" s="158">
        <v>-53.57</v>
      </c>
      <c r="H88" s="158">
        <v>-493.04</v>
      </c>
      <c r="I88" s="158">
        <v>-193.8</v>
      </c>
      <c r="J88" s="158">
        <v>-299.23</v>
      </c>
      <c r="K88" s="158">
        <v>-46.17</v>
      </c>
      <c r="L88" s="158">
        <v>-232.61</v>
      </c>
      <c r="M88" s="158">
        <v>-48.41</v>
      </c>
      <c r="N88" s="158">
        <v>1466.01</v>
      </c>
      <c r="O88" s="110"/>
      <c r="P88" s="110"/>
      <c r="Q88" s="110"/>
      <c r="R88" s="110"/>
      <c r="S88" s="110"/>
      <c r="T88" s="110"/>
      <c r="U88" s="110"/>
      <c r="V88" s="110"/>
      <c r="W88" s="110"/>
      <c r="X88" s="110"/>
    </row>
    <row r="89" spans="1:24" s="40" customFormat="1" ht="25.15" customHeight="1">
      <c r="A89" s="135">
        <f>IF(B89&lt;&gt;"",COUNTA($B$19:B89),"")</f>
        <v>70</v>
      </c>
      <c r="B89" s="38" t="s">
        <v>169</v>
      </c>
      <c r="C89" s="156">
        <v>122.91</v>
      </c>
      <c r="D89" s="156">
        <v>-265.19</v>
      </c>
      <c r="E89" s="156">
        <v>-89.08</v>
      </c>
      <c r="F89" s="156">
        <v>-181.08</v>
      </c>
      <c r="G89" s="156">
        <v>-42.5</v>
      </c>
      <c r="H89" s="156">
        <v>-481.74</v>
      </c>
      <c r="I89" s="156">
        <v>-194.24</v>
      </c>
      <c r="J89" s="156">
        <v>-287.5</v>
      </c>
      <c r="K89" s="156">
        <v>-43.02</v>
      </c>
      <c r="L89" s="156">
        <v>-152.1</v>
      </c>
      <c r="M89" s="156">
        <v>-33.200000000000003</v>
      </c>
      <c r="N89" s="156">
        <v>1410.83</v>
      </c>
      <c r="O89" s="111"/>
      <c r="P89" s="111"/>
      <c r="Q89" s="111"/>
      <c r="R89" s="111"/>
      <c r="S89" s="111"/>
      <c r="T89" s="111"/>
      <c r="U89" s="111"/>
      <c r="V89" s="111"/>
      <c r="W89" s="111"/>
      <c r="X89" s="111"/>
    </row>
    <row r="90" spans="1:24" s="40" customFormat="1" ht="18" customHeight="1">
      <c r="A90" s="135">
        <f>IF(B90&lt;&gt;"",COUNTA($B$19:B90),"")</f>
        <v>71</v>
      </c>
      <c r="B90" s="36" t="s">
        <v>170</v>
      </c>
      <c r="C90" s="154">
        <v>75.819999999999993</v>
      </c>
      <c r="D90" s="154">
        <v>5.87</v>
      </c>
      <c r="E90" s="154">
        <v>2.1</v>
      </c>
      <c r="F90" s="154">
        <v>9.56</v>
      </c>
      <c r="G90" s="154">
        <v>4.46</v>
      </c>
      <c r="H90" s="154">
        <v>2.4500000000000002</v>
      </c>
      <c r="I90" s="154" t="s">
        <v>10</v>
      </c>
      <c r="J90" s="154">
        <v>2.4500000000000002</v>
      </c>
      <c r="K90" s="154" t="s">
        <v>10</v>
      </c>
      <c r="L90" s="154">
        <v>0.51</v>
      </c>
      <c r="M90" s="154" t="s">
        <v>10</v>
      </c>
      <c r="N90" s="154">
        <v>50.86</v>
      </c>
      <c r="O90" s="111"/>
      <c r="P90" s="111"/>
      <c r="Q90" s="111"/>
      <c r="R90" s="111"/>
      <c r="S90" s="111"/>
      <c r="T90" s="111"/>
      <c r="U90" s="111"/>
      <c r="V90" s="111"/>
      <c r="W90" s="111"/>
      <c r="X90" s="111"/>
    </row>
    <row r="91" spans="1:24" ht="11.1" customHeight="1">
      <c r="A91" s="135">
        <f>IF(B91&lt;&gt;"",COUNTA($B$19:B91),"")</f>
        <v>72</v>
      </c>
      <c r="B91" s="36" t="s">
        <v>171</v>
      </c>
      <c r="C91" s="154">
        <v>90.93</v>
      </c>
      <c r="D91" s="154">
        <v>3.69</v>
      </c>
      <c r="E91" s="154">
        <v>0.84</v>
      </c>
      <c r="F91" s="154">
        <v>1.81</v>
      </c>
      <c r="G91" s="154">
        <v>0.24</v>
      </c>
      <c r="H91" s="154">
        <v>0.82</v>
      </c>
      <c r="I91" s="154">
        <v>0.11</v>
      </c>
      <c r="J91" s="154">
        <v>0.71</v>
      </c>
      <c r="K91" s="154">
        <v>1.18</v>
      </c>
      <c r="L91" s="154">
        <v>1.8</v>
      </c>
      <c r="M91" s="154">
        <v>0.1</v>
      </c>
      <c r="N91" s="154">
        <v>80.45</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128</v>
      </c>
      <c r="B1" s="233"/>
      <c r="C1" s="236"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D1" s="236"/>
      <c r="E1" s="236"/>
      <c r="F1" s="236"/>
      <c r="G1" s="237"/>
      <c r="H1" s="238"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I1" s="236"/>
      <c r="J1" s="236"/>
      <c r="K1" s="236"/>
      <c r="L1" s="236"/>
      <c r="M1" s="236"/>
      <c r="N1" s="237"/>
    </row>
    <row r="2" spans="1:14" s="18" customFormat="1" ht="20.25" customHeight="1">
      <c r="A2" s="232" t="s">
        <v>109</v>
      </c>
      <c r="B2" s="233"/>
      <c r="C2" s="236" t="s">
        <v>126</v>
      </c>
      <c r="D2" s="236"/>
      <c r="E2" s="236"/>
      <c r="F2" s="236"/>
      <c r="G2" s="237"/>
      <c r="H2" s="238" t="s">
        <v>126</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4"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4"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row>
    <row r="19" spans="1:24" s="22" customFormat="1" ht="11.1" customHeight="1">
      <c r="A19" s="135">
        <f>IF(B19&lt;&gt;"",COUNTA($B$19:B19),"")</f>
        <v>1</v>
      </c>
      <c r="B19" s="36" t="s">
        <v>142</v>
      </c>
      <c r="C19" s="152">
        <v>164393</v>
      </c>
      <c r="D19" s="152">
        <v>69555</v>
      </c>
      <c r="E19" s="152">
        <v>23777</v>
      </c>
      <c r="F19" s="152">
        <v>7168</v>
      </c>
      <c r="G19" s="152">
        <v>8823</v>
      </c>
      <c r="H19" s="152">
        <v>24762</v>
      </c>
      <c r="I19" s="152">
        <v>9859</v>
      </c>
      <c r="J19" s="152">
        <v>14904</v>
      </c>
      <c r="K19" s="152">
        <v>5063</v>
      </c>
      <c r="L19" s="152">
        <v>16236</v>
      </c>
      <c r="M19" s="152">
        <v>9008</v>
      </c>
      <c r="N19" s="152" t="s">
        <v>10</v>
      </c>
      <c r="O19" s="110"/>
      <c r="P19" s="110"/>
      <c r="Q19" s="110"/>
      <c r="R19" s="110"/>
      <c r="S19" s="110"/>
      <c r="T19" s="110"/>
      <c r="U19" s="110"/>
      <c r="V19" s="110"/>
      <c r="W19" s="110"/>
      <c r="X19" s="110"/>
    </row>
    <row r="20" spans="1:24" s="22" customFormat="1" ht="11.1" customHeight="1">
      <c r="A20" s="135">
        <f>IF(B20&lt;&gt;"",COUNTA($B$19:B20),"")</f>
        <v>2</v>
      </c>
      <c r="B20" s="36" t="s">
        <v>143</v>
      </c>
      <c r="C20" s="152">
        <v>109193</v>
      </c>
      <c r="D20" s="152">
        <v>22481</v>
      </c>
      <c r="E20" s="152">
        <v>5658</v>
      </c>
      <c r="F20" s="152">
        <v>25148</v>
      </c>
      <c r="G20" s="152">
        <v>2277</v>
      </c>
      <c r="H20" s="152">
        <v>8099</v>
      </c>
      <c r="I20" s="152">
        <v>6601</v>
      </c>
      <c r="J20" s="152">
        <v>1498</v>
      </c>
      <c r="K20" s="152">
        <v>2930</v>
      </c>
      <c r="L20" s="152">
        <v>22474</v>
      </c>
      <c r="M20" s="152">
        <v>20127</v>
      </c>
      <c r="N20" s="152" t="s">
        <v>10</v>
      </c>
      <c r="O20" s="110"/>
      <c r="P20" s="110"/>
      <c r="Q20" s="110"/>
      <c r="R20" s="110"/>
      <c r="S20" s="110"/>
      <c r="T20" s="110"/>
      <c r="U20" s="110"/>
      <c r="V20" s="110"/>
      <c r="W20" s="110"/>
      <c r="X20" s="110"/>
    </row>
    <row r="21" spans="1:24" s="22" customFormat="1" ht="21.6" customHeight="1">
      <c r="A21" s="135">
        <f>IF(B21&lt;&gt;"",COUNTA($B$19:B21),"")</f>
        <v>3</v>
      </c>
      <c r="B21" s="37" t="s">
        <v>144</v>
      </c>
      <c r="C21" s="152">
        <v>178920</v>
      </c>
      <c r="D21" s="152" t="s">
        <v>10</v>
      </c>
      <c r="E21" s="152" t="s">
        <v>10</v>
      </c>
      <c r="F21" s="152" t="s">
        <v>10</v>
      </c>
      <c r="G21" s="152" t="s">
        <v>10</v>
      </c>
      <c r="H21" s="152">
        <v>178920</v>
      </c>
      <c r="I21" s="152">
        <v>144395</v>
      </c>
      <c r="J21" s="152">
        <v>34525</v>
      </c>
      <c r="K21" s="152" t="s">
        <v>10</v>
      </c>
      <c r="L21" s="152" t="s">
        <v>10</v>
      </c>
      <c r="M21" s="152" t="s">
        <v>10</v>
      </c>
      <c r="N21" s="152" t="s">
        <v>10</v>
      </c>
      <c r="O21" s="110"/>
      <c r="P21" s="110"/>
      <c r="Q21" s="110"/>
      <c r="R21" s="110"/>
      <c r="S21" s="110"/>
      <c r="T21" s="110"/>
      <c r="U21" s="110"/>
      <c r="V21" s="110"/>
      <c r="W21" s="110"/>
      <c r="X21" s="110"/>
    </row>
    <row r="22" spans="1:24" s="22" customFormat="1" ht="11.1" customHeight="1">
      <c r="A22" s="135">
        <f>IF(B22&lt;&gt;"",COUNTA($B$19:B22),"")</f>
        <v>4</v>
      </c>
      <c r="B22" s="36" t="s">
        <v>145</v>
      </c>
      <c r="C22" s="152">
        <v>3493</v>
      </c>
      <c r="D22" s="152">
        <v>440</v>
      </c>
      <c r="E22" s="152">
        <v>21</v>
      </c>
      <c r="F22" s="152">
        <v>46</v>
      </c>
      <c r="G22" s="152" t="s">
        <v>10</v>
      </c>
      <c r="H22" s="152">
        <v>4</v>
      </c>
      <c r="I22" s="152" t="s">
        <v>10</v>
      </c>
      <c r="J22" s="152">
        <v>4</v>
      </c>
      <c r="K22" s="152">
        <v>5</v>
      </c>
      <c r="L22" s="152">
        <v>194</v>
      </c>
      <c r="M22" s="152">
        <v>84</v>
      </c>
      <c r="N22" s="152">
        <v>2698</v>
      </c>
      <c r="O22" s="110"/>
      <c r="P22" s="110"/>
      <c r="Q22" s="110"/>
      <c r="R22" s="110"/>
      <c r="S22" s="110"/>
      <c r="T22" s="110"/>
      <c r="U22" s="110"/>
      <c r="V22" s="110"/>
      <c r="W22" s="110"/>
      <c r="X22" s="110"/>
    </row>
    <row r="23" spans="1:24" s="22" customFormat="1" ht="11.1" customHeight="1">
      <c r="A23" s="135">
        <f>IF(B23&lt;&gt;"",COUNTA($B$19:B23),"")</f>
        <v>5</v>
      </c>
      <c r="B23" s="36" t="s">
        <v>146</v>
      </c>
      <c r="C23" s="152">
        <v>282991</v>
      </c>
      <c r="D23" s="152">
        <v>20023</v>
      </c>
      <c r="E23" s="152">
        <v>3843</v>
      </c>
      <c r="F23" s="152">
        <v>20648</v>
      </c>
      <c r="G23" s="152">
        <v>7886</v>
      </c>
      <c r="H23" s="152">
        <v>77736</v>
      </c>
      <c r="I23" s="152">
        <v>7474</v>
      </c>
      <c r="J23" s="152">
        <v>70262</v>
      </c>
      <c r="K23" s="152">
        <v>5002</v>
      </c>
      <c r="L23" s="152">
        <v>6942</v>
      </c>
      <c r="M23" s="152">
        <v>16209</v>
      </c>
      <c r="N23" s="152">
        <v>124702</v>
      </c>
      <c r="O23" s="110"/>
      <c r="P23" s="110"/>
      <c r="Q23" s="110"/>
      <c r="R23" s="110"/>
      <c r="S23" s="110"/>
      <c r="T23" s="110"/>
      <c r="U23" s="110"/>
      <c r="V23" s="110"/>
      <c r="W23" s="110"/>
      <c r="X23" s="110"/>
    </row>
    <row r="24" spans="1:24" s="22" customFormat="1" ht="11.1" customHeight="1">
      <c r="A24" s="135">
        <f>IF(B24&lt;&gt;"",COUNTA($B$19:B24),"")</f>
        <v>6</v>
      </c>
      <c r="B24" s="36" t="s">
        <v>147</v>
      </c>
      <c r="C24" s="152">
        <v>144359</v>
      </c>
      <c r="D24" s="152">
        <v>11538</v>
      </c>
      <c r="E24" s="152">
        <v>296</v>
      </c>
      <c r="F24" s="152">
        <v>9044</v>
      </c>
      <c r="G24" s="152">
        <v>10</v>
      </c>
      <c r="H24" s="152">
        <v>2009</v>
      </c>
      <c r="I24" s="152">
        <v>3</v>
      </c>
      <c r="J24" s="152">
        <v>2006</v>
      </c>
      <c r="K24" s="152">
        <v>132</v>
      </c>
      <c r="L24" s="152">
        <v>903</v>
      </c>
      <c r="M24" s="152">
        <v>22</v>
      </c>
      <c r="N24" s="152">
        <v>120405</v>
      </c>
      <c r="O24" s="110"/>
      <c r="P24" s="110"/>
      <c r="Q24" s="110"/>
      <c r="R24" s="110"/>
      <c r="S24" s="110"/>
      <c r="T24" s="110"/>
      <c r="U24" s="110"/>
      <c r="V24" s="110"/>
      <c r="W24" s="110"/>
      <c r="X24" s="110"/>
    </row>
    <row r="25" spans="1:24" s="22" customFormat="1" ht="20.100000000000001" customHeight="1">
      <c r="A25" s="136">
        <f>IF(B25&lt;&gt;"",COUNTA($B$19:B25),"")</f>
        <v>7</v>
      </c>
      <c r="B25" s="39" t="s">
        <v>148</v>
      </c>
      <c r="C25" s="162">
        <v>594631</v>
      </c>
      <c r="D25" s="162">
        <v>100960</v>
      </c>
      <c r="E25" s="162">
        <v>33003</v>
      </c>
      <c r="F25" s="162">
        <v>43966</v>
      </c>
      <c r="G25" s="162">
        <v>18976</v>
      </c>
      <c r="H25" s="162">
        <v>287512</v>
      </c>
      <c r="I25" s="162">
        <v>168326</v>
      </c>
      <c r="J25" s="162">
        <v>119186</v>
      </c>
      <c r="K25" s="162">
        <v>12868</v>
      </c>
      <c r="L25" s="162">
        <v>44944</v>
      </c>
      <c r="M25" s="162">
        <v>45406</v>
      </c>
      <c r="N25" s="162">
        <v>6995</v>
      </c>
      <c r="O25" s="110"/>
      <c r="P25" s="110"/>
      <c r="Q25" s="110"/>
      <c r="R25" s="110"/>
      <c r="S25" s="110"/>
      <c r="T25" s="110"/>
      <c r="U25" s="110"/>
      <c r="V25" s="110"/>
      <c r="W25" s="110"/>
      <c r="X25" s="110"/>
    </row>
    <row r="26" spans="1:24" s="22" customFormat="1" ht="21.6" customHeight="1">
      <c r="A26" s="135">
        <f>IF(B26&lt;&gt;"",COUNTA($B$19:B26),"")</f>
        <v>8</v>
      </c>
      <c r="B26" s="37" t="s">
        <v>149</v>
      </c>
      <c r="C26" s="152">
        <v>79421</v>
      </c>
      <c r="D26" s="152">
        <v>12902</v>
      </c>
      <c r="E26" s="152">
        <v>5987</v>
      </c>
      <c r="F26" s="152">
        <v>12616</v>
      </c>
      <c r="G26" s="152">
        <v>316</v>
      </c>
      <c r="H26" s="152">
        <v>2898</v>
      </c>
      <c r="I26" s="152">
        <v>10</v>
      </c>
      <c r="J26" s="152">
        <v>2888</v>
      </c>
      <c r="K26" s="152">
        <v>4175</v>
      </c>
      <c r="L26" s="152">
        <v>37710</v>
      </c>
      <c r="M26" s="152">
        <v>2817</v>
      </c>
      <c r="N26" s="152" t="s">
        <v>10</v>
      </c>
      <c r="O26" s="110"/>
      <c r="P26" s="110"/>
      <c r="Q26" s="110"/>
      <c r="R26" s="110"/>
      <c r="S26" s="110"/>
      <c r="T26" s="110"/>
      <c r="U26" s="110"/>
      <c r="V26" s="110"/>
      <c r="W26" s="110"/>
      <c r="X26" s="110"/>
    </row>
    <row r="27" spans="1:24" s="22" customFormat="1" ht="11.1" customHeight="1">
      <c r="A27" s="135">
        <f>IF(B27&lt;&gt;"",COUNTA($B$19:B27),"")</f>
        <v>9</v>
      </c>
      <c r="B27" s="36" t="s">
        <v>150</v>
      </c>
      <c r="C27" s="152">
        <v>61279</v>
      </c>
      <c r="D27" s="152">
        <v>9468</v>
      </c>
      <c r="E27" s="152">
        <v>1945</v>
      </c>
      <c r="F27" s="152">
        <v>11605</v>
      </c>
      <c r="G27" s="152">
        <v>103</v>
      </c>
      <c r="H27" s="152">
        <v>2121</v>
      </c>
      <c r="I27" s="152" t="s">
        <v>10</v>
      </c>
      <c r="J27" s="152">
        <v>2121</v>
      </c>
      <c r="K27" s="152">
        <v>4058</v>
      </c>
      <c r="L27" s="152">
        <v>29782</v>
      </c>
      <c r="M27" s="152">
        <v>2197</v>
      </c>
      <c r="N27" s="152" t="s">
        <v>10</v>
      </c>
      <c r="O27" s="110"/>
      <c r="P27" s="110"/>
      <c r="Q27" s="110"/>
      <c r="R27" s="110"/>
      <c r="S27" s="110"/>
      <c r="T27" s="110"/>
      <c r="U27" s="110"/>
      <c r="V27" s="110"/>
      <c r="W27" s="110"/>
      <c r="X27" s="110"/>
    </row>
    <row r="28" spans="1:24"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row>
    <row r="29" spans="1:24" s="22" customFormat="1" ht="11.1" customHeight="1">
      <c r="A29" s="135">
        <f>IF(B29&lt;&gt;"",COUNTA($B$19:B29),"")</f>
        <v>11</v>
      </c>
      <c r="B29" s="36" t="s">
        <v>152</v>
      </c>
      <c r="C29" s="152">
        <v>3819</v>
      </c>
      <c r="D29" s="152">
        <v>256</v>
      </c>
      <c r="E29" s="152">
        <v>541</v>
      </c>
      <c r="F29" s="152">
        <v>59</v>
      </c>
      <c r="G29" s="152" t="s">
        <v>10</v>
      </c>
      <c r="H29" s="152">
        <v>2</v>
      </c>
      <c r="I29" s="152" t="s">
        <v>10</v>
      </c>
      <c r="J29" s="152">
        <v>2</v>
      </c>
      <c r="K29" s="152">
        <v>1677</v>
      </c>
      <c r="L29" s="152">
        <v>976</v>
      </c>
      <c r="M29" s="152">
        <v>280</v>
      </c>
      <c r="N29" s="152">
        <v>27</v>
      </c>
      <c r="O29" s="110"/>
      <c r="P29" s="110"/>
      <c r="Q29" s="110"/>
      <c r="R29" s="110"/>
      <c r="S29" s="110"/>
      <c r="T29" s="110"/>
      <c r="U29" s="110"/>
      <c r="V29" s="110"/>
      <c r="W29" s="110"/>
      <c r="X29" s="110"/>
    </row>
    <row r="30" spans="1:24" s="22" customFormat="1" ht="11.1" customHeight="1">
      <c r="A30" s="135">
        <f>IF(B30&lt;&gt;"",COUNTA($B$19:B30),"")</f>
        <v>12</v>
      </c>
      <c r="B30" s="36" t="s">
        <v>147</v>
      </c>
      <c r="C30" s="152">
        <v>2908</v>
      </c>
      <c r="D30" s="152" t="s">
        <v>10</v>
      </c>
      <c r="E30" s="152">
        <v>363</v>
      </c>
      <c r="F30" s="152">
        <v>2270</v>
      </c>
      <c r="G30" s="152" t="s">
        <v>10</v>
      </c>
      <c r="H30" s="152">
        <v>5</v>
      </c>
      <c r="I30" s="152" t="s">
        <v>10</v>
      </c>
      <c r="J30" s="152">
        <v>5</v>
      </c>
      <c r="K30" s="152" t="s">
        <v>10</v>
      </c>
      <c r="L30" s="152">
        <v>270</v>
      </c>
      <c r="M30" s="152" t="s">
        <v>10</v>
      </c>
      <c r="N30" s="152" t="s">
        <v>10</v>
      </c>
      <c r="O30" s="110"/>
      <c r="P30" s="110"/>
      <c r="Q30" s="110"/>
      <c r="R30" s="110"/>
      <c r="S30" s="110"/>
      <c r="T30" s="110"/>
      <c r="U30" s="110"/>
      <c r="V30" s="110"/>
      <c r="W30" s="110"/>
      <c r="X30" s="110"/>
    </row>
    <row r="31" spans="1:24" s="22" customFormat="1" ht="20.100000000000001" customHeight="1">
      <c r="A31" s="136">
        <f>IF(B31&lt;&gt;"",COUNTA($B$19:B31),"")</f>
        <v>13</v>
      </c>
      <c r="B31" s="39" t="s">
        <v>153</v>
      </c>
      <c r="C31" s="162">
        <v>80332</v>
      </c>
      <c r="D31" s="162">
        <v>13159</v>
      </c>
      <c r="E31" s="162">
        <v>6164</v>
      </c>
      <c r="F31" s="162">
        <v>10405</v>
      </c>
      <c r="G31" s="162">
        <v>316</v>
      </c>
      <c r="H31" s="162">
        <v>2895</v>
      </c>
      <c r="I31" s="162">
        <v>10</v>
      </c>
      <c r="J31" s="162">
        <v>2885</v>
      </c>
      <c r="K31" s="162">
        <v>5852</v>
      </c>
      <c r="L31" s="162">
        <v>38415</v>
      </c>
      <c r="M31" s="162">
        <v>3097</v>
      </c>
      <c r="N31" s="162">
        <v>27</v>
      </c>
      <c r="O31" s="110"/>
      <c r="P31" s="110"/>
      <c r="Q31" s="110"/>
      <c r="R31" s="110"/>
      <c r="S31" s="110"/>
      <c r="T31" s="110"/>
      <c r="U31" s="110"/>
      <c r="V31" s="110"/>
      <c r="W31" s="110"/>
      <c r="X31" s="110"/>
    </row>
    <row r="32" spans="1:24" s="22" customFormat="1" ht="20.100000000000001" customHeight="1">
      <c r="A32" s="136">
        <f>IF(B32&lt;&gt;"",COUNTA($B$19:B32),"")</f>
        <v>14</v>
      </c>
      <c r="B32" s="39" t="s">
        <v>154</v>
      </c>
      <c r="C32" s="162">
        <v>674962</v>
      </c>
      <c r="D32" s="162">
        <v>114119</v>
      </c>
      <c r="E32" s="162">
        <v>39167</v>
      </c>
      <c r="F32" s="162">
        <v>54372</v>
      </c>
      <c r="G32" s="162">
        <v>19292</v>
      </c>
      <c r="H32" s="162">
        <v>290408</v>
      </c>
      <c r="I32" s="162">
        <v>168336</v>
      </c>
      <c r="J32" s="162">
        <v>122071</v>
      </c>
      <c r="K32" s="162">
        <v>18720</v>
      </c>
      <c r="L32" s="162">
        <v>83359</v>
      </c>
      <c r="M32" s="162">
        <v>48503</v>
      </c>
      <c r="N32" s="162">
        <v>7023</v>
      </c>
      <c r="O32" s="110"/>
      <c r="P32" s="110"/>
      <c r="Q32" s="110"/>
      <c r="R32" s="110"/>
      <c r="S32" s="110"/>
      <c r="T32" s="110"/>
      <c r="U32" s="110"/>
      <c r="V32" s="110"/>
      <c r="W32" s="110"/>
      <c r="X32" s="110"/>
    </row>
    <row r="33" spans="1:24" s="22" customFormat="1" ht="11.1" customHeight="1">
      <c r="A33" s="135">
        <f>IF(B33&lt;&gt;"",COUNTA($B$19:B33),"")</f>
        <v>15</v>
      </c>
      <c r="B33" s="36" t="s">
        <v>155</v>
      </c>
      <c r="C33" s="152">
        <v>170151</v>
      </c>
      <c r="D33" s="152" t="s">
        <v>10</v>
      </c>
      <c r="E33" s="152" t="s">
        <v>10</v>
      </c>
      <c r="F33" s="152" t="s">
        <v>10</v>
      </c>
      <c r="G33" s="152" t="s">
        <v>10</v>
      </c>
      <c r="H33" s="152" t="s">
        <v>10</v>
      </c>
      <c r="I33" s="152" t="s">
        <v>10</v>
      </c>
      <c r="J33" s="152" t="s">
        <v>10</v>
      </c>
      <c r="K33" s="152" t="s">
        <v>10</v>
      </c>
      <c r="L33" s="152" t="s">
        <v>10</v>
      </c>
      <c r="M33" s="152" t="s">
        <v>10</v>
      </c>
      <c r="N33" s="152">
        <v>170151</v>
      </c>
      <c r="O33" s="110"/>
      <c r="P33" s="110"/>
      <c r="Q33" s="110"/>
      <c r="R33" s="110"/>
      <c r="S33" s="110"/>
      <c r="T33" s="110"/>
      <c r="U33" s="110"/>
      <c r="V33" s="110"/>
      <c r="W33" s="110"/>
      <c r="X33" s="110"/>
    </row>
    <row r="34" spans="1:24" s="22" customFormat="1" ht="11.1" customHeight="1">
      <c r="A34" s="135">
        <f>IF(B34&lt;&gt;"",COUNTA($B$19:B34),"")</f>
        <v>16</v>
      </c>
      <c r="B34" s="36" t="s">
        <v>156</v>
      </c>
      <c r="C34" s="152">
        <v>58082</v>
      </c>
      <c r="D34" s="152" t="s">
        <v>10</v>
      </c>
      <c r="E34" s="152" t="s">
        <v>10</v>
      </c>
      <c r="F34" s="152" t="s">
        <v>10</v>
      </c>
      <c r="G34" s="152" t="s">
        <v>10</v>
      </c>
      <c r="H34" s="152" t="s">
        <v>10</v>
      </c>
      <c r="I34" s="152" t="s">
        <v>10</v>
      </c>
      <c r="J34" s="152" t="s">
        <v>10</v>
      </c>
      <c r="K34" s="152" t="s">
        <v>10</v>
      </c>
      <c r="L34" s="152" t="s">
        <v>10</v>
      </c>
      <c r="M34" s="152" t="s">
        <v>10</v>
      </c>
      <c r="N34" s="152">
        <v>58082</v>
      </c>
      <c r="O34" s="110"/>
      <c r="P34" s="110"/>
      <c r="Q34" s="110"/>
      <c r="R34" s="110"/>
      <c r="S34" s="110"/>
      <c r="T34" s="110"/>
      <c r="U34" s="110"/>
      <c r="V34" s="110"/>
      <c r="W34" s="110"/>
      <c r="X34" s="110"/>
    </row>
    <row r="35" spans="1:24" s="22" customFormat="1" ht="11.1" customHeight="1">
      <c r="A35" s="135">
        <f>IF(B35&lt;&gt;"",COUNTA($B$19:B35),"")</f>
        <v>17</v>
      </c>
      <c r="B35" s="36" t="s">
        <v>172</v>
      </c>
      <c r="C35" s="152">
        <v>65945</v>
      </c>
      <c r="D35" s="152" t="s">
        <v>10</v>
      </c>
      <c r="E35" s="152" t="s">
        <v>10</v>
      </c>
      <c r="F35" s="152" t="s">
        <v>10</v>
      </c>
      <c r="G35" s="152" t="s">
        <v>10</v>
      </c>
      <c r="H35" s="152" t="s">
        <v>10</v>
      </c>
      <c r="I35" s="152" t="s">
        <v>10</v>
      </c>
      <c r="J35" s="152" t="s">
        <v>10</v>
      </c>
      <c r="K35" s="152" t="s">
        <v>10</v>
      </c>
      <c r="L35" s="152" t="s">
        <v>10</v>
      </c>
      <c r="M35" s="152" t="s">
        <v>10</v>
      </c>
      <c r="N35" s="152">
        <v>65945</v>
      </c>
      <c r="O35" s="110"/>
      <c r="P35" s="110"/>
      <c r="Q35" s="110"/>
      <c r="R35" s="110"/>
      <c r="S35" s="110"/>
      <c r="T35" s="110"/>
      <c r="U35" s="110"/>
      <c r="V35" s="110"/>
      <c r="W35" s="110"/>
      <c r="X35" s="110"/>
    </row>
    <row r="36" spans="1:24" s="22" customFormat="1" ht="11.1" customHeight="1">
      <c r="A36" s="135">
        <f>IF(B36&lt;&gt;"",COUNTA($B$19:B36),"")</f>
        <v>18</v>
      </c>
      <c r="B36" s="36" t="s">
        <v>173</v>
      </c>
      <c r="C36" s="152">
        <v>27844</v>
      </c>
      <c r="D36" s="152" t="s">
        <v>10</v>
      </c>
      <c r="E36" s="152" t="s">
        <v>10</v>
      </c>
      <c r="F36" s="152" t="s">
        <v>10</v>
      </c>
      <c r="G36" s="152" t="s">
        <v>10</v>
      </c>
      <c r="H36" s="152" t="s">
        <v>10</v>
      </c>
      <c r="I36" s="152" t="s">
        <v>10</v>
      </c>
      <c r="J36" s="152" t="s">
        <v>10</v>
      </c>
      <c r="K36" s="152" t="s">
        <v>10</v>
      </c>
      <c r="L36" s="152" t="s">
        <v>10</v>
      </c>
      <c r="M36" s="152" t="s">
        <v>10</v>
      </c>
      <c r="N36" s="152">
        <v>27844</v>
      </c>
      <c r="O36" s="110"/>
      <c r="P36" s="110"/>
      <c r="Q36" s="110"/>
      <c r="R36" s="110"/>
      <c r="S36" s="110"/>
      <c r="T36" s="110"/>
      <c r="U36" s="110"/>
      <c r="V36" s="110"/>
      <c r="W36" s="110"/>
      <c r="X36" s="110"/>
    </row>
    <row r="37" spans="1:24" s="22" customFormat="1" ht="11.1" customHeight="1">
      <c r="A37" s="135">
        <f>IF(B37&lt;&gt;"",COUNTA($B$19:B37),"")</f>
        <v>19</v>
      </c>
      <c r="B37" s="36" t="s">
        <v>61</v>
      </c>
      <c r="C37" s="152">
        <v>111022</v>
      </c>
      <c r="D37" s="152" t="s">
        <v>10</v>
      </c>
      <c r="E37" s="152" t="s">
        <v>10</v>
      </c>
      <c r="F37" s="152" t="s">
        <v>10</v>
      </c>
      <c r="G37" s="152" t="s">
        <v>10</v>
      </c>
      <c r="H37" s="152" t="s">
        <v>10</v>
      </c>
      <c r="I37" s="152" t="s">
        <v>10</v>
      </c>
      <c r="J37" s="152" t="s">
        <v>10</v>
      </c>
      <c r="K37" s="152" t="s">
        <v>10</v>
      </c>
      <c r="L37" s="152" t="s">
        <v>10</v>
      </c>
      <c r="M37" s="152" t="s">
        <v>10</v>
      </c>
      <c r="N37" s="152">
        <v>111022</v>
      </c>
      <c r="O37" s="110"/>
      <c r="P37" s="110"/>
      <c r="Q37" s="110"/>
      <c r="R37" s="110"/>
      <c r="S37" s="110"/>
      <c r="T37" s="110"/>
      <c r="U37" s="110"/>
      <c r="V37" s="110"/>
      <c r="W37" s="110"/>
      <c r="X37" s="110"/>
    </row>
    <row r="38" spans="1:24" s="22" customFormat="1" ht="21.6" customHeight="1">
      <c r="A38" s="135">
        <f>IF(B38&lt;&gt;"",COUNTA($B$19:B38),"")</f>
        <v>20</v>
      </c>
      <c r="B38" s="37" t="s">
        <v>157</v>
      </c>
      <c r="C38" s="152">
        <v>87831</v>
      </c>
      <c r="D38" s="152" t="s">
        <v>10</v>
      </c>
      <c r="E38" s="152" t="s">
        <v>10</v>
      </c>
      <c r="F38" s="152" t="s">
        <v>10</v>
      </c>
      <c r="G38" s="152" t="s">
        <v>10</v>
      </c>
      <c r="H38" s="152" t="s">
        <v>10</v>
      </c>
      <c r="I38" s="152" t="s">
        <v>10</v>
      </c>
      <c r="J38" s="152" t="s">
        <v>10</v>
      </c>
      <c r="K38" s="152" t="s">
        <v>10</v>
      </c>
      <c r="L38" s="152" t="s">
        <v>10</v>
      </c>
      <c r="M38" s="152" t="s">
        <v>10</v>
      </c>
      <c r="N38" s="152">
        <v>87831</v>
      </c>
      <c r="O38" s="110"/>
      <c r="P38" s="110"/>
      <c r="Q38" s="110"/>
      <c r="R38" s="110"/>
      <c r="S38" s="110"/>
      <c r="T38" s="110"/>
      <c r="U38" s="110"/>
      <c r="V38" s="110"/>
      <c r="W38" s="110"/>
      <c r="X38" s="110"/>
    </row>
    <row r="39" spans="1:24" s="22" customFormat="1" ht="21.6" customHeight="1">
      <c r="A39" s="135">
        <f>IF(B39&lt;&gt;"",COUNTA($B$19:B39),"")</f>
        <v>21</v>
      </c>
      <c r="B39" s="37" t="s">
        <v>158</v>
      </c>
      <c r="C39" s="152">
        <v>100170</v>
      </c>
      <c r="D39" s="152">
        <v>465</v>
      </c>
      <c r="E39" s="152">
        <v>51</v>
      </c>
      <c r="F39" s="152">
        <v>2629</v>
      </c>
      <c r="G39" s="152">
        <v>1442</v>
      </c>
      <c r="H39" s="152">
        <v>91030</v>
      </c>
      <c r="I39" s="152">
        <v>52383</v>
      </c>
      <c r="J39" s="152">
        <v>38647</v>
      </c>
      <c r="K39" s="152">
        <v>140</v>
      </c>
      <c r="L39" s="152">
        <v>3243</v>
      </c>
      <c r="M39" s="152">
        <v>1169</v>
      </c>
      <c r="N39" s="152" t="s">
        <v>10</v>
      </c>
      <c r="O39" s="110"/>
      <c r="P39" s="110"/>
      <c r="Q39" s="110"/>
      <c r="R39" s="110"/>
      <c r="S39" s="110"/>
      <c r="T39" s="110"/>
      <c r="U39" s="110"/>
      <c r="V39" s="110"/>
      <c r="W39" s="110"/>
      <c r="X39" s="110"/>
    </row>
    <row r="40" spans="1:24" s="22" customFormat="1" ht="21.6" customHeight="1">
      <c r="A40" s="135">
        <f>IF(B40&lt;&gt;"",COUNTA($B$19:B40),"")</f>
        <v>22</v>
      </c>
      <c r="B40" s="37" t="s">
        <v>159</v>
      </c>
      <c r="C40" s="152">
        <v>23633</v>
      </c>
      <c r="D40" s="152">
        <v>295</v>
      </c>
      <c r="E40" s="152" t="s">
        <v>10</v>
      </c>
      <c r="F40" s="152">
        <v>143</v>
      </c>
      <c r="G40" s="152">
        <v>476</v>
      </c>
      <c r="H40" s="152">
        <v>22379</v>
      </c>
      <c r="I40" s="152">
        <v>22053</v>
      </c>
      <c r="J40" s="152">
        <v>326</v>
      </c>
      <c r="K40" s="152" t="s">
        <v>10</v>
      </c>
      <c r="L40" s="152">
        <v>223</v>
      </c>
      <c r="M40" s="152">
        <v>118</v>
      </c>
      <c r="N40" s="152" t="s">
        <v>10</v>
      </c>
      <c r="O40" s="110"/>
      <c r="P40" s="110"/>
      <c r="Q40" s="110"/>
      <c r="R40" s="110"/>
      <c r="S40" s="110"/>
      <c r="T40" s="110"/>
      <c r="U40" s="110"/>
      <c r="V40" s="110"/>
      <c r="W40" s="110"/>
      <c r="X40" s="110"/>
    </row>
    <row r="41" spans="1:24" s="22" customFormat="1" ht="11.1" customHeight="1">
      <c r="A41" s="135">
        <f>IF(B41&lt;&gt;"",COUNTA($B$19:B41),"")</f>
        <v>23</v>
      </c>
      <c r="B41" s="36" t="s">
        <v>160</v>
      </c>
      <c r="C41" s="152">
        <v>46429</v>
      </c>
      <c r="D41" s="152">
        <v>297</v>
      </c>
      <c r="E41" s="152">
        <v>5391</v>
      </c>
      <c r="F41" s="152">
        <v>1353</v>
      </c>
      <c r="G41" s="152">
        <v>1405</v>
      </c>
      <c r="H41" s="152">
        <v>2140</v>
      </c>
      <c r="I41" s="152">
        <v>9</v>
      </c>
      <c r="J41" s="152">
        <v>2131</v>
      </c>
      <c r="K41" s="152">
        <v>1080</v>
      </c>
      <c r="L41" s="152">
        <v>7852</v>
      </c>
      <c r="M41" s="152">
        <v>26910</v>
      </c>
      <c r="N41" s="152" t="s">
        <v>10</v>
      </c>
      <c r="O41" s="110"/>
      <c r="P41" s="110"/>
      <c r="Q41" s="110"/>
      <c r="R41" s="110"/>
      <c r="S41" s="110"/>
      <c r="T41" s="110"/>
      <c r="U41" s="110"/>
      <c r="V41" s="110"/>
      <c r="W41" s="110"/>
      <c r="X41" s="110"/>
    </row>
    <row r="42" spans="1:24" s="22" customFormat="1" ht="11.1" customHeight="1">
      <c r="A42" s="135">
        <f>IF(B42&lt;&gt;"",COUNTA($B$19:B42),"")</f>
        <v>24</v>
      </c>
      <c r="B42" s="36" t="s">
        <v>161</v>
      </c>
      <c r="C42" s="152">
        <v>252618</v>
      </c>
      <c r="D42" s="152">
        <v>37428</v>
      </c>
      <c r="E42" s="152">
        <v>5681</v>
      </c>
      <c r="F42" s="152">
        <v>10738</v>
      </c>
      <c r="G42" s="152">
        <v>1367</v>
      </c>
      <c r="H42" s="152">
        <v>47347</v>
      </c>
      <c r="I42" s="152">
        <v>38212</v>
      </c>
      <c r="J42" s="152">
        <v>9135</v>
      </c>
      <c r="K42" s="152">
        <v>615</v>
      </c>
      <c r="L42" s="152">
        <v>4316</v>
      </c>
      <c r="M42" s="152">
        <v>13748</v>
      </c>
      <c r="N42" s="152">
        <v>131378</v>
      </c>
      <c r="O42" s="110"/>
      <c r="P42" s="110"/>
      <c r="Q42" s="110"/>
      <c r="R42" s="110"/>
      <c r="S42" s="110"/>
      <c r="T42" s="110"/>
      <c r="U42" s="110"/>
      <c r="V42" s="110"/>
      <c r="W42" s="110"/>
      <c r="X42" s="110"/>
    </row>
    <row r="43" spans="1:24" s="22" customFormat="1" ht="11.1" customHeight="1">
      <c r="A43" s="135">
        <f>IF(B43&lt;&gt;"",COUNTA($B$19:B43),"")</f>
        <v>25</v>
      </c>
      <c r="B43" s="36" t="s">
        <v>147</v>
      </c>
      <c r="C43" s="152">
        <v>144359</v>
      </c>
      <c r="D43" s="152">
        <v>11538</v>
      </c>
      <c r="E43" s="152">
        <v>296</v>
      </c>
      <c r="F43" s="152">
        <v>9044</v>
      </c>
      <c r="G43" s="152">
        <v>10</v>
      </c>
      <c r="H43" s="152">
        <v>2009</v>
      </c>
      <c r="I43" s="152">
        <v>3</v>
      </c>
      <c r="J43" s="152">
        <v>2006</v>
      </c>
      <c r="K43" s="152">
        <v>132</v>
      </c>
      <c r="L43" s="152">
        <v>903</v>
      </c>
      <c r="M43" s="152">
        <v>22</v>
      </c>
      <c r="N43" s="152">
        <v>120405</v>
      </c>
      <c r="O43" s="110"/>
      <c r="P43" s="110"/>
      <c r="Q43" s="110"/>
      <c r="R43" s="110"/>
      <c r="S43" s="110"/>
      <c r="T43" s="110"/>
      <c r="U43" s="110"/>
      <c r="V43" s="110"/>
      <c r="W43" s="110"/>
      <c r="X43" s="110"/>
    </row>
    <row r="44" spans="1:24" s="22" customFormat="1" ht="20.100000000000001" customHeight="1">
      <c r="A44" s="136">
        <f>IF(B44&lt;&gt;"",COUNTA($B$19:B44),"")</f>
        <v>26</v>
      </c>
      <c r="B44" s="39" t="s">
        <v>162</v>
      </c>
      <c r="C44" s="162">
        <v>647497</v>
      </c>
      <c r="D44" s="162">
        <v>26946</v>
      </c>
      <c r="E44" s="162">
        <v>10827</v>
      </c>
      <c r="F44" s="162">
        <v>5819</v>
      </c>
      <c r="G44" s="162">
        <v>4679</v>
      </c>
      <c r="H44" s="162">
        <v>160887</v>
      </c>
      <c r="I44" s="162">
        <v>112654</v>
      </c>
      <c r="J44" s="162">
        <v>48234</v>
      </c>
      <c r="K44" s="162">
        <v>1703</v>
      </c>
      <c r="L44" s="162">
        <v>14732</v>
      </c>
      <c r="M44" s="162">
        <v>41924</v>
      </c>
      <c r="N44" s="162">
        <v>379978</v>
      </c>
      <c r="O44" s="110"/>
      <c r="P44" s="110"/>
      <c r="Q44" s="110"/>
      <c r="R44" s="110"/>
      <c r="S44" s="110"/>
      <c r="T44" s="110"/>
      <c r="U44" s="110"/>
      <c r="V44" s="110"/>
      <c r="W44" s="110"/>
      <c r="X44" s="110"/>
    </row>
    <row r="45" spans="1:24" s="40" customFormat="1" ht="11.1" customHeight="1">
      <c r="A45" s="135">
        <f>IF(B45&lt;&gt;"",COUNTA($B$19:B45),"")</f>
        <v>27</v>
      </c>
      <c r="B45" s="36" t="s">
        <v>163</v>
      </c>
      <c r="C45" s="152">
        <v>35381</v>
      </c>
      <c r="D45" s="152">
        <v>3749</v>
      </c>
      <c r="E45" s="152">
        <v>1490</v>
      </c>
      <c r="F45" s="152">
        <v>3896</v>
      </c>
      <c r="G45" s="152">
        <v>41</v>
      </c>
      <c r="H45" s="152">
        <v>2077</v>
      </c>
      <c r="I45" s="152">
        <v>46</v>
      </c>
      <c r="J45" s="152">
        <v>2031</v>
      </c>
      <c r="K45" s="152">
        <v>244</v>
      </c>
      <c r="L45" s="152">
        <v>7768</v>
      </c>
      <c r="M45" s="152">
        <v>891</v>
      </c>
      <c r="N45" s="152">
        <v>15225</v>
      </c>
      <c r="O45" s="111"/>
      <c r="P45" s="111"/>
      <c r="Q45" s="111"/>
      <c r="R45" s="111"/>
      <c r="S45" s="111"/>
      <c r="T45" s="111"/>
      <c r="U45" s="111"/>
      <c r="V45" s="111"/>
      <c r="W45" s="111"/>
      <c r="X45" s="111"/>
    </row>
    <row r="46" spans="1:24"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row>
    <row r="47" spans="1:24" s="40" customFormat="1" ht="11.1" customHeight="1">
      <c r="A47" s="135">
        <f>IF(B47&lt;&gt;"",COUNTA($B$19:B47),"")</f>
        <v>29</v>
      </c>
      <c r="B47" s="36" t="s">
        <v>165</v>
      </c>
      <c r="C47" s="152">
        <v>14883</v>
      </c>
      <c r="D47" s="152">
        <v>2812</v>
      </c>
      <c r="E47" s="152">
        <v>495</v>
      </c>
      <c r="F47" s="152">
        <v>4680</v>
      </c>
      <c r="G47" s="152">
        <v>60</v>
      </c>
      <c r="H47" s="152">
        <v>20</v>
      </c>
      <c r="I47" s="152" t="s">
        <v>10</v>
      </c>
      <c r="J47" s="152">
        <v>20</v>
      </c>
      <c r="K47" s="152">
        <v>21</v>
      </c>
      <c r="L47" s="152">
        <v>3542</v>
      </c>
      <c r="M47" s="152">
        <v>3251</v>
      </c>
      <c r="N47" s="152">
        <v>2</v>
      </c>
      <c r="O47" s="111"/>
      <c r="P47" s="111"/>
      <c r="Q47" s="111"/>
      <c r="R47" s="111"/>
      <c r="S47" s="111"/>
      <c r="T47" s="111"/>
      <c r="U47" s="111"/>
      <c r="V47" s="111"/>
      <c r="W47" s="111"/>
      <c r="X47" s="111"/>
    </row>
    <row r="48" spans="1:24" s="40" customFormat="1" ht="11.1" customHeight="1">
      <c r="A48" s="135">
        <f>IF(B48&lt;&gt;"",COUNTA($B$19:B48),"")</f>
        <v>30</v>
      </c>
      <c r="B48" s="36" t="s">
        <v>147</v>
      </c>
      <c r="C48" s="152">
        <v>2908</v>
      </c>
      <c r="D48" s="152" t="s">
        <v>10</v>
      </c>
      <c r="E48" s="152">
        <v>363</v>
      </c>
      <c r="F48" s="152">
        <v>2270</v>
      </c>
      <c r="G48" s="152" t="s">
        <v>10</v>
      </c>
      <c r="H48" s="152">
        <v>5</v>
      </c>
      <c r="I48" s="152" t="s">
        <v>10</v>
      </c>
      <c r="J48" s="152">
        <v>5</v>
      </c>
      <c r="K48" s="152" t="s">
        <v>10</v>
      </c>
      <c r="L48" s="152">
        <v>270</v>
      </c>
      <c r="M48" s="152" t="s">
        <v>10</v>
      </c>
      <c r="N48" s="152" t="s">
        <v>10</v>
      </c>
      <c r="O48" s="111"/>
      <c r="P48" s="111"/>
      <c r="Q48" s="111"/>
      <c r="R48" s="111"/>
      <c r="S48" s="111"/>
      <c r="T48" s="111"/>
      <c r="U48" s="111"/>
      <c r="V48" s="111"/>
      <c r="W48" s="111"/>
      <c r="X48" s="111"/>
    </row>
    <row r="49" spans="1:24" s="22" customFormat="1" ht="20.100000000000001" customHeight="1">
      <c r="A49" s="136">
        <f>IF(B49&lt;&gt;"",COUNTA($B$19:B49),"")</f>
        <v>31</v>
      </c>
      <c r="B49" s="39" t="s">
        <v>166</v>
      </c>
      <c r="C49" s="162">
        <v>47356</v>
      </c>
      <c r="D49" s="162">
        <v>6561</v>
      </c>
      <c r="E49" s="162">
        <v>1622</v>
      </c>
      <c r="F49" s="162">
        <v>6306</v>
      </c>
      <c r="G49" s="162">
        <v>101</v>
      </c>
      <c r="H49" s="162">
        <v>2092</v>
      </c>
      <c r="I49" s="162">
        <v>46</v>
      </c>
      <c r="J49" s="162">
        <v>2046</v>
      </c>
      <c r="K49" s="162">
        <v>265</v>
      </c>
      <c r="L49" s="162">
        <v>11041</v>
      </c>
      <c r="M49" s="162">
        <v>4141</v>
      </c>
      <c r="N49" s="162">
        <v>15228</v>
      </c>
      <c r="O49" s="110"/>
      <c r="P49" s="110"/>
      <c r="Q49" s="110"/>
      <c r="R49" s="110"/>
      <c r="S49" s="110"/>
      <c r="T49" s="110"/>
      <c r="U49" s="110"/>
      <c r="V49" s="110"/>
      <c r="W49" s="110"/>
      <c r="X49" s="110"/>
    </row>
    <row r="50" spans="1:24" s="22" customFormat="1" ht="20.100000000000001" customHeight="1">
      <c r="A50" s="136">
        <f>IF(B50&lt;&gt;"",COUNTA($B$19:B50),"")</f>
        <v>32</v>
      </c>
      <c r="B50" s="39" t="s">
        <v>167</v>
      </c>
      <c r="C50" s="162">
        <v>694852</v>
      </c>
      <c r="D50" s="162">
        <v>33507</v>
      </c>
      <c r="E50" s="162">
        <v>12449</v>
      </c>
      <c r="F50" s="162">
        <v>12125</v>
      </c>
      <c r="G50" s="162">
        <v>4780</v>
      </c>
      <c r="H50" s="162">
        <v>162980</v>
      </c>
      <c r="I50" s="162">
        <v>112700</v>
      </c>
      <c r="J50" s="162">
        <v>50280</v>
      </c>
      <c r="K50" s="162">
        <v>1967</v>
      </c>
      <c r="L50" s="162">
        <v>25773</v>
      </c>
      <c r="M50" s="162">
        <v>46065</v>
      </c>
      <c r="N50" s="162">
        <v>395206</v>
      </c>
      <c r="O50" s="110"/>
      <c r="P50" s="110"/>
      <c r="Q50" s="110"/>
      <c r="R50" s="110"/>
      <c r="S50" s="110"/>
      <c r="T50" s="110"/>
      <c r="U50" s="110"/>
      <c r="V50" s="110"/>
      <c r="W50" s="110"/>
      <c r="X50" s="110"/>
    </row>
    <row r="51" spans="1:24" s="22" customFormat="1" ht="20.100000000000001" customHeight="1">
      <c r="A51" s="136">
        <f>IF(B51&lt;&gt;"",COUNTA($B$19:B51),"")</f>
        <v>33</v>
      </c>
      <c r="B51" s="39" t="s">
        <v>168</v>
      </c>
      <c r="C51" s="162">
        <v>19890</v>
      </c>
      <c r="D51" s="162">
        <v>-80612</v>
      </c>
      <c r="E51" s="162">
        <v>-26718</v>
      </c>
      <c r="F51" s="162">
        <v>-42246</v>
      </c>
      <c r="G51" s="162">
        <v>-14512</v>
      </c>
      <c r="H51" s="162">
        <v>-127428</v>
      </c>
      <c r="I51" s="162">
        <v>-55637</v>
      </c>
      <c r="J51" s="162">
        <v>-71791</v>
      </c>
      <c r="K51" s="162">
        <v>-16753</v>
      </c>
      <c r="L51" s="162">
        <v>-57586</v>
      </c>
      <c r="M51" s="162">
        <v>-2438</v>
      </c>
      <c r="N51" s="162">
        <v>388183</v>
      </c>
      <c r="O51" s="110"/>
      <c r="P51" s="110"/>
      <c r="Q51" s="110"/>
      <c r="R51" s="110"/>
      <c r="S51" s="110"/>
      <c r="T51" s="110"/>
      <c r="U51" s="110"/>
      <c r="V51" s="110"/>
      <c r="W51" s="110"/>
      <c r="X51" s="110"/>
    </row>
    <row r="52" spans="1:24" s="40" customFormat="1" ht="25.15" customHeight="1">
      <c r="A52" s="135">
        <f>IF(B52&lt;&gt;"",COUNTA($B$19:B52),"")</f>
        <v>34</v>
      </c>
      <c r="B52" s="38" t="s">
        <v>169</v>
      </c>
      <c r="C52" s="160">
        <v>52866</v>
      </c>
      <c r="D52" s="160">
        <v>-74014</v>
      </c>
      <c r="E52" s="160">
        <v>-22175</v>
      </c>
      <c r="F52" s="160">
        <v>-38147</v>
      </c>
      <c r="G52" s="160">
        <v>-14297</v>
      </c>
      <c r="H52" s="160">
        <v>-126625</v>
      </c>
      <c r="I52" s="160">
        <v>-55673</v>
      </c>
      <c r="J52" s="160">
        <v>-70952</v>
      </c>
      <c r="K52" s="160">
        <v>-11165</v>
      </c>
      <c r="L52" s="160">
        <v>-30211</v>
      </c>
      <c r="M52" s="160">
        <v>-3483</v>
      </c>
      <c r="N52" s="160">
        <v>372983</v>
      </c>
      <c r="O52" s="111"/>
      <c r="P52" s="111"/>
      <c r="Q52" s="111"/>
      <c r="R52" s="111"/>
      <c r="S52" s="111"/>
      <c r="T52" s="111"/>
      <c r="U52" s="111"/>
      <c r="V52" s="111"/>
      <c r="W52" s="111"/>
      <c r="X52" s="111"/>
    </row>
    <row r="53" spans="1:24" s="40" customFormat="1" ht="18" customHeight="1">
      <c r="A53" s="135">
        <f>IF(B53&lt;&gt;"",COUNTA($B$19:B53),"")</f>
        <v>35</v>
      </c>
      <c r="B53" s="36" t="s">
        <v>170</v>
      </c>
      <c r="C53" s="152">
        <v>29263</v>
      </c>
      <c r="D53" s="152">
        <v>935</v>
      </c>
      <c r="E53" s="152">
        <v>164</v>
      </c>
      <c r="F53" s="152">
        <v>226</v>
      </c>
      <c r="G53" s="152" t="s">
        <v>10</v>
      </c>
      <c r="H53" s="152">
        <v>200</v>
      </c>
      <c r="I53" s="152" t="s">
        <v>10</v>
      </c>
      <c r="J53" s="152">
        <v>200</v>
      </c>
      <c r="K53" s="152" t="s">
        <v>10</v>
      </c>
      <c r="L53" s="152">
        <v>50</v>
      </c>
      <c r="M53" s="152">
        <v>30</v>
      </c>
      <c r="N53" s="152">
        <v>27657</v>
      </c>
      <c r="O53" s="111"/>
      <c r="P53" s="111"/>
      <c r="Q53" s="111"/>
      <c r="R53" s="111"/>
      <c r="S53" s="111"/>
      <c r="T53" s="111"/>
      <c r="U53" s="111"/>
      <c r="V53" s="111"/>
      <c r="W53" s="111"/>
      <c r="X53" s="111"/>
    </row>
    <row r="54" spans="1:24" ht="11.1" customHeight="1">
      <c r="A54" s="135">
        <f>IF(B54&lt;&gt;"",COUNTA($B$19:B54),"")</f>
        <v>36</v>
      </c>
      <c r="B54" s="36" t="s">
        <v>171</v>
      </c>
      <c r="C54" s="152">
        <v>30105</v>
      </c>
      <c r="D54" s="152">
        <v>2425</v>
      </c>
      <c r="E54" s="152">
        <v>136</v>
      </c>
      <c r="F54" s="152">
        <v>589</v>
      </c>
      <c r="G54" s="152">
        <v>4</v>
      </c>
      <c r="H54" s="152">
        <v>8</v>
      </c>
      <c r="I54" s="152" t="s">
        <v>10</v>
      </c>
      <c r="J54" s="152">
        <v>8</v>
      </c>
      <c r="K54" s="152">
        <v>140</v>
      </c>
      <c r="L54" s="152">
        <v>1545</v>
      </c>
      <c r="M54" s="152">
        <v>314</v>
      </c>
      <c r="N54" s="152">
        <v>24943</v>
      </c>
    </row>
    <row r="55" spans="1:24"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4" s="22" customFormat="1" ht="11.1" customHeight="1">
      <c r="A56" s="135">
        <f>IF(B56&lt;&gt;"",COUNTA($B$19:B56),"")</f>
        <v>37</v>
      </c>
      <c r="B56" s="36" t="s">
        <v>142</v>
      </c>
      <c r="C56" s="154">
        <v>695.33</v>
      </c>
      <c r="D56" s="154">
        <v>294.2</v>
      </c>
      <c r="E56" s="154">
        <v>100.57</v>
      </c>
      <c r="F56" s="154">
        <v>30.32</v>
      </c>
      <c r="G56" s="154">
        <v>37.32</v>
      </c>
      <c r="H56" s="154">
        <v>104.74</v>
      </c>
      <c r="I56" s="154">
        <v>41.7</v>
      </c>
      <c r="J56" s="154">
        <v>63.04</v>
      </c>
      <c r="K56" s="154">
        <v>21.42</v>
      </c>
      <c r="L56" s="154">
        <v>68.67</v>
      </c>
      <c r="M56" s="154">
        <v>38.1</v>
      </c>
      <c r="N56" s="154" t="s">
        <v>10</v>
      </c>
      <c r="O56" s="110"/>
      <c r="P56" s="110"/>
      <c r="Q56" s="110"/>
      <c r="R56" s="110"/>
      <c r="S56" s="110"/>
      <c r="T56" s="110"/>
      <c r="U56" s="110"/>
      <c r="V56" s="110"/>
      <c r="W56" s="110"/>
      <c r="X56" s="110"/>
    </row>
    <row r="57" spans="1:24" s="22" customFormat="1" ht="11.1" customHeight="1">
      <c r="A57" s="135">
        <f>IF(B57&lt;&gt;"",COUNTA($B$19:B57),"")</f>
        <v>38</v>
      </c>
      <c r="B57" s="36" t="s">
        <v>143</v>
      </c>
      <c r="C57" s="154">
        <v>461.85</v>
      </c>
      <c r="D57" s="154">
        <v>95.09</v>
      </c>
      <c r="E57" s="154">
        <v>23.93</v>
      </c>
      <c r="F57" s="154">
        <v>106.37</v>
      </c>
      <c r="G57" s="154">
        <v>9.6300000000000008</v>
      </c>
      <c r="H57" s="154">
        <v>34.26</v>
      </c>
      <c r="I57" s="154">
        <v>27.92</v>
      </c>
      <c r="J57" s="154">
        <v>6.33</v>
      </c>
      <c r="K57" s="154">
        <v>12.39</v>
      </c>
      <c r="L57" s="154">
        <v>95.06</v>
      </c>
      <c r="M57" s="154">
        <v>85.13</v>
      </c>
      <c r="N57" s="154" t="s">
        <v>10</v>
      </c>
      <c r="O57" s="110"/>
      <c r="P57" s="110"/>
      <c r="Q57" s="110"/>
      <c r="R57" s="110"/>
      <c r="S57" s="110"/>
      <c r="T57" s="110"/>
      <c r="U57" s="110"/>
      <c r="V57" s="110"/>
      <c r="W57" s="110"/>
      <c r="X57" s="110"/>
    </row>
    <row r="58" spans="1:24" s="22" customFormat="1" ht="21.6" customHeight="1">
      <c r="A58" s="135">
        <f>IF(B58&lt;&gt;"",COUNTA($B$19:B58),"")</f>
        <v>39</v>
      </c>
      <c r="B58" s="37" t="s">
        <v>144</v>
      </c>
      <c r="C58" s="154">
        <v>756.78</v>
      </c>
      <c r="D58" s="154" t="s">
        <v>10</v>
      </c>
      <c r="E58" s="154" t="s">
        <v>10</v>
      </c>
      <c r="F58" s="154" t="s">
        <v>10</v>
      </c>
      <c r="G58" s="154" t="s">
        <v>10</v>
      </c>
      <c r="H58" s="154">
        <v>756.78</v>
      </c>
      <c r="I58" s="154">
        <v>610.75</v>
      </c>
      <c r="J58" s="154">
        <v>146.03</v>
      </c>
      <c r="K58" s="154" t="s">
        <v>10</v>
      </c>
      <c r="L58" s="154" t="s">
        <v>10</v>
      </c>
      <c r="M58" s="154" t="s">
        <v>10</v>
      </c>
      <c r="N58" s="154" t="s">
        <v>10</v>
      </c>
      <c r="O58" s="110"/>
      <c r="P58" s="110"/>
      <c r="Q58" s="110"/>
      <c r="R58" s="110"/>
      <c r="S58" s="110"/>
      <c r="T58" s="110"/>
      <c r="U58" s="110"/>
      <c r="V58" s="110"/>
      <c r="W58" s="110"/>
      <c r="X58" s="110"/>
    </row>
    <row r="59" spans="1:24" s="22" customFormat="1" ht="11.1" customHeight="1">
      <c r="A59" s="135">
        <f>IF(B59&lt;&gt;"",COUNTA($B$19:B59),"")</f>
        <v>40</v>
      </c>
      <c r="B59" s="36" t="s">
        <v>145</v>
      </c>
      <c r="C59" s="154">
        <v>14.77</v>
      </c>
      <c r="D59" s="154">
        <v>1.86</v>
      </c>
      <c r="E59" s="154">
        <v>0.09</v>
      </c>
      <c r="F59" s="154">
        <v>0.19</v>
      </c>
      <c r="G59" s="154" t="s">
        <v>10</v>
      </c>
      <c r="H59" s="154">
        <v>0.02</v>
      </c>
      <c r="I59" s="154" t="s">
        <v>10</v>
      </c>
      <c r="J59" s="154">
        <v>0.02</v>
      </c>
      <c r="K59" s="154">
        <v>0.02</v>
      </c>
      <c r="L59" s="154">
        <v>0.82</v>
      </c>
      <c r="M59" s="154">
        <v>0.35</v>
      </c>
      <c r="N59" s="154">
        <v>11.41</v>
      </c>
      <c r="O59" s="110"/>
      <c r="P59" s="110"/>
      <c r="Q59" s="110"/>
      <c r="R59" s="110"/>
      <c r="S59" s="110"/>
      <c r="T59" s="110"/>
      <c r="U59" s="110"/>
      <c r="V59" s="110"/>
      <c r="W59" s="110"/>
      <c r="X59" s="110"/>
    </row>
    <row r="60" spans="1:24" s="22" customFormat="1" ht="11.1" customHeight="1">
      <c r="A60" s="135">
        <f>IF(B60&lt;&gt;"",COUNTA($B$19:B60),"")</f>
        <v>41</v>
      </c>
      <c r="B60" s="36" t="s">
        <v>146</v>
      </c>
      <c r="C60" s="154">
        <v>1196.97</v>
      </c>
      <c r="D60" s="154">
        <v>84.69</v>
      </c>
      <c r="E60" s="154">
        <v>16.260000000000002</v>
      </c>
      <c r="F60" s="154">
        <v>87.34</v>
      </c>
      <c r="G60" s="154">
        <v>33.36</v>
      </c>
      <c r="H60" s="154">
        <v>328.8</v>
      </c>
      <c r="I60" s="154">
        <v>31.61</v>
      </c>
      <c r="J60" s="154">
        <v>297.19</v>
      </c>
      <c r="K60" s="154">
        <v>21.16</v>
      </c>
      <c r="L60" s="154">
        <v>29.36</v>
      </c>
      <c r="M60" s="154">
        <v>68.56</v>
      </c>
      <c r="N60" s="154">
        <v>527.45000000000005</v>
      </c>
      <c r="O60" s="110"/>
      <c r="P60" s="110"/>
      <c r="Q60" s="110"/>
      <c r="R60" s="110"/>
      <c r="S60" s="110"/>
      <c r="T60" s="110"/>
      <c r="U60" s="110"/>
      <c r="V60" s="110"/>
      <c r="W60" s="110"/>
      <c r="X60" s="110"/>
    </row>
    <row r="61" spans="1:24" s="22" customFormat="1" ht="11.1" customHeight="1">
      <c r="A61" s="135">
        <f>IF(B61&lt;&gt;"",COUNTA($B$19:B61),"")</f>
        <v>42</v>
      </c>
      <c r="B61" s="36" t="s">
        <v>147</v>
      </c>
      <c r="C61" s="154">
        <v>610.6</v>
      </c>
      <c r="D61" s="154">
        <v>48.8</v>
      </c>
      <c r="E61" s="154">
        <v>1.25</v>
      </c>
      <c r="F61" s="154">
        <v>38.25</v>
      </c>
      <c r="G61" s="154">
        <v>0.04</v>
      </c>
      <c r="H61" s="154">
        <v>8.5</v>
      </c>
      <c r="I61" s="154">
        <v>0.01</v>
      </c>
      <c r="J61" s="154">
        <v>8.49</v>
      </c>
      <c r="K61" s="154">
        <v>0.56000000000000005</v>
      </c>
      <c r="L61" s="154">
        <v>3.82</v>
      </c>
      <c r="M61" s="154">
        <v>0.09</v>
      </c>
      <c r="N61" s="154">
        <v>509.28</v>
      </c>
      <c r="O61" s="110"/>
      <c r="P61" s="110"/>
      <c r="Q61" s="110"/>
      <c r="R61" s="110"/>
      <c r="S61" s="110"/>
      <c r="T61" s="110"/>
      <c r="U61" s="110"/>
      <c r="V61" s="110"/>
      <c r="W61" s="110"/>
      <c r="X61" s="110"/>
    </row>
    <row r="62" spans="1:24" s="22" customFormat="1" ht="20.100000000000001" customHeight="1">
      <c r="A62" s="136">
        <f>IF(B62&lt;&gt;"",COUNTA($B$19:B62),"")</f>
        <v>43</v>
      </c>
      <c r="B62" s="39" t="s">
        <v>148</v>
      </c>
      <c r="C62" s="158">
        <v>2515.11</v>
      </c>
      <c r="D62" s="158">
        <v>427.03</v>
      </c>
      <c r="E62" s="158">
        <v>139.59</v>
      </c>
      <c r="F62" s="158">
        <v>185.96</v>
      </c>
      <c r="G62" s="158">
        <v>80.260000000000005</v>
      </c>
      <c r="H62" s="158">
        <v>1216.0899999999999</v>
      </c>
      <c r="I62" s="158">
        <v>711.97</v>
      </c>
      <c r="J62" s="158">
        <v>504.12</v>
      </c>
      <c r="K62" s="158">
        <v>54.43</v>
      </c>
      <c r="L62" s="158">
        <v>190.1</v>
      </c>
      <c r="M62" s="158">
        <v>192.06</v>
      </c>
      <c r="N62" s="158">
        <v>29.59</v>
      </c>
      <c r="O62" s="110"/>
      <c r="P62" s="110"/>
      <c r="Q62" s="110"/>
      <c r="R62" s="110"/>
      <c r="S62" s="110"/>
      <c r="T62" s="110"/>
      <c r="U62" s="110"/>
      <c r="V62" s="110"/>
      <c r="W62" s="110"/>
      <c r="X62" s="110"/>
    </row>
    <row r="63" spans="1:24" s="22" customFormat="1" ht="21.6" customHeight="1">
      <c r="A63" s="135">
        <f>IF(B63&lt;&gt;"",COUNTA($B$19:B63),"")</f>
        <v>44</v>
      </c>
      <c r="B63" s="37" t="s">
        <v>149</v>
      </c>
      <c r="C63" s="154">
        <v>335.93</v>
      </c>
      <c r="D63" s="154">
        <v>54.57</v>
      </c>
      <c r="E63" s="154">
        <v>25.32</v>
      </c>
      <c r="F63" s="154">
        <v>53.36</v>
      </c>
      <c r="G63" s="154">
        <v>1.34</v>
      </c>
      <c r="H63" s="154">
        <v>12.26</v>
      </c>
      <c r="I63" s="154">
        <v>0.04</v>
      </c>
      <c r="J63" s="154">
        <v>12.22</v>
      </c>
      <c r="K63" s="154">
        <v>17.66</v>
      </c>
      <c r="L63" s="154">
        <v>159.5</v>
      </c>
      <c r="M63" s="154">
        <v>11.92</v>
      </c>
      <c r="N63" s="154" t="s">
        <v>10</v>
      </c>
      <c r="O63" s="110"/>
      <c r="P63" s="110"/>
      <c r="Q63" s="110"/>
      <c r="R63" s="110"/>
      <c r="S63" s="110"/>
      <c r="T63" s="110"/>
      <c r="U63" s="110"/>
      <c r="V63" s="110"/>
      <c r="W63" s="110"/>
      <c r="X63" s="110"/>
    </row>
    <row r="64" spans="1:24" s="22" customFormat="1" ht="11.1" customHeight="1">
      <c r="A64" s="135">
        <f>IF(B64&lt;&gt;"",COUNTA($B$19:B64),"")</f>
        <v>45</v>
      </c>
      <c r="B64" s="36" t="s">
        <v>150</v>
      </c>
      <c r="C64" s="154">
        <v>259.19</v>
      </c>
      <c r="D64" s="154">
        <v>40.049999999999997</v>
      </c>
      <c r="E64" s="154">
        <v>8.23</v>
      </c>
      <c r="F64" s="154">
        <v>49.09</v>
      </c>
      <c r="G64" s="154">
        <v>0.44</v>
      </c>
      <c r="H64" s="154">
        <v>8.9700000000000006</v>
      </c>
      <c r="I64" s="154" t="s">
        <v>10</v>
      </c>
      <c r="J64" s="154">
        <v>8.9700000000000006</v>
      </c>
      <c r="K64" s="154">
        <v>17.16</v>
      </c>
      <c r="L64" s="154">
        <v>125.97</v>
      </c>
      <c r="M64" s="154">
        <v>9.2899999999999991</v>
      </c>
      <c r="N64" s="154" t="s">
        <v>10</v>
      </c>
      <c r="O64" s="110"/>
      <c r="P64" s="110"/>
      <c r="Q64" s="110"/>
      <c r="R64" s="110"/>
      <c r="S64" s="110"/>
      <c r="T64" s="110"/>
      <c r="U64" s="110"/>
      <c r="V64" s="110"/>
      <c r="W64" s="110"/>
      <c r="X64" s="110"/>
    </row>
    <row r="65" spans="1:24"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row>
    <row r="66" spans="1:24" s="22" customFormat="1" ht="11.1" customHeight="1">
      <c r="A66" s="135">
        <f>IF(B66&lt;&gt;"",COUNTA($B$19:B66),"")</f>
        <v>47</v>
      </c>
      <c r="B66" s="36" t="s">
        <v>152</v>
      </c>
      <c r="C66" s="154">
        <v>16.149999999999999</v>
      </c>
      <c r="D66" s="154">
        <v>1.08</v>
      </c>
      <c r="E66" s="154">
        <v>2.29</v>
      </c>
      <c r="F66" s="154">
        <v>0.25</v>
      </c>
      <c r="G66" s="154" t="s">
        <v>10</v>
      </c>
      <c r="H66" s="154">
        <v>0.01</v>
      </c>
      <c r="I66" s="154" t="s">
        <v>10</v>
      </c>
      <c r="J66" s="154">
        <v>0.01</v>
      </c>
      <c r="K66" s="154">
        <v>7.09</v>
      </c>
      <c r="L66" s="154">
        <v>4.13</v>
      </c>
      <c r="M66" s="154">
        <v>1.18</v>
      </c>
      <c r="N66" s="154">
        <v>0.12</v>
      </c>
      <c r="O66" s="110"/>
      <c r="P66" s="110"/>
      <c r="Q66" s="110"/>
      <c r="R66" s="110"/>
      <c r="S66" s="110"/>
      <c r="T66" s="110"/>
      <c r="U66" s="110"/>
      <c r="V66" s="110"/>
      <c r="W66" s="110"/>
      <c r="X66" s="110"/>
    </row>
    <row r="67" spans="1:24" s="22" customFormat="1" ht="11.1" customHeight="1">
      <c r="A67" s="135">
        <f>IF(B67&lt;&gt;"",COUNTA($B$19:B67),"")</f>
        <v>48</v>
      </c>
      <c r="B67" s="36" t="s">
        <v>147</v>
      </c>
      <c r="C67" s="154">
        <v>12.3</v>
      </c>
      <c r="D67" s="154" t="s">
        <v>10</v>
      </c>
      <c r="E67" s="154">
        <v>1.54</v>
      </c>
      <c r="F67" s="154">
        <v>9.6</v>
      </c>
      <c r="G67" s="154" t="s">
        <v>10</v>
      </c>
      <c r="H67" s="154">
        <v>0.02</v>
      </c>
      <c r="I67" s="154" t="s">
        <v>10</v>
      </c>
      <c r="J67" s="154">
        <v>0.02</v>
      </c>
      <c r="K67" s="154" t="s">
        <v>10</v>
      </c>
      <c r="L67" s="154">
        <v>1.1399999999999999</v>
      </c>
      <c r="M67" s="154" t="s">
        <v>10</v>
      </c>
      <c r="N67" s="154" t="s">
        <v>10</v>
      </c>
      <c r="O67" s="110"/>
      <c r="P67" s="110"/>
      <c r="Q67" s="110"/>
      <c r="R67" s="110"/>
      <c r="S67" s="110"/>
      <c r="T67" s="110"/>
      <c r="U67" s="110"/>
      <c r="V67" s="110"/>
      <c r="W67" s="110"/>
      <c r="X67" s="110"/>
    </row>
    <row r="68" spans="1:24" s="22" customFormat="1" ht="20.100000000000001" customHeight="1">
      <c r="A68" s="136">
        <f>IF(B68&lt;&gt;"",COUNTA($B$19:B68),"")</f>
        <v>49</v>
      </c>
      <c r="B68" s="39" t="s">
        <v>153</v>
      </c>
      <c r="C68" s="158">
        <v>339.78</v>
      </c>
      <c r="D68" s="158">
        <v>55.66</v>
      </c>
      <c r="E68" s="158">
        <v>26.07</v>
      </c>
      <c r="F68" s="158">
        <v>44.01</v>
      </c>
      <c r="G68" s="158">
        <v>1.34</v>
      </c>
      <c r="H68" s="158">
        <v>12.25</v>
      </c>
      <c r="I68" s="158">
        <v>0.04</v>
      </c>
      <c r="J68" s="158">
        <v>12.2</v>
      </c>
      <c r="K68" s="158">
        <v>24.75</v>
      </c>
      <c r="L68" s="158">
        <v>162.49</v>
      </c>
      <c r="M68" s="158">
        <v>13.1</v>
      </c>
      <c r="N68" s="158">
        <v>0.12</v>
      </c>
      <c r="O68" s="110"/>
      <c r="P68" s="110"/>
      <c r="Q68" s="110"/>
      <c r="R68" s="110"/>
      <c r="S68" s="110"/>
      <c r="T68" s="110"/>
      <c r="U68" s="110"/>
      <c r="V68" s="110"/>
      <c r="W68" s="110"/>
      <c r="X68" s="110"/>
    </row>
    <row r="69" spans="1:24" s="22" customFormat="1" ht="20.100000000000001" customHeight="1">
      <c r="A69" s="136">
        <f>IF(B69&lt;&gt;"",COUNTA($B$19:B69),"")</f>
        <v>50</v>
      </c>
      <c r="B69" s="39" t="s">
        <v>154</v>
      </c>
      <c r="C69" s="158">
        <v>2854.89</v>
      </c>
      <c r="D69" s="158">
        <v>482.69</v>
      </c>
      <c r="E69" s="158">
        <v>165.67</v>
      </c>
      <c r="F69" s="158">
        <v>229.98</v>
      </c>
      <c r="G69" s="158">
        <v>81.599999999999994</v>
      </c>
      <c r="H69" s="158">
        <v>1228.3399999999999</v>
      </c>
      <c r="I69" s="158">
        <v>712.01</v>
      </c>
      <c r="J69" s="158">
        <v>516.33000000000004</v>
      </c>
      <c r="K69" s="158">
        <v>79.180000000000007</v>
      </c>
      <c r="L69" s="158">
        <v>352.58</v>
      </c>
      <c r="M69" s="158">
        <v>205.15</v>
      </c>
      <c r="N69" s="158">
        <v>29.7</v>
      </c>
      <c r="O69" s="110"/>
      <c r="P69" s="110"/>
      <c r="Q69" s="110"/>
      <c r="R69" s="110"/>
      <c r="S69" s="110"/>
      <c r="T69" s="110"/>
      <c r="U69" s="110"/>
      <c r="V69" s="110"/>
      <c r="W69" s="110"/>
      <c r="X69" s="110"/>
    </row>
    <row r="70" spans="1:24" s="22" customFormat="1" ht="11.1" customHeight="1">
      <c r="A70" s="135">
        <f>IF(B70&lt;&gt;"",COUNTA($B$19:B70),"")</f>
        <v>51</v>
      </c>
      <c r="B70" s="36" t="s">
        <v>155</v>
      </c>
      <c r="C70" s="154">
        <v>719.69</v>
      </c>
      <c r="D70" s="154" t="s">
        <v>10</v>
      </c>
      <c r="E70" s="154" t="s">
        <v>10</v>
      </c>
      <c r="F70" s="154" t="s">
        <v>10</v>
      </c>
      <c r="G70" s="154" t="s">
        <v>10</v>
      </c>
      <c r="H70" s="154" t="s">
        <v>10</v>
      </c>
      <c r="I70" s="154" t="s">
        <v>10</v>
      </c>
      <c r="J70" s="154" t="s">
        <v>10</v>
      </c>
      <c r="K70" s="154" t="s">
        <v>10</v>
      </c>
      <c r="L70" s="154" t="s">
        <v>10</v>
      </c>
      <c r="M70" s="154" t="s">
        <v>10</v>
      </c>
      <c r="N70" s="154">
        <v>719.69</v>
      </c>
      <c r="O70" s="110"/>
      <c r="P70" s="110"/>
      <c r="Q70" s="110"/>
      <c r="R70" s="110"/>
      <c r="S70" s="110"/>
      <c r="T70" s="110"/>
      <c r="U70" s="110"/>
      <c r="V70" s="110"/>
      <c r="W70" s="110"/>
      <c r="X70" s="110"/>
    </row>
    <row r="71" spans="1:24" s="22" customFormat="1" ht="11.1" customHeight="1">
      <c r="A71" s="135">
        <f>IF(B71&lt;&gt;"",COUNTA($B$19:B71),"")</f>
        <v>52</v>
      </c>
      <c r="B71" s="36" t="s">
        <v>156</v>
      </c>
      <c r="C71" s="154">
        <v>245.67</v>
      </c>
      <c r="D71" s="154" t="s">
        <v>10</v>
      </c>
      <c r="E71" s="154" t="s">
        <v>10</v>
      </c>
      <c r="F71" s="154" t="s">
        <v>10</v>
      </c>
      <c r="G71" s="154" t="s">
        <v>10</v>
      </c>
      <c r="H71" s="154" t="s">
        <v>10</v>
      </c>
      <c r="I71" s="154" t="s">
        <v>10</v>
      </c>
      <c r="J71" s="154" t="s">
        <v>10</v>
      </c>
      <c r="K71" s="154" t="s">
        <v>10</v>
      </c>
      <c r="L71" s="154" t="s">
        <v>10</v>
      </c>
      <c r="M71" s="154" t="s">
        <v>10</v>
      </c>
      <c r="N71" s="154">
        <v>245.67</v>
      </c>
      <c r="O71" s="110"/>
      <c r="P71" s="110"/>
      <c r="Q71" s="110"/>
      <c r="R71" s="110"/>
      <c r="S71" s="110"/>
      <c r="T71" s="110"/>
      <c r="U71" s="110"/>
      <c r="V71" s="110"/>
      <c r="W71" s="110"/>
      <c r="X71" s="110"/>
    </row>
    <row r="72" spans="1:24" s="22" customFormat="1" ht="11.1" customHeight="1">
      <c r="A72" s="135">
        <f>IF(B72&lt;&gt;"",COUNTA($B$19:B72),"")</f>
        <v>53</v>
      </c>
      <c r="B72" s="36" t="s">
        <v>172</v>
      </c>
      <c r="C72" s="154">
        <v>278.93</v>
      </c>
      <c r="D72" s="154" t="s">
        <v>10</v>
      </c>
      <c r="E72" s="154" t="s">
        <v>10</v>
      </c>
      <c r="F72" s="154" t="s">
        <v>10</v>
      </c>
      <c r="G72" s="154" t="s">
        <v>10</v>
      </c>
      <c r="H72" s="154" t="s">
        <v>10</v>
      </c>
      <c r="I72" s="154" t="s">
        <v>10</v>
      </c>
      <c r="J72" s="154" t="s">
        <v>10</v>
      </c>
      <c r="K72" s="154" t="s">
        <v>10</v>
      </c>
      <c r="L72" s="154" t="s">
        <v>10</v>
      </c>
      <c r="M72" s="154" t="s">
        <v>10</v>
      </c>
      <c r="N72" s="154">
        <v>278.93</v>
      </c>
      <c r="O72" s="110"/>
      <c r="P72" s="110"/>
      <c r="Q72" s="110"/>
      <c r="R72" s="110"/>
      <c r="S72" s="110"/>
      <c r="T72" s="110"/>
      <c r="U72" s="110"/>
      <c r="V72" s="110"/>
      <c r="W72" s="110"/>
      <c r="X72" s="110"/>
    </row>
    <row r="73" spans="1:24" s="22" customFormat="1" ht="11.1" customHeight="1">
      <c r="A73" s="135">
        <f>IF(B73&lt;&gt;"",COUNTA($B$19:B73),"")</f>
        <v>54</v>
      </c>
      <c r="B73" s="36" t="s">
        <v>173</v>
      </c>
      <c r="C73" s="154">
        <v>117.77</v>
      </c>
      <c r="D73" s="154" t="s">
        <v>10</v>
      </c>
      <c r="E73" s="154" t="s">
        <v>10</v>
      </c>
      <c r="F73" s="154" t="s">
        <v>10</v>
      </c>
      <c r="G73" s="154" t="s">
        <v>10</v>
      </c>
      <c r="H73" s="154" t="s">
        <v>10</v>
      </c>
      <c r="I73" s="154" t="s">
        <v>10</v>
      </c>
      <c r="J73" s="154" t="s">
        <v>10</v>
      </c>
      <c r="K73" s="154" t="s">
        <v>10</v>
      </c>
      <c r="L73" s="154" t="s">
        <v>10</v>
      </c>
      <c r="M73" s="154" t="s">
        <v>10</v>
      </c>
      <c r="N73" s="154">
        <v>117.77</v>
      </c>
      <c r="O73" s="110"/>
      <c r="P73" s="110"/>
      <c r="Q73" s="110"/>
      <c r="R73" s="110"/>
      <c r="S73" s="110"/>
      <c r="T73" s="110"/>
      <c r="U73" s="110"/>
      <c r="V73" s="110"/>
      <c r="W73" s="110"/>
      <c r="X73" s="110"/>
    </row>
    <row r="74" spans="1:24" s="22" customFormat="1" ht="11.1" customHeight="1">
      <c r="A74" s="135">
        <f>IF(B74&lt;&gt;"",COUNTA($B$19:B74),"")</f>
        <v>55</v>
      </c>
      <c r="B74" s="36" t="s">
        <v>61</v>
      </c>
      <c r="C74" s="154">
        <v>469.59</v>
      </c>
      <c r="D74" s="154" t="s">
        <v>10</v>
      </c>
      <c r="E74" s="154" t="s">
        <v>10</v>
      </c>
      <c r="F74" s="154" t="s">
        <v>10</v>
      </c>
      <c r="G74" s="154" t="s">
        <v>10</v>
      </c>
      <c r="H74" s="154" t="s">
        <v>10</v>
      </c>
      <c r="I74" s="154" t="s">
        <v>10</v>
      </c>
      <c r="J74" s="154" t="s">
        <v>10</v>
      </c>
      <c r="K74" s="154" t="s">
        <v>10</v>
      </c>
      <c r="L74" s="154" t="s">
        <v>10</v>
      </c>
      <c r="M74" s="154" t="s">
        <v>10</v>
      </c>
      <c r="N74" s="154">
        <v>469.59</v>
      </c>
      <c r="O74" s="110"/>
      <c r="P74" s="110"/>
      <c r="Q74" s="110"/>
      <c r="R74" s="110"/>
      <c r="S74" s="110"/>
      <c r="T74" s="110"/>
      <c r="U74" s="110"/>
      <c r="V74" s="110"/>
      <c r="W74" s="110"/>
      <c r="X74" s="110"/>
    </row>
    <row r="75" spans="1:24" s="22" customFormat="1" ht="21.6" customHeight="1">
      <c r="A75" s="135">
        <f>IF(B75&lt;&gt;"",COUNTA($B$19:B75),"")</f>
        <v>56</v>
      </c>
      <c r="B75" s="37" t="s">
        <v>157</v>
      </c>
      <c r="C75" s="154">
        <v>371.5</v>
      </c>
      <c r="D75" s="154" t="s">
        <v>10</v>
      </c>
      <c r="E75" s="154" t="s">
        <v>10</v>
      </c>
      <c r="F75" s="154" t="s">
        <v>10</v>
      </c>
      <c r="G75" s="154" t="s">
        <v>10</v>
      </c>
      <c r="H75" s="154" t="s">
        <v>10</v>
      </c>
      <c r="I75" s="154" t="s">
        <v>10</v>
      </c>
      <c r="J75" s="154" t="s">
        <v>10</v>
      </c>
      <c r="K75" s="154" t="s">
        <v>10</v>
      </c>
      <c r="L75" s="154" t="s">
        <v>10</v>
      </c>
      <c r="M75" s="154" t="s">
        <v>10</v>
      </c>
      <c r="N75" s="154">
        <v>371.5</v>
      </c>
      <c r="O75" s="110"/>
      <c r="P75" s="110"/>
      <c r="Q75" s="110"/>
      <c r="R75" s="110"/>
      <c r="S75" s="110"/>
      <c r="T75" s="110"/>
      <c r="U75" s="110"/>
      <c r="V75" s="110"/>
      <c r="W75" s="110"/>
      <c r="X75" s="110"/>
    </row>
    <row r="76" spans="1:24" s="22" customFormat="1" ht="21.6" customHeight="1">
      <c r="A76" s="135">
        <f>IF(B76&lt;&gt;"",COUNTA($B$19:B76),"")</f>
        <v>57</v>
      </c>
      <c r="B76" s="37" t="s">
        <v>158</v>
      </c>
      <c r="C76" s="154">
        <v>423.69</v>
      </c>
      <c r="D76" s="154">
        <v>1.97</v>
      </c>
      <c r="E76" s="154">
        <v>0.22</v>
      </c>
      <c r="F76" s="154">
        <v>11.12</v>
      </c>
      <c r="G76" s="154">
        <v>6.1</v>
      </c>
      <c r="H76" s="154">
        <v>385.03</v>
      </c>
      <c r="I76" s="154">
        <v>221.56</v>
      </c>
      <c r="J76" s="154">
        <v>163.47</v>
      </c>
      <c r="K76" s="154">
        <v>0.59</v>
      </c>
      <c r="L76" s="154">
        <v>13.72</v>
      </c>
      <c r="M76" s="154">
        <v>4.95</v>
      </c>
      <c r="N76" s="154" t="s">
        <v>10</v>
      </c>
      <c r="O76" s="110"/>
      <c r="P76" s="110"/>
      <c r="Q76" s="110"/>
      <c r="R76" s="110"/>
      <c r="S76" s="110"/>
      <c r="T76" s="110"/>
      <c r="U76" s="110"/>
      <c r="V76" s="110"/>
      <c r="W76" s="110"/>
      <c r="X76" s="110"/>
    </row>
    <row r="77" spans="1:24" s="22" customFormat="1" ht="21.6" customHeight="1">
      <c r="A77" s="135">
        <f>IF(B77&lt;&gt;"",COUNTA($B$19:B77),"")</f>
        <v>58</v>
      </c>
      <c r="B77" s="37" t="s">
        <v>159</v>
      </c>
      <c r="C77" s="154">
        <v>99.96</v>
      </c>
      <c r="D77" s="154">
        <v>1.25</v>
      </c>
      <c r="E77" s="154" t="s">
        <v>10</v>
      </c>
      <c r="F77" s="154">
        <v>0.61</v>
      </c>
      <c r="G77" s="154">
        <v>2.0099999999999998</v>
      </c>
      <c r="H77" s="154">
        <v>94.66</v>
      </c>
      <c r="I77" s="154">
        <v>93.28</v>
      </c>
      <c r="J77" s="154">
        <v>1.38</v>
      </c>
      <c r="K77" s="154" t="s">
        <v>10</v>
      </c>
      <c r="L77" s="154">
        <v>0.94</v>
      </c>
      <c r="M77" s="154">
        <v>0.5</v>
      </c>
      <c r="N77" s="154" t="s">
        <v>10</v>
      </c>
      <c r="O77" s="110"/>
      <c r="P77" s="110"/>
      <c r="Q77" s="110"/>
      <c r="R77" s="110"/>
      <c r="S77" s="110"/>
      <c r="T77" s="110"/>
      <c r="U77" s="110"/>
      <c r="V77" s="110"/>
      <c r="W77" s="110"/>
      <c r="X77" s="110"/>
    </row>
    <row r="78" spans="1:24" s="22" customFormat="1" ht="11.1" customHeight="1">
      <c r="A78" s="135">
        <f>IF(B78&lt;&gt;"",COUNTA($B$19:B78),"")</f>
        <v>59</v>
      </c>
      <c r="B78" s="36" t="s">
        <v>160</v>
      </c>
      <c r="C78" s="154">
        <v>196.38</v>
      </c>
      <c r="D78" s="154">
        <v>1.26</v>
      </c>
      <c r="E78" s="154">
        <v>22.8</v>
      </c>
      <c r="F78" s="154">
        <v>5.72</v>
      </c>
      <c r="G78" s="154">
        <v>5.94</v>
      </c>
      <c r="H78" s="154">
        <v>9.0500000000000007</v>
      </c>
      <c r="I78" s="154">
        <v>0.04</v>
      </c>
      <c r="J78" s="154">
        <v>9.01</v>
      </c>
      <c r="K78" s="154">
        <v>4.57</v>
      </c>
      <c r="L78" s="154">
        <v>33.21</v>
      </c>
      <c r="M78" s="154">
        <v>113.82</v>
      </c>
      <c r="N78" s="154" t="s">
        <v>10</v>
      </c>
      <c r="O78" s="110"/>
      <c r="P78" s="110"/>
      <c r="Q78" s="110"/>
      <c r="R78" s="110"/>
      <c r="S78" s="110"/>
      <c r="T78" s="110"/>
      <c r="U78" s="110"/>
      <c r="V78" s="110"/>
      <c r="W78" s="110"/>
      <c r="X78" s="110"/>
    </row>
    <row r="79" spans="1:24" s="22" customFormat="1" ht="11.1" customHeight="1">
      <c r="A79" s="135">
        <f>IF(B79&lt;&gt;"",COUNTA($B$19:B79),"")</f>
        <v>60</v>
      </c>
      <c r="B79" s="36" t="s">
        <v>161</v>
      </c>
      <c r="C79" s="154">
        <v>1068.5</v>
      </c>
      <c r="D79" s="154">
        <v>158.31</v>
      </c>
      <c r="E79" s="154">
        <v>24.03</v>
      </c>
      <c r="F79" s="154">
        <v>45.42</v>
      </c>
      <c r="G79" s="154">
        <v>5.78</v>
      </c>
      <c r="H79" s="154">
        <v>200.26</v>
      </c>
      <c r="I79" s="154">
        <v>161.63</v>
      </c>
      <c r="J79" s="154">
        <v>38.64</v>
      </c>
      <c r="K79" s="154">
        <v>2.6</v>
      </c>
      <c r="L79" s="154">
        <v>18.260000000000002</v>
      </c>
      <c r="M79" s="154">
        <v>58.15</v>
      </c>
      <c r="N79" s="154">
        <v>555.69000000000005</v>
      </c>
      <c r="O79" s="110"/>
      <c r="P79" s="110"/>
      <c r="Q79" s="110"/>
      <c r="R79" s="110"/>
      <c r="S79" s="110"/>
      <c r="T79" s="110"/>
      <c r="U79" s="110"/>
      <c r="V79" s="110"/>
      <c r="W79" s="110"/>
      <c r="X79" s="110"/>
    </row>
    <row r="80" spans="1:24" s="22" customFormat="1" ht="11.1" customHeight="1">
      <c r="A80" s="135">
        <f>IF(B80&lt;&gt;"",COUNTA($B$19:B80),"")</f>
        <v>61</v>
      </c>
      <c r="B80" s="36" t="s">
        <v>147</v>
      </c>
      <c r="C80" s="154">
        <v>610.6</v>
      </c>
      <c r="D80" s="154">
        <v>48.8</v>
      </c>
      <c r="E80" s="154">
        <v>1.25</v>
      </c>
      <c r="F80" s="154">
        <v>38.25</v>
      </c>
      <c r="G80" s="154">
        <v>0.04</v>
      </c>
      <c r="H80" s="154">
        <v>8.5</v>
      </c>
      <c r="I80" s="154">
        <v>0.01</v>
      </c>
      <c r="J80" s="154">
        <v>8.49</v>
      </c>
      <c r="K80" s="154">
        <v>0.56000000000000005</v>
      </c>
      <c r="L80" s="154">
        <v>3.82</v>
      </c>
      <c r="M80" s="154">
        <v>0.09</v>
      </c>
      <c r="N80" s="154">
        <v>509.28</v>
      </c>
      <c r="O80" s="110"/>
      <c r="P80" s="110"/>
      <c r="Q80" s="110"/>
      <c r="R80" s="110"/>
      <c r="S80" s="110"/>
      <c r="T80" s="110"/>
      <c r="U80" s="110"/>
      <c r="V80" s="110"/>
      <c r="W80" s="110"/>
      <c r="X80" s="110"/>
    </row>
    <row r="81" spans="1:24" s="22" customFormat="1" ht="20.100000000000001" customHeight="1">
      <c r="A81" s="136">
        <f>IF(B81&lt;&gt;"",COUNTA($B$19:B81),"")</f>
        <v>62</v>
      </c>
      <c r="B81" s="39" t="s">
        <v>162</v>
      </c>
      <c r="C81" s="158">
        <v>2738.72</v>
      </c>
      <c r="D81" s="158">
        <v>113.97</v>
      </c>
      <c r="E81" s="158">
        <v>45.8</v>
      </c>
      <c r="F81" s="158">
        <v>24.61</v>
      </c>
      <c r="G81" s="158">
        <v>19.79</v>
      </c>
      <c r="H81" s="158">
        <v>680.51</v>
      </c>
      <c r="I81" s="158">
        <v>476.49</v>
      </c>
      <c r="J81" s="158">
        <v>204.01</v>
      </c>
      <c r="K81" s="158">
        <v>7.2</v>
      </c>
      <c r="L81" s="158">
        <v>62.31</v>
      </c>
      <c r="M81" s="158">
        <v>177.32</v>
      </c>
      <c r="N81" s="158">
        <v>1607.2</v>
      </c>
      <c r="O81" s="110"/>
      <c r="P81" s="110"/>
      <c r="Q81" s="110"/>
      <c r="R81" s="110"/>
      <c r="S81" s="110"/>
      <c r="T81" s="110"/>
      <c r="U81" s="110"/>
      <c r="V81" s="110"/>
      <c r="W81" s="110"/>
      <c r="X81" s="110"/>
    </row>
    <row r="82" spans="1:24" s="40" customFormat="1" ht="11.1" customHeight="1">
      <c r="A82" s="135">
        <f>IF(B82&lt;&gt;"",COUNTA($B$19:B82),"")</f>
        <v>63</v>
      </c>
      <c r="B82" s="36" t="s">
        <v>163</v>
      </c>
      <c r="C82" s="154">
        <v>149.65</v>
      </c>
      <c r="D82" s="154">
        <v>15.86</v>
      </c>
      <c r="E82" s="154">
        <v>6.3</v>
      </c>
      <c r="F82" s="154">
        <v>16.48</v>
      </c>
      <c r="G82" s="154">
        <v>0.17</v>
      </c>
      <c r="H82" s="154">
        <v>8.7899999999999991</v>
      </c>
      <c r="I82" s="154">
        <v>0.19</v>
      </c>
      <c r="J82" s="154">
        <v>8.59</v>
      </c>
      <c r="K82" s="154">
        <v>1.03</v>
      </c>
      <c r="L82" s="154">
        <v>32.86</v>
      </c>
      <c r="M82" s="154">
        <v>3.77</v>
      </c>
      <c r="N82" s="154">
        <v>64.400000000000006</v>
      </c>
      <c r="O82" s="111"/>
      <c r="P82" s="111"/>
      <c r="Q82" s="111"/>
      <c r="R82" s="111"/>
      <c r="S82" s="111"/>
      <c r="T82" s="111"/>
      <c r="U82" s="111"/>
      <c r="V82" s="111"/>
      <c r="W82" s="111"/>
      <c r="X82" s="111"/>
    </row>
    <row r="83" spans="1:24"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row>
    <row r="84" spans="1:24" s="40" customFormat="1" ht="11.1" customHeight="1">
      <c r="A84" s="135">
        <f>IF(B84&lt;&gt;"",COUNTA($B$19:B84),"")</f>
        <v>65</v>
      </c>
      <c r="B84" s="36" t="s">
        <v>165</v>
      </c>
      <c r="C84" s="154">
        <v>62.95</v>
      </c>
      <c r="D84" s="154">
        <v>11.89</v>
      </c>
      <c r="E84" s="154">
        <v>2.09</v>
      </c>
      <c r="F84" s="154">
        <v>19.79</v>
      </c>
      <c r="G84" s="154">
        <v>0.25</v>
      </c>
      <c r="H84" s="154">
        <v>0.09</v>
      </c>
      <c r="I84" s="154" t="s">
        <v>10</v>
      </c>
      <c r="J84" s="154">
        <v>0.09</v>
      </c>
      <c r="K84" s="154">
        <v>0.09</v>
      </c>
      <c r="L84" s="154">
        <v>14.98</v>
      </c>
      <c r="M84" s="154">
        <v>13.75</v>
      </c>
      <c r="N84" s="154">
        <v>0.01</v>
      </c>
      <c r="O84" s="111"/>
      <c r="P84" s="111"/>
      <c r="Q84" s="111"/>
      <c r="R84" s="111"/>
      <c r="S84" s="111"/>
      <c r="T84" s="111"/>
      <c r="U84" s="111"/>
      <c r="V84" s="111"/>
      <c r="W84" s="111"/>
      <c r="X84" s="111"/>
    </row>
    <row r="85" spans="1:24" s="40" customFormat="1" ht="11.1" customHeight="1">
      <c r="A85" s="135">
        <f>IF(B85&lt;&gt;"",COUNTA($B$19:B85),"")</f>
        <v>66</v>
      </c>
      <c r="B85" s="36" t="s">
        <v>147</v>
      </c>
      <c r="C85" s="154">
        <v>12.3</v>
      </c>
      <c r="D85" s="154" t="s">
        <v>10</v>
      </c>
      <c r="E85" s="154">
        <v>1.54</v>
      </c>
      <c r="F85" s="154">
        <v>9.6</v>
      </c>
      <c r="G85" s="154" t="s">
        <v>10</v>
      </c>
      <c r="H85" s="154">
        <v>0.02</v>
      </c>
      <c r="I85" s="154" t="s">
        <v>10</v>
      </c>
      <c r="J85" s="154">
        <v>0.02</v>
      </c>
      <c r="K85" s="154" t="s">
        <v>10</v>
      </c>
      <c r="L85" s="154">
        <v>1.1399999999999999</v>
      </c>
      <c r="M85" s="154" t="s">
        <v>10</v>
      </c>
      <c r="N85" s="154" t="s">
        <v>10</v>
      </c>
      <c r="O85" s="111"/>
      <c r="P85" s="111"/>
      <c r="Q85" s="111"/>
      <c r="R85" s="111"/>
      <c r="S85" s="111"/>
      <c r="T85" s="111"/>
      <c r="U85" s="111"/>
      <c r="V85" s="111"/>
      <c r="W85" s="111"/>
      <c r="X85" s="111"/>
    </row>
    <row r="86" spans="1:24" s="22" customFormat="1" ht="20.100000000000001" customHeight="1">
      <c r="A86" s="136">
        <f>IF(B86&lt;&gt;"",COUNTA($B$19:B86),"")</f>
        <v>67</v>
      </c>
      <c r="B86" s="39" t="s">
        <v>166</v>
      </c>
      <c r="C86" s="158">
        <v>200.3</v>
      </c>
      <c r="D86" s="158">
        <v>27.75</v>
      </c>
      <c r="E86" s="158">
        <v>6.86</v>
      </c>
      <c r="F86" s="158">
        <v>26.67</v>
      </c>
      <c r="G86" s="158">
        <v>0.43</v>
      </c>
      <c r="H86" s="158">
        <v>8.85</v>
      </c>
      <c r="I86" s="158">
        <v>0.19</v>
      </c>
      <c r="J86" s="158">
        <v>8.66</v>
      </c>
      <c r="K86" s="158">
        <v>1.1200000000000001</v>
      </c>
      <c r="L86" s="158">
        <v>46.7</v>
      </c>
      <c r="M86" s="158">
        <v>17.52</v>
      </c>
      <c r="N86" s="158">
        <v>64.41</v>
      </c>
      <c r="O86" s="110"/>
      <c r="P86" s="110"/>
      <c r="Q86" s="110"/>
      <c r="R86" s="110"/>
      <c r="S86" s="110"/>
      <c r="T86" s="110"/>
      <c r="U86" s="110"/>
      <c r="V86" s="110"/>
      <c r="W86" s="110"/>
      <c r="X86" s="110"/>
    </row>
    <row r="87" spans="1:24" s="22" customFormat="1" ht="20.100000000000001" customHeight="1">
      <c r="A87" s="136">
        <f>IF(B87&lt;&gt;"",COUNTA($B$19:B87),"")</f>
        <v>68</v>
      </c>
      <c r="B87" s="39" t="s">
        <v>167</v>
      </c>
      <c r="C87" s="158">
        <v>2939.02</v>
      </c>
      <c r="D87" s="158">
        <v>141.72</v>
      </c>
      <c r="E87" s="158">
        <v>52.66</v>
      </c>
      <c r="F87" s="158">
        <v>51.29</v>
      </c>
      <c r="G87" s="158">
        <v>20.22</v>
      </c>
      <c r="H87" s="158">
        <v>689.36</v>
      </c>
      <c r="I87" s="158">
        <v>476.69</v>
      </c>
      <c r="J87" s="158">
        <v>212.67</v>
      </c>
      <c r="K87" s="158">
        <v>8.32</v>
      </c>
      <c r="L87" s="158">
        <v>109.01</v>
      </c>
      <c r="M87" s="158">
        <v>194.84</v>
      </c>
      <c r="N87" s="158">
        <v>1671.6</v>
      </c>
      <c r="O87" s="110"/>
      <c r="P87" s="110"/>
      <c r="Q87" s="110"/>
      <c r="R87" s="110"/>
      <c r="S87" s="110"/>
      <c r="T87" s="110"/>
      <c r="U87" s="110"/>
      <c r="V87" s="110"/>
      <c r="W87" s="110"/>
      <c r="X87" s="110"/>
    </row>
    <row r="88" spans="1:24" s="22" customFormat="1" ht="20.100000000000001" customHeight="1">
      <c r="A88" s="136">
        <f>IF(B88&lt;&gt;"",COUNTA($B$19:B88),"")</f>
        <v>69</v>
      </c>
      <c r="B88" s="39" t="s">
        <v>168</v>
      </c>
      <c r="C88" s="158">
        <v>84.13</v>
      </c>
      <c r="D88" s="158">
        <v>-340.97</v>
      </c>
      <c r="E88" s="158">
        <v>-113.01</v>
      </c>
      <c r="F88" s="158">
        <v>-178.69</v>
      </c>
      <c r="G88" s="158">
        <v>-61.38</v>
      </c>
      <c r="H88" s="158">
        <v>-538.98</v>
      </c>
      <c r="I88" s="158">
        <v>-235.33</v>
      </c>
      <c r="J88" s="158">
        <v>-303.66000000000003</v>
      </c>
      <c r="K88" s="158">
        <v>-70.86</v>
      </c>
      <c r="L88" s="158">
        <v>-243.57</v>
      </c>
      <c r="M88" s="158">
        <v>-10.31</v>
      </c>
      <c r="N88" s="158">
        <v>1641.9</v>
      </c>
      <c r="O88" s="110"/>
      <c r="P88" s="110"/>
      <c r="Q88" s="110"/>
      <c r="R88" s="110"/>
      <c r="S88" s="110"/>
      <c r="T88" s="110"/>
      <c r="U88" s="110"/>
      <c r="V88" s="110"/>
      <c r="W88" s="110"/>
      <c r="X88" s="110"/>
    </row>
    <row r="89" spans="1:24" s="40" customFormat="1" ht="25.15" customHeight="1">
      <c r="A89" s="135">
        <f>IF(B89&lt;&gt;"",COUNTA($B$19:B89),"")</f>
        <v>70</v>
      </c>
      <c r="B89" s="38" t="s">
        <v>169</v>
      </c>
      <c r="C89" s="156">
        <v>223.61</v>
      </c>
      <c r="D89" s="156">
        <v>-313.06</v>
      </c>
      <c r="E89" s="156">
        <v>-93.8</v>
      </c>
      <c r="F89" s="156">
        <v>-161.35</v>
      </c>
      <c r="G89" s="156">
        <v>-60.47</v>
      </c>
      <c r="H89" s="156">
        <v>-535.59</v>
      </c>
      <c r="I89" s="156">
        <v>-235.48</v>
      </c>
      <c r="J89" s="156">
        <v>-300.11</v>
      </c>
      <c r="K89" s="156">
        <v>-47.23</v>
      </c>
      <c r="L89" s="156">
        <v>-127.79</v>
      </c>
      <c r="M89" s="156">
        <v>-14.73</v>
      </c>
      <c r="N89" s="156">
        <v>1577.61</v>
      </c>
      <c r="O89" s="111"/>
      <c r="P89" s="111"/>
      <c r="Q89" s="111"/>
      <c r="R89" s="111"/>
      <c r="S89" s="111"/>
      <c r="T89" s="111"/>
      <c r="U89" s="111"/>
      <c r="V89" s="111"/>
      <c r="W89" s="111"/>
      <c r="X89" s="111"/>
    </row>
    <row r="90" spans="1:24" s="40" customFormat="1" ht="18" customHeight="1">
      <c r="A90" s="135">
        <f>IF(B90&lt;&gt;"",COUNTA($B$19:B90),"")</f>
        <v>71</v>
      </c>
      <c r="B90" s="36" t="s">
        <v>170</v>
      </c>
      <c r="C90" s="154">
        <v>123.77</v>
      </c>
      <c r="D90" s="154">
        <v>3.95</v>
      </c>
      <c r="E90" s="154">
        <v>0.69</v>
      </c>
      <c r="F90" s="154">
        <v>0.96</v>
      </c>
      <c r="G90" s="154" t="s">
        <v>10</v>
      </c>
      <c r="H90" s="154">
        <v>0.85</v>
      </c>
      <c r="I90" s="154" t="s">
        <v>10</v>
      </c>
      <c r="J90" s="154">
        <v>0.85</v>
      </c>
      <c r="K90" s="154" t="s">
        <v>10</v>
      </c>
      <c r="L90" s="154">
        <v>0.21</v>
      </c>
      <c r="M90" s="154">
        <v>0.13</v>
      </c>
      <c r="N90" s="154">
        <v>116.98</v>
      </c>
      <c r="O90" s="111"/>
      <c r="P90" s="111"/>
      <c r="Q90" s="111"/>
      <c r="R90" s="111"/>
      <c r="S90" s="111"/>
      <c r="T90" s="111"/>
      <c r="U90" s="111"/>
      <c r="V90" s="111"/>
      <c r="W90" s="111"/>
      <c r="X90" s="111"/>
    </row>
    <row r="91" spans="1:24" ht="11.1" customHeight="1">
      <c r="A91" s="135">
        <f>IF(B91&lt;&gt;"",COUNTA($B$19:B91),"")</f>
        <v>72</v>
      </c>
      <c r="B91" s="36" t="s">
        <v>171</v>
      </c>
      <c r="C91" s="154">
        <v>127.34</v>
      </c>
      <c r="D91" s="154">
        <v>10.26</v>
      </c>
      <c r="E91" s="154">
        <v>0.56999999999999995</v>
      </c>
      <c r="F91" s="154">
        <v>2.4900000000000002</v>
      </c>
      <c r="G91" s="154">
        <v>0.02</v>
      </c>
      <c r="H91" s="154">
        <v>0.04</v>
      </c>
      <c r="I91" s="154" t="s">
        <v>10</v>
      </c>
      <c r="J91" s="154">
        <v>0.04</v>
      </c>
      <c r="K91" s="154">
        <v>0.59</v>
      </c>
      <c r="L91" s="154">
        <v>6.54</v>
      </c>
      <c r="M91" s="154">
        <v>1.33</v>
      </c>
      <c r="N91" s="154">
        <v>105.5</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92" t="s">
        <v>128</v>
      </c>
      <c r="B1" s="232"/>
      <c r="C1" s="237"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D1" s="251"/>
      <c r="E1" s="251"/>
      <c r="F1" s="251"/>
      <c r="G1" s="251"/>
      <c r="H1" s="251" t="str">
        <f>"Auszahlungen und Einzahlungen der Kreisverwaltungen, Amtsverwaltungen und kreisangehörigen Gemeinden "&amp;Deckblatt!A7&amp;"
nach Produktbereichen"</f>
        <v>Auszahlungen und Einzahlungen der Kreisverwaltungen, Amtsverwaltungen und kreisangehörigen Gemeinden 2018
nach Produktbereichen</v>
      </c>
      <c r="I1" s="251"/>
      <c r="J1" s="251"/>
      <c r="K1" s="251"/>
      <c r="L1" s="251"/>
      <c r="M1" s="251"/>
      <c r="N1" s="251"/>
    </row>
    <row r="2" spans="1:14" s="18" customFormat="1" ht="20.25" customHeight="1">
      <c r="A2" s="292" t="s">
        <v>110</v>
      </c>
      <c r="B2" s="232"/>
      <c r="C2" s="237" t="s">
        <v>127</v>
      </c>
      <c r="D2" s="251"/>
      <c r="E2" s="251"/>
      <c r="F2" s="251"/>
      <c r="G2" s="251"/>
      <c r="H2" s="251" t="s">
        <v>127</v>
      </c>
      <c r="I2" s="251"/>
      <c r="J2" s="251"/>
      <c r="K2" s="251"/>
      <c r="L2" s="251"/>
      <c r="M2" s="251"/>
      <c r="N2" s="251"/>
    </row>
    <row r="3" spans="1:14" ht="11.65" customHeight="1">
      <c r="A3" s="286" t="s">
        <v>80</v>
      </c>
      <c r="B3" s="287" t="s">
        <v>189</v>
      </c>
      <c r="C3" s="287" t="s">
        <v>2</v>
      </c>
      <c r="D3" s="276" t="s">
        <v>193</v>
      </c>
      <c r="E3" s="290"/>
      <c r="F3" s="290"/>
      <c r="G3" s="290"/>
      <c r="H3" s="290" t="s">
        <v>193</v>
      </c>
      <c r="I3" s="290"/>
      <c r="J3" s="290"/>
      <c r="K3" s="290"/>
      <c r="L3" s="290"/>
      <c r="M3" s="290"/>
      <c r="N3" s="290"/>
    </row>
    <row r="4" spans="1:14" ht="11.65" customHeight="1">
      <c r="A4" s="252"/>
      <c r="B4" s="253"/>
      <c r="C4" s="253"/>
      <c r="D4" s="225" t="s">
        <v>180</v>
      </c>
      <c r="E4" s="225" t="s">
        <v>181</v>
      </c>
      <c r="F4" s="225" t="s">
        <v>182</v>
      </c>
      <c r="G4" s="224" t="s">
        <v>183</v>
      </c>
      <c r="H4" s="216" t="s">
        <v>184</v>
      </c>
      <c r="I4" s="291" t="s">
        <v>177</v>
      </c>
      <c r="J4" s="216"/>
      <c r="K4" s="225" t="s">
        <v>186</v>
      </c>
      <c r="L4" s="225" t="s">
        <v>191</v>
      </c>
      <c r="M4" s="280" t="s">
        <v>192</v>
      </c>
      <c r="N4" s="224" t="s">
        <v>187</v>
      </c>
    </row>
    <row r="5" spans="1:14" ht="11.65" customHeight="1">
      <c r="A5" s="252"/>
      <c r="B5" s="253"/>
      <c r="C5" s="253"/>
      <c r="D5" s="225"/>
      <c r="E5" s="225"/>
      <c r="F5" s="225"/>
      <c r="G5" s="224"/>
      <c r="H5" s="216"/>
      <c r="I5" s="252" t="s">
        <v>176</v>
      </c>
      <c r="J5" s="281" t="s">
        <v>185</v>
      </c>
      <c r="K5" s="225"/>
      <c r="L5" s="225"/>
      <c r="M5" s="281"/>
      <c r="N5" s="224"/>
    </row>
    <row r="6" spans="1:14" ht="11.65" customHeight="1">
      <c r="A6" s="252"/>
      <c r="B6" s="253"/>
      <c r="C6" s="253"/>
      <c r="D6" s="225"/>
      <c r="E6" s="225"/>
      <c r="F6" s="225"/>
      <c r="G6" s="224"/>
      <c r="H6" s="216"/>
      <c r="I6" s="252"/>
      <c r="J6" s="281"/>
      <c r="K6" s="225"/>
      <c r="L6" s="225"/>
      <c r="M6" s="281"/>
      <c r="N6" s="224"/>
    </row>
    <row r="7" spans="1:14" ht="11.65" customHeight="1">
      <c r="A7" s="252"/>
      <c r="B7" s="253"/>
      <c r="C7" s="253"/>
      <c r="D7" s="225"/>
      <c r="E7" s="225"/>
      <c r="F7" s="225"/>
      <c r="G7" s="224"/>
      <c r="H7" s="216"/>
      <c r="I7" s="252"/>
      <c r="J7" s="281"/>
      <c r="K7" s="225"/>
      <c r="L7" s="225"/>
      <c r="M7" s="281"/>
      <c r="N7" s="224"/>
    </row>
    <row r="8" spans="1:14" ht="11.65" customHeight="1">
      <c r="A8" s="252"/>
      <c r="B8" s="253"/>
      <c r="C8" s="288"/>
      <c r="D8" s="274"/>
      <c r="E8" s="274"/>
      <c r="F8" s="274"/>
      <c r="G8" s="278"/>
      <c r="H8" s="279"/>
      <c r="I8" s="284"/>
      <c r="J8" s="282"/>
      <c r="K8" s="274"/>
      <c r="L8" s="274"/>
      <c r="M8" s="282"/>
      <c r="N8" s="224"/>
    </row>
    <row r="9" spans="1:14" ht="11.65" customHeight="1">
      <c r="A9" s="252"/>
      <c r="B9" s="253"/>
      <c r="C9" s="288"/>
      <c r="D9" s="274"/>
      <c r="E9" s="274"/>
      <c r="F9" s="274"/>
      <c r="G9" s="278"/>
      <c r="H9" s="279"/>
      <c r="I9" s="284"/>
      <c r="J9" s="282"/>
      <c r="K9" s="274"/>
      <c r="L9" s="274"/>
      <c r="M9" s="282"/>
      <c r="N9" s="224"/>
    </row>
    <row r="10" spans="1:14" ht="11.65" customHeight="1">
      <c r="A10" s="252"/>
      <c r="B10" s="253"/>
      <c r="C10" s="288"/>
      <c r="D10" s="274"/>
      <c r="E10" s="274"/>
      <c r="F10" s="274"/>
      <c r="G10" s="278"/>
      <c r="H10" s="279"/>
      <c r="I10" s="284"/>
      <c r="J10" s="282"/>
      <c r="K10" s="274"/>
      <c r="L10" s="274"/>
      <c r="M10" s="282"/>
      <c r="N10" s="224"/>
    </row>
    <row r="11" spans="1:14" ht="11.65" customHeight="1">
      <c r="A11" s="252"/>
      <c r="B11" s="253"/>
      <c r="C11" s="288"/>
      <c r="D11" s="274"/>
      <c r="E11" s="274"/>
      <c r="F11" s="274"/>
      <c r="G11" s="278"/>
      <c r="H11" s="279"/>
      <c r="I11" s="284"/>
      <c r="J11" s="282"/>
      <c r="K11" s="274"/>
      <c r="L11" s="274"/>
      <c r="M11" s="282"/>
      <c r="N11" s="224"/>
    </row>
    <row r="12" spans="1:14" ht="11.65" customHeight="1">
      <c r="A12" s="252"/>
      <c r="B12" s="253"/>
      <c r="C12" s="288"/>
      <c r="D12" s="274"/>
      <c r="E12" s="274"/>
      <c r="F12" s="274"/>
      <c r="G12" s="278"/>
      <c r="H12" s="279"/>
      <c r="I12" s="284"/>
      <c r="J12" s="282"/>
      <c r="K12" s="274"/>
      <c r="L12" s="274"/>
      <c r="M12" s="282"/>
      <c r="N12" s="224"/>
    </row>
    <row r="13" spans="1:14" ht="11.65" customHeight="1">
      <c r="A13" s="252"/>
      <c r="B13" s="253"/>
      <c r="C13" s="288"/>
      <c r="D13" s="274"/>
      <c r="E13" s="274"/>
      <c r="F13" s="274"/>
      <c r="G13" s="278"/>
      <c r="H13" s="279"/>
      <c r="I13" s="284"/>
      <c r="J13" s="282"/>
      <c r="K13" s="274"/>
      <c r="L13" s="274"/>
      <c r="M13" s="282"/>
      <c r="N13" s="224"/>
    </row>
    <row r="14" spans="1:14" ht="11.65" customHeight="1">
      <c r="A14" s="252"/>
      <c r="B14" s="253"/>
      <c r="C14" s="288"/>
      <c r="D14" s="274"/>
      <c r="E14" s="274"/>
      <c r="F14" s="274"/>
      <c r="G14" s="278"/>
      <c r="H14" s="279"/>
      <c r="I14" s="284"/>
      <c r="J14" s="282"/>
      <c r="K14" s="274"/>
      <c r="L14" s="274"/>
      <c r="M14" s="282"/>
      <c r="N14" s="224"/>
    </row>
    <row r="15" spans="1:14" ht="11.65" customHeight="1">
      <c r="A15" s="252"/>
      <c r="B15" s="253"/>
      <c r="C15" s="288"/>
      <c r="D15" s="274"/>
      <c r="E15" s="274"/>
      <c r="F15" s="274"/>
      <c r="G15" s="278"/>
      <c r="H15" s="279"/>
      <c r="I15" s="285"/>
      <c r="J15" s="283"/>
      <c r="K15" s="274"/>
      <c r="L15" s="274"/>
      <c r="M15" s="283"/>
      <c r="N15" s="224"/>
    </row>
    <row r="16" spans="1:14" ht="11.65" customHeight="1">
      <c r="A16" s="211"/>
      <c r="B16" s="254"/>
      <c r="C16" s="289"/>
      <c r="D16" s="120">
        <v>11</v>
      </c>
      <c r="E16" s="120">
        <v>12</v>
      </c>
      <c r="F16" s="120" t="s">
        <v>174</v>
      </c>
      <c r="G16" s="121" t="s">
        <v>175</v>
      </c>
      <c r="H16" s="122">
        <v>3</v>
      </c>
      <c r="I16" s="122" t="s">
        <v>178</v>
      </c>
      <c r="J16" s="120">
        <v>36</v>
      </c>
      <c r="K16" s="120">
        <v>4</v>
      </c>
      <c r="L16" s="120" t="s">
        <v>179</v>
      </c>
      <c r="M16" s="121" t="s">
        <v>188</v>
      </c>
      <c r="N16" s="35">
        <v>6</v>
      </c>
    </row>
    <row r="17" spans="1:24" s="20" customFormat="1" ht="11.65" customHeight="1">
      <c r="A17" s="24">
        <v>1</v>
      </c>
      <c r="B17" s="25">
        <v>2</v>
      </c>
      <c r="C17" s="123">
        <v>3</v>
      </c>
      <c r="D17" s="123">
        <v>4</v>
      </c>
      <c r="E17" s="123">
        <v>5</v>
      </c>
      <c r="F17" s="123">
        <v>6</v>
      </c>
      <c r="G17" s="124">
        <v>7</v>
      </c>
      <c r="H17" s="125">
        <v>8</v>
      </c>
      <c r="I17" s="123">
        <v>9</v>
      </c>
      <c r="J17" s="123">
        <v>10</v>
      </c>
      <c r="K17" s="123">
        <v>11</v>
      </c>
      <c r="L17" s="123">
        <v>12</v>
      </c>
      <c r="M17" s="124">
        <v>13</v>
      </c>
      <c r="N17" s="27">
        <v>14</v>
      </c>
    </row>
    <row r="18" spans="1:24"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row>
    <row r="19" spans="1:24" s="22" customFormat="1" ht="11.1" customHeight="1">
      <c r="A19" s="135">
        <f>IF(B19&lt;&gt;"",COUNTA($B$19:B19),"")</f>
        <v>1</v>
      </c>
      <c r="B19" s="36" t="s">
        <v>142</v>
      </c>
      <c r="C19" s="152">
        <v>161143</v>
      </c>
      <c r="D19" s="152">
        <v>58883</v>
      </c>
      <c r="E19" s="152">
        <v>19389</v>
      </c>
      <c r="F19" s="152">
        <v>6796</v>
      </c>
      <c r="G19" s="152">
        <v>6014</v>
      </c>
      <c r="H19" s="152">
        <v>37874</v>
      </c>
      <c r="I19" s="152">
        <v>7680</v>
      </c>
      <c r="J19" s="152">
        <v>30195</v>
      </c>
      <c r="K19" s="152">
        <v>4206</v>
      </c>
      <c r="L19" s="152">
        <v>19618</v>
      </c>
      <c r="M19" s="152">
        <v>8363</v>
      </c>
      <c r="N19" s="152" t="s">
        <v>10</v>
      </c>
      <c r="O19" s="110"/>
      <c r="P19" s="110"/>
      <c r="Q19" s="110"/>
      <c r="R19" s="110"/>
      <c r="S19" s="110"/>
      <c r="T19" s="110"/>
      <c r="U19" s="110"/>
      <c r="V19" s="110"/>
      <c r="W19" s="110"/>
      <c r="X19" s="110"/>
    </row>
    <row r="20" spans="1:24" s="22" customFormat="1" ht="11.1" customHeight="1">
      <c r="A20" s="135">
        <f>IF(B20&lt;&gt;"",COUNTA($B$19:B20),"")</f>
        <v>2</v>
      </c>
      <c r="B20" s="36" t="s">
        <v>143</v>
      </c>
      <c r="C20" s="152">
        <v>79822</v>
      </c>
      <c r="D20" s="152">
        <v>14995</v>
      </c>
      <c r="E20" s="152">
        <v>6668</v>
      </c>
      <c r="F20" s="152">
        <v>23949</v>
      </c>
      <c r="G20" s="152">
        <v>1663</v>
      </c>
      <c r="H20" s="152">
        <v>6444</v>
      </c>
      <c r="I20" s="152">
        <v>1929</v>
      </c>
      <c r="J20" s="152">
        <v>4515</v>
      </c>
      <c r="K20" s="152">
        <v>2936</v>
      </c>
      <c r="L20" s="152">
        <v>15171</v>
      </c>
      <c r="M20" s="152">
        <v>7996</v>
      </c>
      <c r="N20" s="152" t="s">
        <v>10</v>
      </c>
      <c r="O20" s="110"/>
      <c r="P20" s="110"/>
      <c r="Q20" s="110"/>
      <c r="R20" s="110"/>
      <c r="S20" s="110"/>
      <c r="T20" s="110"/>
      <c r="U20" s="110"/>
      <c r="V20" s="110"/>
      <c r="W20" s="110"/>
      <c r="X20" s="110"/>
    </row>
    <row r="21" spans="1:24" s="22" customFormat="1" ht="21.6" customHeight="1">
      <c r="A21" s="135">
        <f>IF(B21&lt;&gt;"",COUNTA($B$19:B21),"")</f>
        <v>3</v>
      </c>
      <c r="B21" s="37" t="s">
        <v>144</v>
      </c>
      <c r="C21" s="152">
        <v>134795</v>
      </c>
      <c r="D21" s="152" t="s">
        <v>10</v>
      </c>
      <c r="E21" s="152" t="s">
        <v>10</v>
      </c>
      <c r="F21" s="152" t="s">
        <v>10</v>
      </c>
      <c r="G21" s="152" t="s">
        <v>10</v>
      </c>
      <c r="H21" s="152">
        <v>134795</v>
      </c>
      <c r="I21" s="152">
        <v>107260</v>
      </c>
      <c r="J21" s="152">
        <v>27534</v>
      </c>
      <c r="K21" s="152" t="s">
        <v>10</v>
      </c>
      <c r="L21" s="152" t="s">
        <v>10</v>
      </c>
      <c r="M21" s="152" t="s">
        <v>10</v>
      </c>
      <c r="N21" s="152" t="s">
        <v>10</v>
      </c>
      <c r="O21" s="110"/>
      <c r="P21" s="110"/>
      <c r="Q21" s="110"/>
      <c r="R21" s="110"/>
      <c r="S21" s="110"/>
      <c r="T21" s="110"/>
      <c r="U21" s="110"/>
      <c r="V21" s="110"/>
      <c r="W21" s="110"/>
      <c r="X21" s="110"/>
    </row>
    <row r="22" spans="1:24" s="22" customFormat="1" ht="11.1" customHeight="1">
      <c r="A22" s="135">
        <f>IF(B22&lt;&gt;"",COUNTA($B$19:B22),"")</f>
        <v>4</v>
      </c>
      <c r="B22" s="36" t="s">
        <v>145</v>
      </c>
      <c r="C22" s="152">
        <v>3551</v>
      </c>
      <c r="D22" s="152" t="s">
        <v>10</v>
      </c>
      <c r="E22" s="152">
        <v>2</v>
      </c>
      <c r="F22" s="152">
        <v>3</v>
      </c>
      <c r="G22" s="152" t="s">
        <v>10</v>
      </c>
      <c r="H22" s="152" t="s">
        <v>10</v>
      </c>
      <c r="I22" s="152" t="s">
        <v>10</v>
      </c>
      <c r="J22" s="152" t="s">
        <v>10</v>
      </c>
      <c r="K22" s="152" t="s">
        <v>10</v>
      </c>
      <c r="L22" s="152" t="s">
        <v>10</v>
      </c>
      <c r="M22" s="152">
        <v>7</v>
      </c>
      <c r="N22" s="152">
        <v>3538</v>
      </c>
      <c r="O22" s="110"/>
      <c r="P22" s="110"/>
      <c r="Q22" s="110"/>
      <c r="R22" s="110"/>
      <c r="S22" s="110"/>
      <c r="T22" s="110"/>
      <c r="U22" s="110"/>
      <c r="V22" s="110"/>
      <c r="W22" s="110"/>
      <c r="X22" s="110"/>
    </row>
    <row r="23" spans="1:24" s="22" customFormat="1" ht="11.1" customHeight="1">
      <c r="A23" s="135">
        <f>IF(B23&lt;&gt;"",COUNTA($B$19:B23),"")</f>
        <v>5</v>
      </c>
      <c r="B23" s="36" t="s">
        <v>146</v>
      </c>
      <c r="C23" s="152">
        <v>255928</v>
      </c>
      <c r="D23" s="152">
        <v>26936</v>
      </c>
      <c r="E23" s="152">
        <v>4969</v>
      </c>
      <c r="F23" s="152">
        <v>20455</v>
      </c>
      <c r="G23" s="152">
        <v>2230</v>
      </c>
      <c r="H23" s="152">
        <v>64757</v>
      </c>
      <c r="I23" s="152">
        <v>8482</v>
      </c>
      <c r="J23" s="152">
        <v>56275</v>
      </c>
      <c r="K23" s="152">
        <v>3871</v>
      </c>
      <c r="L23" s="152">
        <v>10069</v>
      </c>
      <c r="M23" s="152">
        <v>8835</v>
      </c>
      <c r="N23" s="152">
        <v>113806</v>
      </c>
      <c r="O23" s="110"/>
      <c r="P23" s="110"/>
      <c r="Q23" s="110"/>
      <c r="R23" s="110"/>
      <c r="S23" s="110"/>
      <c r="T23" s="110"/>
      <c r="U23" s="110"/>
      <c r="V23" s="110"/>
      <c r="W23" s="110"/>
      <c r="X23" s="110"/>
    </row>
    <row r="24" spans="1:24" s="22" customFormat="1" ht="11.1" customHeight="1">
      <c r="A24" s="135">
        <f>IF(B24&lt;&gt;"",COUNTA($B$19:B24),"")</f>
        <v>6</v>
      </c>
      <c r="B24" s="36" t="s">
        <v>147</v>
      </c>
      <c r="C24" s="152">
        <v>150500</v>
      </c>
      <c r="D24" s="152">
        <v>16760</v>
      </c>
      <c r="E24" s="152">
        <v>1479</v>
      </c>
      <c r="F24" s="152">
        <v>10915</v>
      </c>
      <c r="G24" s="152">
        <v>60</v>
      </c>
      <c r="H24" s="152">
        <v>8253</v>
      </c>
      <c r="I24" s="152">
        <v>68</v>
      </c>
      <c r="J24" s="152">
        <v>8185</v>
      </c>
      <c r="K24" s="152">
        <v>230</v>
      </c>
      <c r="L24" s="152">
        <v>934</v>
      </c>
      <c r="M24" s="152">
        <v>220</v>
      </c>
      <c r="N24" s="152">
        <v>111648</v>
      </c>
      <c r="O24" s="110"/>
      <c r="P24" s="110"/>
      <c r="Q24" s="110"/>
      <c r="R24" s="110"/>
      <c r="S24" s="110"/>
      <c r="T24" s="110"/>
      <c r="U24" s="110"/>
      <c r="V24" s="110"/>
      <c r="W24" s="110"/>
      <c r="X24" s="110"/>
    </row>
    <row r="25" spans="1:24" s="22" customFormat="1" ht="20.100000000000001" customHeight="1">
      <c r="A25" s="136">
        <f>IF(B25&lt;&gt;"",COUNTA($B$19:B25),"")</f>
        <v>7</v>
      </c>
      <c r="B25" s="39" t="s">
        <v>148</v>
      </c>
      <c r="C25" s="162">
        <v>484738</v>
      </c>
      <c r="D25" s="162">
        <v>84054</v>
      </c>
      <c r="E25" s="162">
        <v>29548</v>
      </c>
      <c r="F25" s="162">
        <v>40288</v>
      </c>
      <c r="G25" s="162">
        <v>9847</v>
      </c>
      <c r="H25" s="162">
        <v>235616</v>
      </c>
      <c r="I25" s="162">
        <v>125283</v>
      </c>
      <c r="J25" s="162">
        <v>110334</v>
      </c>
      <c r="K25" s="162">
        <v>10783</v>
      </c>
      <c r="L25" s="162">
        <v>43924</v>
      </c>
      <c r="M25" s="162">
        <v>24981</v>
      </c>
      <c r="N25" s="162">
        <v>5695</v>
      </c>
      <c r="O25" s="110"/>
      <c r="P25" s="110"/>
      <c r="Q25" s="110"/>
      <c r="R25" s="110"/>
      <c r="S25" s="110"/>
      <c r="T25" s="110"/>
      <c r="U25" s="110"/>
      <c r="V25" s="110"/>
      <c r="W25" s="110"/>
      <c r="X25" s="110"/>
    </row>
    <row r="26" spans="1:24" s="22" customFormat="1" ht="21.6" customHeight="1">
      <c r="A26" s="135">
        <f>IF(B26&lt;&gt;"",COUNTA($B$19:B26),"")</f>
        <v>8</v>
      </c>
      <c r="B26" s="37" t="s">
        <v>149</v>
      </c>
      <c r="C26" s="152">
        <v>84500</v>
      </c>
      <c r="D26" s="152">
        <v>24707</v>
      </c>
      <c r="E26" s="152">
        <v>2184</v>
      </c>
      <c r="F26" s="152">
        <v>4731</v>
      </c>
      <c r="G26" s="152">
        <v>602</v>
      </c>
      <c r="H26" s="152">
        <v>7116</v>
      </c>
      <c r="I26" s="152">
        <v>12</v>
      </c>
      <c r="J26" s="152">
        <v>7104</v>
      </c>
      <c r="K26" s="152">
        <v>2387</v>
      </c>
      <c r="L26" s="152">
        <v>22976</v>
      </c>
      <c r="M26" s="152">
        <v>19797</v>
      </c>
      <c r="N26" s="152" t="s">
        <v>10</v>
      </c>
      <c r="O26" s="110"/>
      <c r="P26" s="110"/>
      <c r="Q26" s="110"/>
      <c r="R26" s="110"/>
      <c r="S26" s="110"/>
      <c r="T26" s="110"/>
      <c r="U26" s="110"/>
      <c r="V26" s="110"/>
      <c r="W26" s="110"/>
      <c r="X26" s="110"/>
    </row>
    <row r="27" spans="1:24" s="22" customFormat="1" ht="11.1" customHeight="1">
      <c r="A27" s="135">
        <f>IF(B27&lt;&gt;"",COUNTA($B$19:B27),"")</f>
        <v>9</v>
      </c>
      <c r="B27" s="36" t="s">
        <v>150</v>
      </c>
      <c r="C27" s="152">
        <v>41042</v>
      </c>
      <c r="D27" s="152">
        <v>4962</v>
      </c>
      <c r="E27" s="152">
        <v>313</v>
      </c>
      <c r="F27" s="152">
        <v>4156</v>
      </c>
      <c r="G27" s="152">
        <v>548</v>
      </c>
      <c r="H27" s="152">
        <v>6587</v>
      </c>
      <c r="I27" s="152">
        <v>6</v>
      </c>
      <c r="J27" s="152">
        <v>6581</v>
      </c>
      <c r="K27" s="152">
        <v>2003</v>
      </c>
      <c r="L27" s="152">
        <v>19660</v>
      </c>
      <c r="M27" s="152">
        <v>2814</v>
      </c>
      <c r="N27" s="152" t="s">
        <v>10</v>
      </c>
      <c r="O27" s="110"/>
      <c r="P27" s="110"/>
      <c r="Q27" s="110"/>
      <c r="R27" s="110"/>
      <c r="S27" s="110"/>
      <c r="T27" s="110"/>
      <c r="U27" s="110"/>
      <c r="V27" s="110"/>
      <c r="W27" s="110"/>
      <c r="X27" s="110"/>
    </row>
    <row r="28" spans="1:24" s="22" customFormat="1" ht="11.1" customHeight="1">
      <c r="A28" s="135">
        <f>IF(B28&lt;&gt;"",COUNTA($B$19:B28),"")</f>
        <v>10</v>
      </c>
      <c r="B28" s="36" t="s">
        <v>151</v>
      </c>
      <c r="C28" s="152">
        <v>2</v>
      </c>
      <c r="D28" s="152" t="s">
        <v>10</v>
      </c>
      <c r="E28" s="152" t="s">
        <v>10</v>
      </c>
      <c r="F28" s="152" t="s">
        <v>10</v>
      </c>
      <c r="G28" s="152" t="s">
        <v>10</v>
      </c>
      <c r="H28" s="152" t="s">
        <v>10</v>
      </c>
      <c r="I28" s="152" t="s">
        <v>10</v>
      </c>
      <c r="J28" s="152" t="s">
        <v>10</v>
      </c>
      <c r="K28" s="152" t="s">
        <v>10</v>
      </c>
      <c r="L28" s="152">
        <v>2</v>
      </c>
      <c r="M28" s="152" t="s">
        <v>10</v>
      </c>
      <c r="N28" s="152" t="s">
        <v>10</v>
      </c>
      <c r="O28" s="110"/>
      <c r="P28" s="110"/>
      <c r="Q28" s="110"/>
      <c r="R28" s="110"/>
      <c r="S28" s="110"/>
      <c r="T28" s="110"/>
      <c r="U28" s="110"/>
      <c r="V28" s="110"/>
      <c r="W28" s="110"/>
      <c r="X28" s="110"/>
    </row>
    <row r="29" spans="1:24" s="22" customFormat="1" ht="11.1" customHeight="1">
      <c r="A29" s="135">
        <f>IF(B29&lt;&gt;"",COUNTA($B$19:B29),"")</f>
        <v>11</v>
      </c>
      <c r="B29" s="36" t="s">
        <v>152</v>
      </c>
      <c r="C29" s="152">
        <v>1640</v>
      </c>
      <c r="D29" s="152">
        <v>459</v>
      </c>
      <c r="E29" s="152">
        <v>35</v>
      </c>
      <c r="F29" s="152" t="s">
        <v>10</v>
      </c>
      <c r="G29" s="152" t="s">
        <v>10</v>
      </c>
      <c r="H29" s="152">
        <v>292</v>
      </c>
      <c r="I29" s="152">
        <v>19</v>
      </c>
      <c r="J29" s="152">
        <v>273</v>
      </c>
      <c r="K29" s="152">
        <v>87</v>
      </c>
      <c r="L29" s="152">
        <v>136</v>
      </c>
      <c r="M29" s="152">
        <v>140</v>
      </c>
      <c r="N29" s="152">
        <v>490</v>
      </c>
      <c r="O29" s="110"/>
      <c r="P29" s="110"/>
      <c r="Q29" s="110"/>
      <c r="R29" s="110"/>
      <c r="S29" s="110"/>
      <c r="T29" s="110"/>
      <c r="U29" s="110"/>
      <c r="V29" s="110"/>
      <c r="W29" s="110"/>
      <c r="X29" s="110"/>
    </row>
    <row r="30" spans="1:24" s="22" customFormat="1" ht="11.1" customHeight="1">
      <c r="A30" s="135">
        <f>IF(B30&lt;&gt;"",COUNTA($B$19:B30),"")</f>
        <v>12</v>
      </c>
      <c r="B30" s="36" t="s">
        <v>147</v>
      </c>
      <c r="C30" s="152">
        <v>389</v>
      </c>
      <c r="D30" s="152" t="s">
        <v>10</v>
      </c>
      <c r="E30" s="152">
        <v>169</v>
      </c>
      <c r="F30" s="152">
        <v>17</v>
      </c>
      <c r="G30" s="152">
        <v>9</v>
      </c>
      <c r="H30" s="152">
        <v>132</v>
      </c>
      <c r="I30" s="152" t="s">
        <v>10</v>
      </c>
      <c r="J30" s="152">
        <v>132</v>
      </c>
      <c r="K30" s="152">
        <v>4</v>
      </c>
      <c r="L30" s="152">
        <v>46</v>
      </c>
      <c r="M30" s="152">
        <v>10</v>
      </c>
      <c r="N30" s="152" t="s">
        <v>10</v>
      </c>
      <c r="O30" s="110"/>
      <c r="P30" s="110"/>
      <c r="Q30" s="110"/>
      <c r="R30" s="110"/>
      <c r="S30" s="110"/>
      <c r="T30" s="110"/>
      <c r="U30" s="110"/>
      <c r="V30" s="110"/>
      <c r="W30" s="110"/>
      <c r="X30" s="110"/>
    </row>
    <row r="31" spans="1:24" s="22" customFormat="1" ht="20.100000000000001" customHeight="1">
      <c r="A31" s="136">
        <f>IF(B31&lt;&gt;"",COUNTA($B$19:B31),"")</f>
        <v>13</v>
      </c>
      <c r="B31" s="39" t="s">
        <v>153</v>
      </c>
      <c r="C31" s="162">
        <v>85753</v>
      </c>
      <c r="D31" s="162">
        <v>25167</v>
      </c>
      <c r="E31" s="162">
        <v>2050</v>
      </c>
      <c r="F31" s="162">
        <v>4713</v>
      </c>
      <c r="G31" s="162">
        <v>593</v>
      </c>
      <c r="H31" s="162">
        <v>7276</v>
      </c>
      <c r="I31" s="162">
        <v>31</v>
      </c>
      <c r="J31" s="162">
        <v>7245</v>
      </c>
      <c r="K31" s="162">
        <v>2470</v>
      </c>
      <c r="L31" s="162">
        <v>23067</v>
      </c>
      <c r="M31" s="162">
        <v>19927</v>
      </c>
      <c r="N31" s="162">
        <v>490</v>
      </c>
      <c r="O31" s="110"/>
      <c r="P31" s="110"/>
      <c r="Q31" s="110"/>
      <c r="R31" s="110"/>
      <c r="S31" s="110"/>
      <c r="T31" s="110"/>
      <c r="U31" s="110"/>
      <c r="V31" s="110"/>
      <c r="W31" s="110"/>
      <c r="X31" s="110"/>
    </row>
    <row r="32" spans="1:24" s="22" customFormat="1" ht="20.100000000000001" customHeight="1">
      <c r="A32" s="136">
        <f>IF(B32&lt;&gt;"",COUNTA($B$19:B32),"")</f>
        <v>14</v>
      </c>
      <c r="B32" s="39" t="s">
        <v>154</v>
      </c>
      <c r="C32" s="162">
        <v>570490</v>
      </c>
      <c r="D32" s="162">
        <v>109221</v>
      </c>
      <c r="E32" s="162">
        <v>31598</v>
      </c>
      <c r="F32" s="162">
        <v>45001</v>
      </c>
      <c r="G32" s="162">
        <v>10440</v>
      </c>
      <c r="H32" s="162">
        <v>242892</v>
      </c>
      <c r="I32" s="162">
        <v>125313</v>
      </c>
      <c r="J32" s="162">
        <v>117579</v>
      </c>
      <c r="K32" s="162">
        <v>13252</v>
      </c>
      <c r="L32" s="162">
        <v>66992</v>
      </c>
      <c r="M32" s="162">
        <v>44908</v>
      </c>
      <c r="N32" s="162">
        <v>6185</v>
      </c>
      <c r="O32" s="110"/>
      <c r="P32" s="110"/>
      <c r="Q32" s="110"/>
      <c r="R32" s="110"/>
      <c r="S32" s="110"/>
      <c r="T32" s="110"/>
      <c r="U32" s="110"/>
      <c r="V32" s="110"/>
      <c r="W32" s="110"/>
      <c r="X32" s="110"/>
    </row>
    <row r="33" spans="1:24" s="22" customFormat="1" ht="11.1" customHeight="1">
      <c r="A33" s="135">
        <f>IF(B33&lt;&gt;"",COUNTA($B$19:B33),"")</f>
        <v>15</v>
      </c>
      <c r="B33" s="36" t="s">
        <v>155</v>
      </c>
      <c r="C33" s="152">
        <v>173505</v>
      </c>
      <c r="D33" s="152" t="s">
        <v>10</v>
      </c>
      <c r="E33" s="152" t="s">
        <v>10</v>
      </c>
      <c r="F33" s="152" t="s">
        <v>10</v>
      </c>
      <c r="G33" s="152" t="s">
        <v>10</v>
      </c>
      <c r="H33" s="152" t="s">
        <v>10</v>
      </c>
      <c r="I33" s="152" t="s">
        <v>10</v>
      </c>
      <c r="J33" s="152" t="s">
        <v>10</v>
      </c>
      <c r="K33" s="152" t="s">
        <v>10</v>
      </c>
      <c r="L33" s="152" t="s">
        <v>10</v>
      </c>
      <c r="M33" s="152" t="s">
        <v>10</v>
      </c>
      <c r="N33" s="152">
        <v>173505</v>
      </c>
      <c r="O33" s="110"/>
      <c r="P33" s="110"/>
      <c r="Q33" s="110"/>
      <c r="R33" s="110"/>
      <c r="S33" s="110"/>
      <c r="T33" s="110"/>
      <c r="U33" s="110"/>
      <c r="V33" s="110"/>
      <c r="W33" s="110"/>
      <c r="X33" s="110"/>
    </row>
    <row r="34" spans="1:24" s="22" customFormat="1" ht="11.1" customHeight="1">
      <c r="A34" s="135">
        <f>IF(B34&lt;&gt;"",COUNTA($B$19:B34),"")</f>
        <v>16</v>
      </c>
      <c r="B34" s="36" t="s">
        <v>156</v>
      </c>
      <c r="C34" s="152">
        <v>61935</v>
      </c>
      <c r="D34" s="152" t="s">
        <v>10</v>
      </c>
      <c r="E34" s="152" t="s">
        <v>10</v>
      </c>
      <c r="F34" s="152" t="s">
        <v>10</v>
      </c>
      <c r="G34" s="152" t="s">
        <v>10</v>
      </c>
      <c r="H34" s="152" t="s">
        <v>10</v>
      </c>
      <c r="I34" s="152" t="s">
        <v>10</v>
      </c>
      <c r="J34" s="152" t="s">
        <v>10</v>
      </c>
      <c r="K34" s="152" t="s">
        <v>10</v>
      </c>
      <c r="L34" s="152" t="s">
        <v>10</v>
      </c>
      <c r="M34" s="152" t="s">
        <v>10</v>
      </c>
      <c r="N34" s="152">
        <v>61935</v>
      </c>
      <c r="O34" s="110"/>
      <c r="P34" s="110"/>
      <c r="Q34" s="110"/>
      <c r="R34" s="110"/>
      <c r="S34" s="110"/>
      <c r="T34" s="110"/>
      <c r="U34" s="110"/>
      <c r="V34" s="110"/>
      <c r="W34" s="110"/>
      <c r="X34" s="110"/>
    </row>
    <row r="35" spans="1:24" s="22" customFormat="1" ht="11.1" customHeight="1">
      <c r="A35" s="135">
        <f>IF(B35&lt;&gt;"",COUNTA($B$19:B35),"")</f>
        <v>17</v>
      </c>
      <c r="B35" s="36" t="s">
        <v>172</v>
      </c>
      <c r="C35" s="152">
        <v>73214</v>
      </c>
      <c r="D35" s="152" t="s">
        <v>10</v>
      </c>
      <c r="E35" s="152" t="s">
        <v>10</v>
      </c>
      <c r="F35" s="152" t="s">
        <v>10</v>
      </c>
      <c r="G35" s="152" t="s">
        <v>10</v>
      </c>
      <c r="H35" s="152" t="s">
        <v>10</v>
      </c>
      <c r="I35" s="152" t="s">
        <v>10</v>
      </c>
      <c r="J35" s="152" t="s">
        <v>10</v>
      </c>
      <c r="K35" s="152" t="s">
        <v>10</v>
      </c>
      <c r="L35" s="152" t="s">
        <v>10</v>
      </c>
      <c r="M35" s="152" t="s">
        <v>10</v>
      </c>
      <c r="N35" s="152">
        <v>73214</v>
      </c>
      <c r="O35" s="110"/>
      <c r="P35" s="110"/>
      <c r="Q35" s="110"/>
      <c r="R35" s="110"/>
      <c r="S35" s="110"/>
      <c r="T35" s="110"/>
      <c r="U35" s="110"/>
      <c r="V35" s="110"/>
      <c r="W35" s="110"/>
      <c r="X35" s="110"/>
    </row>
    <row r="36" spans="1:24" s="22" customFormat="1" ht="11.1" customHeight="1">
      <c r="A36" s="135">
        <f>IF(B36&lt;&gt;"",COUNTA($B$19:B36),"")</f>
        <v>18</v>
      </c>
      <c r="B36" s="36" t="s">
        <v>173</v>
      </c>
      <c r="C36" s="152">
        <v>25797</v>
      </c>
      <c r="D36" s="152" t="s">
        <v>10</v>
      </c>
      <c r="E36" s="152" t="s">
        <v>10</v>
      </c>
      <c r="F36" s="152" t="s">
        <v>10</v>
      </c>
      <c r="G36" s="152" t="s">
        <v>10</v>
      </c>
      <c r="H36" s="152" t="s">
        <v>10</v>
      </c>
      <c r="I36" s="152" t="s">
        <v>10</v>
      </c>
      <c r="J36" s="152" t="s">
        <v>10</v>
      </c>
      <c r="K36" s="152" t="s">
        <v>10</v>
      </c>
      <c r="L36" s="152" t="s">
        <v>10</v>
      </c>
      <c r="M36" s="152" t="s">
        <v>10</v>
      </c>
      <c r="N36" s="152">
        <v>25797</v>
      </c>
      <c r="O36" s="110"/>
      <c r="P36" s="110"/>
      <c r="Q36" s="110"/>
      <c r="R36" s="110"/>
      <c r="S36" s="110"/>
      <c r="T36" s="110"/>
      <c r="U36" s="110"/>
      <c r="V36" s="110"/>
      <c r="W36" s="110"/>
      <c r="X36" s="110"/>
    </row>
    <row r="37" spans="1:24" s="22" customFormat="1" ht="11.1" customHeight="1">
      <c r="A37" s="135">
        <f>IF(B37&lt;&gt;"",COUNTA($B$19:B37),"")</f>
        <v>19</v>
      </c>
      <c r="B37" s="36" t="s">
        <v>61</v>
      </c>
      <c r="C37" s="152">
        <v>81504</v>
      </c>
      <c r="D37" s="152" t="s">
        <v>10</v>
      </c>
      <c r="E37" s="152" t="s">
        <v>10</v>
      </c>
      <c r="F37" s="152" t="s">
        <v>10</v>
      </c>
      <c r="G37" s="152" t="s">
        <v>10</v>
      </c>
      <c r="H37" s="152" t="s">
        <v>10</v>
      </c>
      <c r="I37" s="152" t="s">
        <v>10</v>
      </c>
      <c r="J37" s="152" t="s">
        <v>10</v>
      </c>
      <c r="K37" s="152" t="s">
        <v>10</v>
      </c>
      <c r="L37" s="152" t="s">
        <v>10</v>
      </c>
      <c r="M37" s="152" t="s">
        <v>10</v>
      </c>
      <c r="N37" s="152">
        <v>81504</v>
      </c>
      <c r="O37" s="110"/>
      <c r="P37" s="110"/>
      <c r="Q37" s="110"/>
      <c r="R37" s="110"/>
      <c r="S37" s="110"/>
      <c r="T37" s="110"/>
      <c r="U37" s="110"/>
      <c r="V37" s="110"/>
      <c r="W37" s="110"/>
      <c r="X37" s="110"/>
    </row>
    <row r="38" spans="1:24" s="22" customFormat="1" ht="21.6" customHeight="1">
      <c r="A38" s="135">
        <f>IF(B38&lt;&gt;"",COUNTA($B$19:B38),"")</f>
        <v>20</v>
      </c>
      <c r="B38" s="37" t="s">
        <v>157</v>
      </c>
      <c r="C38" s="152">
        <v>60250</v>
      </c>
      <c r="D38" s="152" t="s">
        <v>10</v>
      </c>
      <c r="E38" s="152" t="s">
        <v>10</v>
      </c>
      <c r="F38" s="152" t="s">
        <v>10</v>
      </c>
      <c r="G38" s="152" t="s">
        <v>10</v>
      </c>
      <c r="H38" s="152" t="s">
        <v>10</v>
      </c>
      <c r="I38" s="152" t="s">
        <v>10</v>
      </c>
      <c r="J38" s="152" t="s">
        <v>10</v>
      </c>
      <c r="K38" s="152" t="s">
        <v>10</v>
      </c>
      <c r="L38" s="152" t="s">
        <v>10</v>
      </c>
      <c r="M38" s="152" t="s">
        <v>10</v>
      </c>
      <c r="N38" s="152">
        <v>60250</v>
      </c>
      <c r="O38" s="110"/>
      <c r="P38" s="110"/>
      <c r="Q38" s="110"/>
      <c r="R38" s="110"/>
      <c r="S38" s="110"/>
      <c r="T38" s="110"/>
      <c r="U38" s="110"/>
      <c r="V38" s="110"/>
      <c r="W38" s="110"/>
      <c r="X38" s="110"/>
    </row>
    <row r="39" spans="1:24" s="22" customFormat="1" ht="21.6" customHeight="1">
      <c r="A39" s="135">
        <f>IF(B39&lt;&gt;"",COUNTA($B$19:B39),"")</f>
        <v>21</v>
      </c>
      <c r="B39" s="37" t="s">
        <v>158</v>
      </c>
      <c r="C39" s="152">
        <v>89678</v>
      </c>
      <c r="D39" s="152">
        <v>779</v>
      </c>
      <c r="E39" s="152">
        <v>76</v>
      </c>
      <c r="F39" s="152">
        <v>2584</v>
      </c>
      <c r="G39" s="152">
        <v>651</v>
      </c>
      <c r="H39" s="152">
        <v>80687</v>
      </c>
      <c r="I39" s="152">
        <v>45481</v>
      </c>
      <c r="J39" s="152">
        <v>35206</v>
      </c>
      <c r="K39" s="152">
        <v>11</v>
      </c>
      <c r="L39" s="152">
        <v>4258</v>
      </c>
      <c r="M39" s="152">
        <v>632</v>
      </c>
      <c r="N39" s="152" t="s">
        <v>10</v>
      </c>
      <c r="O39" s="110"/>
      <c r="P39" s="110"/>
      <c r="Q39" s="110"/>
      <c r="R39" s="110"/>
      <c r="S39" s="110"/>
      <c r="T39" s="110"/>
      <c r="U39" s="110"/>
      <c r="V39" s="110"/>
      <c r="W39" s="110"/>
      <c r="X39" s="110"/>
    </row>
    <row r="40" spans="1:24" s="22" customFormat="1" ht="21.6" customHeight="1">
      <c r="A40" s="135">
        <f>IF(B40&lt;&gt;"",COUNTA($B$19:B40),"")</f>
        <v>22</v>
      </c>
      <c r="B40" s="37" t="s">
        <v>159</v>
      </c>
      <c r="C40" s="152">
        <v>12059</v>
      </c>
      <c r="D40" s="152">
        <v>111</v>
      </c>
      <c r="E40" s="152" t="s">
        <v>10</v>
      </c>
      <c r="F40" s="152">
        <v>232</v>
      </c>
      <c r="G40" s="152">
        <v>3</v>
      </c>
      <c r="H40" s="152">
        <v>11424</v>
      </c>
      <c r="I40" s="152">
        <v>11278</v>
      </c>
      <c r="J40" s="152">
        <v>145</v>
      </c>
      <c r="K40" s="152" t="s">
        <v>10</v>
      </c>
      <c r="L40" s="152" t="s">
        <v>10</v>
      </c>
      <c r="M40" s="152">
        <v>290</v>
      </c>
      <c r="N40" s="152" t="s">
        <v>10</v>
      </c>
      <c r="O40" s="110"/>
      <c r="P40" s="110"/>
      <c r="Q40" s="110"/>
      <c r="R40" s="110"/>
      <c r="S40" s="110"/>
      <c r="T40" s="110"/>
      <c r="U40" s="110"/>
      <c r="V40" s="110"/>
      <c r="W40" s="110"/>
      <c r="X40" s="110"/>
    </row>
    <row r="41" spans="1:24" s="22" customFormat="1" ht="11.1" customHeight="1">
      <c r="A41" s="135">
        <f>IF(B41&lt;&gt;"",COUNTA($B$19:B41),"")</f>
        <v>23</v>
      </c>
      <c r="B41" s="36" t="s">
        <v>160</v>
      </c>
      <c r="C41" s="152">
        <v>31456</v>
      </c>
      <c r="D41" s="152">
        <v>454</v>
      </c>
      <c r="E41" s="152">
        <v>7757</v>
      </c>
      <c r="F41" s="152">
        <v>430</v>
      </c>
      <c r="G41" s="152">
        <v>1400</v>
      </c>
      <c r="H41" s="152">
        <v>6052</v>
      </c>
      <c r="I41" s="152">
        <v>16</v>
      </c>
      <c r="J41" s="152">
        <v>6035</v>
      </c>
      <c r="K41" s="152">
        <v>1376</v>
      </c>
      <c r="L41" s="152">
        <v>4945</v>
      </c>
      <c r="M41" s="152">
        <v>9042</v>
      </c>
      <c r="N41" s="152" t="s">
        <v>10</v>
      </c>
      <c r="O41" s="110"/>
      <c r="P41" s="110"/>
      <c r="Q41" s="110"/>
      <c r="R41" s="110"/>
      <c r="S41" s="110"/>
      <c r="T41" s="110"/>
      <c r="U41" s="110"/>
      <c r="V41" s="110"/>
      <c r="W41" s="110"/>
      <c r="X41" s="110"/>
    </row>
    <row r="42" spans="1:24" s="22" customFormat="1" ht="11.1" customHeight="1">
      <c r="A42" s="135">
        <f>IF(B42&lt;&gt;"",COUNTA($B$19:B42),"")</f>
        <v>24</v>
      </c>
      <c r="B42" s="36" t="s">
        <v>161</v>
      </c>
      <c r="C42" s="152">
        <v>236686</v>
      </c>
      <c r="D42" s="152">
        <v>36916</v>
      </c>
      <c r="E42" s="152">
        <v>8913</v>
      </c>
      <c r="F42" s="152">
        <v>11699</v>
      </c>
      <c r="G42" s="152">
        <v>661</v>
      </c>
      <c r="H42" s="152">
        <v>44462</v>
      </c>
      <c r="I42" s="152">
        <v>26897</v>
      </c>
      <c r="J42" s="152">
        <v>17565</v>
      </c>
      <c r="K42" s="152">
        <v>588</v>
      </c>
      <c r="L42" s="152">
        <v>3546</v>
      </c>
      <c r="M42" s="152">
        <v>13840</v>
      </c>
      <c r="N42" s="152">
        <v>116059</v>
      </c>
      <c r="O42" s="110"/>
      <c r="P42" s="110"/>
      <c r="Q42" s="110"/>
      <c r="R42" s="110"/>
      <c r="S42" s="110"/>
      <c r="T42" s="110"/>
      <c r="U42" s="110"/>
      <c r="V42" s="110"/>
      <c r="W42" s="110"/>
      <c r="X42" s="110"/>
    </row>
    <row r="43" spans="1:24" s="22" customFormat="1" ht="11.1" customHeight="1">
      <c r="A43" s="135">
        <f>IF(B43&lt;&gt;"",COUNTA($B$19:B43),"")</f>
        <v>25</v>
      </c>
      <c r="B43" s="36" t="s">
        <v>147</v>
      </c>
      <c r="C43" s="152">
        <v>150500</v>
      </c>
      <c r="D43" s="152">
        <v>16760</v>
      </c>
      <c r="E43" s="152">
        <v>1479</v>
      </c>
      <c r="F43" s="152">
        <v>10915</v>
      </c>
      <c r="G43" s="152">
        <v>60</v>
      </c>
      <c r="H43" s="152">
        <v>8253</v>
      </c>
      <c r="I43" s="152">
        <v>68</v>
      </c>
      <c r="J43" s="152">
        <v>8185</v>
      </c>
      <c r="K43" s="152">
        <v>230</v>
      </c>
      <c r="L43" s="152">
        <v>934</v>
      </c>
      <c r="M43" s="152">
        <v>220</v>
      </c>
      <c r="N43" s="152">
        <v>111648</v>
      </c>
      <c r="O43" s="110"/>
      <c r="P43" s="110"/>
      <c r="Q43" s="110"/>
      <c r="R43" s="110"/>
      <c r="S43" s="110"/>
      <c r="T43" s="110"/>
      <c r="U43" s="110"/>
      <c r="V43" s="110"/>
      <c r="W43" s="110"/>
      <c r="X43" s="110"/>
    </row>
    <row r="44" spans="1:24" s="22" customFormat="1" ht="20.100000000000001" customHeight="1">
      <c r="A44" s="136">
        <f>IF(B44&lt;&gt;"",COUNTA($B$19:B44),"")</f>
        <v>26</v>
      </c>
      <c r="B44" s="39" t="s">
        <v>162</v>
      </c>
      <c r="C44" s="162">
        <v>534637</v>
      </c>
      <c r="D44" s="162">
        <v>21500</v>
      </c>
      <c r="E44" s="162">
        <v>15266</v>
      </c>
      <c r="F44" s="162">
        <v>4030</v>
      </c>
      <c r="G44" s="162">
        <v>2655</v>
      </c>
      <c r="H44" s="162">
        <v>134371</v>
      </c>
      <c r="I44" s="162">
        <v>83604</v>
      </c>
      <c r="J44" s="162">
        <v>50767</v>
      </c>
      <c r="K44" s="162">
        <v>1746</v>
      </c>
      <c r="L44" s="162">
        <v>11815</v>
      </c>
      <c r="M44" s="162">
        <v>23584</v>
      </c>
      <c r="N44" s="162">
        <v>319670</v>
      </c>
      <c r="O44" s="110"/>
      <c r="P44" s="110"/>
      <c r="Q44" s="110"/>
      <c r="R44" s="110"/>
      <c r="S44" s="110"/>
      <c r="T44" s="110"/>
      <c r="U44" s="110"/>
      <c r="V44" s="110"/>
      <c r="W44" s="110"/>
      <c r="X44" s="110"/>
    </row>
    <row r="45" spans="1:24" s="40" customFormat="1" ht="11.1" customHeight="1">
      <c r="A45" s="135">
        <f>IF(B45&lt;&gt;"",COUNTA($B$19:B45),"")</f>
        <v>27</v>
      </c>
      <c r="B45" s="36" t="s">
        <v>163</v>
      </c>
      <c r="C45" s="152">
        <v>30636</v>
      </c>
      <c r="D45" s="152">
        <v>1301</v>
      </c>
      <c r="E45" s="152">
        <v>961</v>
      </c>
      <c r="F45" s="152">
        <v>1994</v>
      </c>
      <c r="G45" s="152">
        <v>268</v>
      </c>
      <c r="H45" s="152">
        <v>1873</v>
      </c>
      <c r="I45" s="152">
        <v>20</v>
      </c>
      <c r="J45" s="152">
        <v>1853</v>
      </c>
      <c r="K45" s="152">
        <v>1149</v>
      </c>
      <c r="L45" s="152">
        <v>6191</v>
      </c>
      <c r="M45" s="152">
        <v>3794</v>
      </c>
      <c r="N45" s="152">
        <v>13104</v>
      </c>
      <c r="O45" s="111"/>
      <c r="P45" s="111"/>
      <c r="Q45" s="111"/>
      <c r="R45" s="111"/>
      <c r="S45" s="111"/>
      <c r="T45" s="111"/>
      <c r="U45" s="111"/>
      <c r="V45" s="111"/>
      <c r="W45" s="111"/>
      <c r="X45" s="111"/>
    </row>
    <row r="46" spans="1:24"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row>
    <row r="47" spans="1:24" s="40" customFormat="1" ht="11.1" customHeight="1">
      <c r="A47" s="135">
        <f>IF(B47&lt;&gt;"",COUNTA($B$19:B47),"")</f>
        <v>29</v>
      </c>
      <c r="B47" s="36" t="s">
        <v>165</v>
      </c>
      <c r="C47" s="152">
        <v>17858</v>
      </c>
      <c r="D47" s="152">
        <v>4804</v>
      </c>
      <c r="E47" s="152">
        <v>312</v>
      </c>
      <c r="F47" s="152">
        <v>26</v>
      </c>
      <c r="G47" s="152">
        <v>35</v>
      </c>
      <c r="H47" s="152">
        <v>1683</v>
      </c>
      <c r="I47" s="152">
        <v>7</v>
      </c>
      <c r="J47" s="152">
        <v>1676</v>
      </c>
      <c r="K47" s="152">
        <v>180</v>
      </c>
      <c r="L47" s="152">
        <v>3437</v>
      </c>
      <c r="M47" s="152">
        <v>7232</v>
      </c>
      <c r="N47" s="152">
        <v>149</v>
      </c>
      <c r="O47" s="111"/>
      <c r="P47" s="111"/>
      <c r="Q47" s="111"/>
      <c r="R47" s="111"/>
      <c r="S47" s="111"/>
      <c r="T47" s="111"/>
      <c r="U47" s="111"/>
      <c r="V47" s="111"/>
      <c r="W47" s="111"/>
      <c r="X47" s="111"/>
    </row>
    <row r="48" spans="1:24" s="40" customFormat="1" ht="11.1" customHeight="1">
      <c r="A48" s="135">
        <f>IF(B48&lt;&gt;"",COUNTA($B$19:B48),"")</f>
        <v>30</v>
      </c>
      <c r="B48" s="36" t="s">
        <v>147</v>
      </c>
      <c r="C48" s="152">
        <v>389</v>
      </c>
      <c r="D48" s="152" t="s">
        <v>10</v>
      </c>
      <c r="E48" s="152">
        <v>169</v>
      </c>
      <c r="F48" s="152">
        <v>17</v>
      </c>
      <c r="G48" s="152">
        <v>9</v>
      </c>
      <c r="H48" s="152">
        <v>132</v>
      </c>
      <c r="I48" s="152" t="s">
        <v>10</v>
      </c>
      <c r="J48" s="152">
        <v>132</v>
      </c>
      <c r="K48" s="152">
        <v>4</v>
      </c>
      <c r="L48" s="152">
        <v>46</v>
      </c>
      <c r="M48" s="152">
        <v>10</v>
      </c>
      <c r="N48" s="152" t="s">
        <v>10</v>
      </c>
      <c r="O48" s="111"/>
      <c r="P48" s="111"/>
      <c r="Q48" s="111"/>
      <c r="R48" s="111"/>
      <c r="S48" s="111"/>
      <c r="T48" s="111"/>
      <c r="U48" s="111"/>
      <c r="V48" s="111"/>
      <c r="W48" s="111"/>
      <c r="X48" s="111"/>
    </row>
    <row r="49" spans="1:24" s="22" customFormat="1" ht="20.100000000000001" customHeight="1">
      <c r="A49" s="136">
        <f>IF(B49&lt;&gt;"",COUNTA($B$19:B49),"")</f>
        <v>31</v>
      </c>
      <c r="B49" s="39" t="s">
        <v>166</v>
      </c>
      <c r="C49" s="162">
        <v>48105</v>
      </c>
      <c r="D49" s="162">
        <v>6106</v>
      </c>
      <c r="E49" s="162">
        <v>1104</v>
      </c>
      <c r="F49" s="162">
        <v>2002</v>
      </c>
      <c r="G49" s="162">
        <v>293</v>
      </c>
      <c r="H49" s="162">
        <v>3424</v>
      </c>
      <c r="I49" s="162">
        <v>27</v>
      </c>
      <c r="J49" s="162">
        <v>3397</v>
      </c>
      <c r="K49" s="162">
        <v>1325</v>
      </c>
      <c r="L49" s="162">
        <v>9582</v>
      </c>
      <c r="M49" s="162">
        <v>11015</v>
      </c>
      <c r="N49" s="162">
        <v>13253</v>
      </c>
      <c r="O49" s="110"/>
      <c r="P49" s="110"/>
      <c r="Q49" s="110"/>
      <c r="R49" s="110"/>
      <c r="S49" s="110"/>
      <c r="T49" s="110"/>
      <c r="U49" s="110"/>
      <c r="V49" s="110"/>
      <c r="W49" s="110"/>
      <c r="X49" s="110"/>
    </row>
    <row r="50" spans="1:24" s="22" customFormat="1" ht="20.100000000000001" customHeight="1">
      <c r="A50" s="136">
        <f>IF(B50&lt;&gt;"",COUNTA($B$19:B50),"")</f>
        <v>32</v>
      </c>
      <c r="B50" s="39" t="s">
        <v>167</v>
      </c>
      <c r="C50" s="162">
        <v>582743</v>
      </c>
      <c r="D50" s="162">
        <v>27606</v>
      </c>
      <c r="E50" s="162">
        <v>16371</v>
      </c>
      <c r="F50" s="162">
        <v>6032</v>
      </c>
      <c r="G50" s="162">
        <v>2948</v>
      </c>
      <c r="H50" s="162">
        <v>137795</v>
      </c>
      <c r="I50" s="162">
        <v>83631</v>
      </c>
      <c r="J50" s="162">
        <v>54164</v>
      </c>
      <c r="K50" s="162">
        <v>3071</v>
      </c>
      <c r="L50" s="162">
        <v>21398</v>
      </c>
      <c r="M50" s="162">
        <v>34600</v>
      </c>
      <c r="N50" s="162">
        <v>332923</v>
      </c>
      <c r="O50" s="110"/>
      <c r="P50" s="110"/>
      <c r="Q50" s="110"/>
      <c r="R50" s="110"/>
      <c r="S50" s="110"/>
      <c r="T50" s="110"/>
      <c r="U50" s="110"/>
      <c r="V50" s="110"/>
      <c r="W50" s="110"/>
      <c r="X50" s="110"/>
    </row>
    <row r="51" spans="1:24" s="22" customFormat="1" ht="20.100000000000001" customHeight="1">
      <c r="A51" s="136">
        <f>IF(B51&lt;&gt;"",COUNTA($B$19:B51),"")</f>
        <v>33</v>
      </c>
      <c r="B51" s="39" t="s">
        <v>168</v>
      </c>
      <c r="C51" s="162">
        <v>12252</v>
      </c>
      <c r="D51" s="162">
        <v>-81615</v>
      </c>
      <c r="E51" s="162">
        <v>-15228</v>
      </c>
      <c r="F51" s="162">
        <v>-38969</v>
      </c>
      <c r="G51" s="162">
        <v>-7492</v>
      </c>
      <c r="H51" s="162">
        <v>-105097</v>
      </c>
      <c r="I51" s="162">
        <v>-41682</v>
      </c>
      <c r="J51" s="162">
        <v>-63415</v>
      </c>
      <c r="K51" s="162">
        <v>-10182</v>
      </c>
      <c r="L51" s="162">
        <v>-45594</v>
      </c>
      <c r="M51" s="162">
        <v>-10309</v>
      </c>
      <c r="N51" s="162">
        <v>326738</v>
      </c>
      <c r="O51" s="110"/>
      <c r="P51" s="110"/>
      <c r="Q51" s="110"/>
      <c r="R51" s="110"/>
      <c r="S51" s="110"/>
      <c r="T51" s="110"/>
      <c r="U51" s="110"/>
      <c r="V51" s="110"/>
      <c r="W51" s="110"/>
      <c r="X51" s="110"/>
    </row>
    <row r="52" spans="1:24" s="40" customFormat="1" ht="25.15" customHeight="1">
      <c r="A52" s="135">
        <f>IF(B52&lt;&gt;"",COUNTA($B$19:B52),"")</f>
        <v>34</v>
      </c>
      <c r="B52" s="38" t="s">
        <v>169</v>
      </c>
      <c r="C52" s="160">
        <v>49900</v>
      </c>
      <c r="D52" s="160">
        <v>-62554</v>
      </c>
      <c r="E52" s="160">
        <v>-14282</v>
      </c>
      <c r="F52" s="160">
        <v>-36258</v>
      </c>
      <c r="G52" s="160">
        <v>-7192</v>
      </c>
      <c r="H52" s="160">
        <v>-101245</v>
      </c>
      <c r="I52" s="160">
        <v>-41678</v>
      </c>
      <c r="J52" s="160">
        <v>-59567</v>
      </c>
      <c r="K52" s="160">
        <v>-9037</v>
      </c>
      <c r="L52" s="160">
        <v>-32109</v>
      </c>
      <c r="M52" s="160">
        <v>-1397</v>
      </c>
      <c r="N52" s="160">
        <v>313974</v>
      </c>
      <c r="O52" s="111"/>
      <c r="P52" s="111"/>
      <c r="Q52" s="111"/>
      <c r="R52" s="111"/>
      <c r="S52" s="111"/>
      <c r="T52" s="111"/>
      <c r="U52" s="111"/>
      <c r="V52" s="111"/>
      <c r="W52" s="111"/>
      <c r="X52" s="111"/>
    </row>
    <row r="53" spans="1:24" s="40" customFormat="1" ht="18" customHeight="1">
      <c r="A53" s="135">
        <f>IF(B53&lt;&gt;"",COUNTA($B$19:B53),"")</f>
        <v>35</v>
      </c>
      <c r="B53" s="36" t="s">
        <v>170</v>
      </c>
      <c r="C53" s="152">
        <v>28272</v>
      </c>
      <c r="D53" s="152">
        <v>1138</v>
      </c>
      <c r="E53" s="152" t="s">
        <v>10</v>
      </c>
      <c r="F53" s="152" t="s">
        <v>10</v>
      </c>
      <c r="G53" s="152" t="s">
        <v>10</v>
      </c>
      <c r="H53" s="152" t="s">
        <v>10</v>
      </c>
      <c r="I53" s="152" t="s">
        <v>10</v>
      </c>
      <c r="J53" s="152" t="s">
        <v>10</v>
      </c>
      <c r="K53" s="152" t="s">
        <v>10</v>
      </c>
      <c r="L53" s="152" t="s">
        <v>10</v>
      </c>
      <c r="M53" s="152" t="s">
        <v>10</v>
      </c>
      <c r="N53" s="152">
        <v>27134</v>
      </c>
      <c r="O53" s="111"/>
      <c r="P53" s="111"/>
      <c r="Q53" s="111"/>
      <c r="R53" s="111"/>
      <c r="S53" s="111"/>
      <c r="T53" s="111"/>
      <c r="U53" s="111"/>
      <c r="V53" s="111"/>
      <c r="W53" s="111"/>
      <c r="X53" s="111"/>
    </row>
    <row r="54" spans="1:24" ht="11.1" customHeight="1">
      <c r="A54" s="135">
        <f>IF(B54&lt;&gt;"",COUNTA($B$19:B54),"")</f>
        <v>36</v>
      </c>
      <c r="B54" s="36" t="s">
        <v>171</v>
      </c>
      <c r="C54" s="152">
        <v>26590</v>
      </c>
      <c r="D54" s="152">
        <v>2</v>
      </c>
      <c r="E54" s="152">
        <v>79</v>
      </c>
      <c r="F54" s="152">
        <v>102</v>
      </c>
      <c r="G54" s="152" t="s">
        <v>10</v>
      </c>
      <c r="H54" s="152" t="s">
        <v>10</v>
      </c>
      <c r="I54" s="152" t="s">
        <v>10</v>
      </c>
      <c r="J54" s="152" t="s">
        <v>10</v>
      </c>
      <c r="K54" s="152">
        <v>28</v>
      </c>
      <c r="L54" s="152" t="s">
        <v>10</v>
      </c>
      <c r="M54" s="152">
        <v>366</v>
      </c>
      <c r="N54" s="152">
        <v>26013</v>
      </c>
    </row>
    <row r="55" spans="1:24"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4" s="22" customFormat="1" ht="11.1" customHeight="1">
      <c r="A56" s="135">
        <f>IF(B56&lt;&gt;"",COUNTA($B$19:B56),"")</f>
        <v>37</v>
      </c>
      <c r="B56" s="36" t="s">
        <v>142</v>
      </c>
      <c r="C56" s="154">
        <v>758.02</v>
      </c>
      <c r="D56" s="154">
        <v>276.99</v>
      </c>
      <c r="E56" s="154">
        <v>91.21</v>
      </c>
      <c r="F56" s="154">
        <v>31.97</v>
      </c>
      <c r="G56" s="154">
        <v>28.29</v>
      </c>
      <c r="H56" s="154">
        <v>178.16</v>
      </c>
      <c r="I56" s="154">
        <v>36.130000000000003</v>
      </c>
      <c r="J56" s="154">
        <v>142.04</v>
      </c>
      <c r="K56" s="154">
        <v>19.78</v>
      </c>
      <c r="L56" s="154">
        <v>92.29</v>
      </c>
      <c r="M56" s="154">
        <v>39.340000000000003</v>
      </c>
      <c r="N56" s="154" t="s">
        <v>10</v>
      </c>
      <c r="O56" s="110"/>
      <c r="P56" s="110"/>
      <c r="Q56" s="110"/>
      <c r="R56" s="110"/>
      <c r="S56" s="110"/>
      <c r="T56" s="110"/>
      <c r="U56" s="110"/>
      <c r="V56" s="110"/>
      <c r="W56" s="110"/>
      <c r="X56" s="110"/>
    </row>
    <row r="57" spans="1:24" s="22" customFormat="1" ht="11.1" customHeight="1">
      <c r="A57" s="135">
        <f>IF(B57&lt;&gt;"",COUNTA($B$19:B57),"")</f>
        <v>38</v>
      </c>
      <c r="B57" s="36" t="s">
        <v>143</v>
      </c>
      <c r="C57" s="154">
        <v>375.48</v>
      </c>
      <c r="D57" s="154">
        <v>70.540000000000006</v>
      </c>
      <c r="E57" s="154">
        <v>31.37</v>
      </c>
      <c r="F57" s="154">
        <v>112.66</v>
      </c>
      <c r="G57" s="154">
        <v>7.82</v>
      </c>
      <c r="H57" s="154">
        <v>30.31</v>
      </c>
      <c r="I57" s="154">
        <v>9.07</v>
      </c>
      <c r="J57" s="154">
        <v>21.24</v>
      </c>
      <c r="K57" s="154">
        <v>13.81</v>
      </c>
      <c r="L57" s="154">
        <v>71.36</v>
      </c>
      <c r="M57" s="154">
        <v>37.61</v>
      </c>
      <c r="N57" s="154" t="s">
        <v>10</v>
      </c>
      <c r="O57" s="110"/>
      <c r="P57" s="110"/>
      <c r="Q57" s="110"/>
      <c r="R57" s="110"/>
      <c r="S57" s="110"/>
      <c r="T57" s="110"/>
      <c r="U57" s="110"/>
      <c r="V57" s="110"/>
      <c r="W57" s="110"/>
      <c r="X57" s="110"/>
    </row>
    <row r="58" spans="1:24" s="22" customFormat="1" ht="21.6" customHeight="1">
      <c r="A58" s="135">
        <f>IF(B58&lt;&gt;"",COUNTA($B$19:B58),"")</f>
        <v>39</v>
      </c>
      <c r="B58" s="37" t="s">
        <v>144</v>
      </c>
      <c r="C58" s="154">
        <v>634.08000000000004</v>
      </c>
      <c r="D58" s="154" t="s">
        <v>10</v>
      </c>
      <c r="E58" s="154" t="s">
        <v>10</v>
      </c>
      <c r="F58" s="154" t="s">
        <v>10</v>
      </c>
      <c r="G58" s="154" t="s">
        <v>10</v>
      </c>
      <c r="H58" s="154">
        <v>634.08000000000004</v>
      </c>
      <c r="I58" s="154">
        <v>504.56</v>
      </c>
      <c r="J58" s="154">
        <v>129.52000000000001</v>
      </c>
      <c r="K58" s="154" t="s">
        <v>10</v>
      </c>
      <c r="L58" s="154" t="s">
        <v>10</v>
      </c>
      <c r="M58" s="154" t="s">
        <v>10</v>
      </c>
      <c r="N58" s="154" t="s">
        <v>10</v>
      </c>
      <c r="O58" s="110"/>
      <c r="P58" s="110"/>
      <c r="Q58" s="110"/>
      <c r="R58" s="110"/>
      <c r="S58" s="110"/>
      <c r="T58" s="110"/>
      <c r="U58" s="110"/>
      <c r="V58" s="110"/>
      <c r="W58" s="110"/>
      <c r="X58" s="110"/>
    </row>
    <row r="59" spans="1:24" s="22" customFormat="1" ht="11.1" customHeight="1">
      <c r="A59" s="135">
        <f>IF(B59&lt;&gt;"",COUNTA($B$19:B59),"")</f>
        <v>40</v>
      </c>
      <c r="B59" s="36" t="s">
        <v>145</v>
      </c>
      <c r="C59" s="154">
        <v>16.7</v>
      </c>
      <c r="D59" s="154" t="s">
        <v>10</v>
      </c>
      <c r="E59" s="154">
        <v>0.01</v>
      </c>
      <c r="F59" s="154">
        <v>0.01</v>
      </c>
      <c r="G59" s="154" t="s">
        <v>10</v>
      </c>
      <c r="H59" s="154" t="s">
        <v>10</v>
      </c>
      <c r="I59" s="154" t="s">
        <v>10</v>
      </c>
      <c r="J59" s="154" t="s">
        <v>10</v>
      </c>
      <c r="K59" s="154" t="s">
        <v>10</v>
      </c>
      <c r="L59" s="154" t="s">
        <v>10</v>
      </c>
      <c r="M59" s="154">
        <v>0.03</v>
      </c>
      <c r="N59" s="154">
        <v>16.64</v>
      </c>
      <c r="O59" s="110"/>
      <c r="P59" s="110"/>
      <c r="Q59" s="110"/>
      <c r="R59" s="110"/>
      <c r="S59" s="110"/>
      <c r="T59" s="110"/>
      <c r="U59" s="110"/>
      <c r="V59" s="110"/>
      <c r="W59" s="110"/>
      <c r="X59" s="110"/>
    </row>
    <row r="60" spans="1:24" s="22" customFormat="1" ht="11.1" customHeight="1">
      <c r="A60" s="135">
        <f>IF(B60&lt;&gt;"",COUNTA($B$19:B60),"")</f>
        <v>41</v>
      </c>
      <c r="B60" s="36" t="s">
        <v>146</v>
      </c>
      <c r="C60" s="154">
        <v>1203.8900000000001</v>
      </c>
      <c r="D60" s="154">
        <v>126.71</v>
      </c>
      <c r="E60" s="154">
        <v>23.37</v>
      </c>
      <c r="F60" s="154">
        <v>96.22</v>
      </c>
      <c r="G60" s="154">
        <v>10.49</v>
      </c>
      <c r="H60" s="154">
        <v>304.62</v>
      </c>
      <c r="I60" s="154">
        <v>39.9</v>
      </c>
      <c r="J60" s="154">
        <v>264.72000000000003</v>
      </c>
      <c r="K60" s="154">
        <v>18.21</v>
      </c>
      <c r="L60" s="154">
        <v>47.37</v>
      </c>
      <c r="M60" s="154">
        <v>41.56</v>
      </c>
      <c r="N60" s="154">
        <v>535.35</v>
      </c>
      <c r="O60" s="110"/>
      <c r="P60" s="110"/>
      <c r="Q60" s="110"/>
      <c r="R60" s="110"/>
      <c r="S60" s="110"/>
      <c r="T60" s="110"/>
      <c r="U60" s="110"/>
      <c r="V60" s="110"/>
      <c r="W60" s="110"/>
      <c r="X60" s="110"/>
    </row>
    <row r="61" spans="1:24" s="22" customFormat="1" ht="11.1" customHeight="1">
      <c r="A61" s="135">
        <f>IF(B61&lt;&gt;"",COUNTA($B$19:B61),"")</f>
        <v>42</v>
      </c>
      <c r="B61" s="36" t="s">
        <v>147</v>
      </c>
      <c r="C61" s="154">
        <v>707.96</v>
      </c>
      <c r="D61" s="154">
        <v>78.84</v>
      </c>
      <c r="E61" s="154">
        <v>6.96</v>
      </c>
      <c r="F61" s="154">
        <v>51.34</v>
      </c>
      <c r="G61" s="154">
        <v>0.28000000000000003</v>
      </c>
      <c r="H61" s="154">
        <v>38.82</v>
      </c>
      <c r="I61" s="154">
        <v>0.32</v>
      </c>
      <c r="J61" s="154">
        <v>38.5</v>
      </c>
      <c r="K61" s="154">
        <v>1.08</v>
      </c>
      <c r="L61" s="154">
        <v>4.4000000000000004</v>
      </c>
      <c r="M61" s="154">
        <v>1.04</v>
      </c>
      <c r="N61" s="154">
        <v>525.20000000000005</v>
      </c>
      <c r="O61" s="110"/>
      <c r="P61" s="110"/>
      <c r="Q61" s="110"/>
      <c r="R61" s="110"/>
      <c r="S61" s="110"/>
      <c r="T61" s="110"/>
      <c r="U61" s="110"/>
      <c r="V61" s="110"/>
      <c r="W61" s="110"/>
      <c r="X61" s="110"/>
    </row>
    <row r="62" spans="1:24" s="22" customFormat="1" ht="20.100000000000001" customHeight="1">
      <c r="A62" s="136">
        <f>IF(B62&lt;&gt;"",COUNTA($B$19:B62),"")</f>
        <v>43</v>
      </c>
      <c r="B62" s="39" t="s">
        <v>148</v>
      </c>
      <c r="C62" s="158">
        <v>2280.23</v>
      </c>
      <c r="D62" s="158">
        <v>395.39</v>
      </c>
      <c r="E62" s="158">
        <v>139</v>
      </c>
      <c r="F62" s="158">
        <v>189.52</v>
      </c>
      <c r="G62" s="158">
        <v>46.32</v>
      </c>
      <c r="H62" s="158">
        <v>1108.3499999999999</v>
      </c>
      <c r="I62" s="158">
        <v>589.33000000000004</v>
      </c>
      <c r="J62" s="158">
        <v>519.01</v>
      </c>
      <c r="K62" s="158">
        <v>50.72</v>
      </c>
      <c r="L62" s="158">
        <v>206.62</v>
      </c>
      <c r="M62" s="158">
        <v>117.51</v>
      </c>
      <c r="N62" s="158">
        <v>26.79</v>
      </c>
      <c r="O62" s="110"/>
      <c r="P62" s="110"/>
      <c r="Q62" s="110"/>
      <c r="R62" s="110"/>
      <c r="S62" s="110"/>
      <c r="T62" s="110"/>
      <c r="U62" s="110"/>
      <c r="V62" s="110"/>
      <c r="W62" s="110"/>
      <c r="X62" s="110"/>
    </row>
    <row r="63" spans="1:24" s="22" customFormat="1" ht="21.6" customHeight="1">
      <c r="A63" s="135">
        <f>IF(B63&lt;&gt;"",COUNTA($B$19:B63),"")</f>
        <v>44</v>
      </c>
      <c r="B63" s="37" t="s">
        <v>149</v>
      </c>
      <c r="C63" s="154">
        <v>397.49</v>
      </c>
      <c r="D63" s="154">
        <v>116.22</v>
      </c>
      <c r="E63" s="154">
        <v>10.28</v>
      </c>
      <c r="F63" s="154">
        <v>22.25</v>
      </c>
      <c r="G63" s="154">
        <v>2.83</v>
      </c>
      <c r="H63" s="154">
        <v>33.47</v>
      </c>
      <c r="I63" s="154">
        <v>0.06</v>
      </c>
      <c r="J63" s="154">
        <v>33.42</v>
      </c>
      <c r="K63" s="154">
        <v>11.23</v>
      </c>
      <c r="L63" s="154">
        <v>108.08</v>
      </c>
      <c r="M63" s="154">
        <v>93.13</v>
      </c>
      <c r="N63" s="154" t="s">
        <v>10</v>
      </c>
      <c r="O63" s="110"/>
      <c r="P63" s="110"/>
      <c r="Q63" s="110"/>
      <c r="R63" s="110"/>
      <c r="S63" s="110"/>
      <c r="T63" s="110"/>
      <c r="U63" s="110"/>
      <c r="V63" s="110"/>
      <c r="W63" s="110"/>
      <c r="X63" s="110"/>
    </row>
    <row r="64" spans="1:24" s="22" customFormat="1" ht="11.1" customHeight="1">
      <c r="A64" s="135">
        <f>IF(B64&lt;&gt;"",COUNTA($B$19:B64),"")</f>
        <v>45</v>
      </c>
      <c r="B64" s="36" t="s">
        <v>150</v>
      </c>
      <c r="C64" s="154">
        <v>193.06</v>
      </c>
      <c r="D64" s="154">
        <v>23.34</v>
      </c>
      <c r="E64" s="154">
        <v>1.47</v>
      </c>
      <c r="F64" s="154">
        <v>19.55</v>
      </c>
      <c r="G64" s="154">
        <v>2.58</v>
      </c>
      <c r="H64" s="154">
        <v>30.98</v>
      </c>
      <c r="I64" s="154">
        <v>0.03</v>
      </c>
      <c r="J64" s="154">
        <v>30.96</v>
      </c>
      <c r="K64" s="154">
        <v>9.42</v>
      </c>
      <c r="L64" s="154">
        <v>92.48</v>
      </c>
      <c r="M64" s="154">
        <v>13.24</v>
      </c>
      <c r="N64" s="154" t="s">
        <v>10</v>
      </c>
      <c r="O64" s="110"/>
      <c r="P64" s="110"/>
      <c r="Q64" s="110"/>
      <c r="R64" s="110"/>
      <c r="S64" s="110"/>
      <c r="T64" s="110"/>
      <c r="U64" s="110"/>
      <c r="V64" s="110"/>
      <c r="W64" s="110"/>
      <c r="X64" s="110"/>
    </row>
    <row r="65" spans="1:24" s="22" customFormat="1" ht="11.1" customHeight="1">
      <c r="A65" s="135">
        <f>IF(B65&lt;&gt;"",COUNTA($B$19:B65),"")</f>
        <v>46</v>
      </c>
      <c r="B65" s="36" t="s">
        <v>151</v>
      </c>
      <c r="C65" s="154">
        <v>0.01</v>
      </c>
      <c r="D65" s="154" t="s">
        <v>10</v>
      </c>
      <c r="E65" s="154" t="s">
        <v>10</v>
      </c>
      <c r="F65" s="154" t="s">
        <v>10</v>
      </c>
      <c r="G65" s="154" t="s">
        <v>10</v>
      </c>
      <c r="H65" s="154" t="s">
        <v>10</v>
      </c>
      <c r="I65" s="154" t="s">
        <v>10</v>
      </c>
      <c r="J65" s="154" t="s">
        <v>10</v>
      </c>
      <c r="K65" s="154" t="s">
        <v>10</v>
      </c>
      <c r="L65" s="154">
        <v>0.01</v>
      </c>
      <c r="M65" s="154" t="s">
        <v>10</v>
      </c>
      <c r="N65" s="154" t="s">
        <v>10</v>
      </c>
      <c r="O65" s="110"/>
      <c r="P65" s="110"/>
      <c r="Q65" s="110"/>
      <c r="R65" s="110"/>
      <c r="S65" s="110"/>
      <c r="T65" s="110"/>
      <c r="U65" s="110"/>
      <c r="V65" s="110"/>
      <c r="W65" s="110"/>
      <c r="X65" s="110"/>
    </row>
    <row r="66" spans="1:24" s="22" customFormat="1" ht="11.1" customHeight="1">
      <c r="A66" s="135">
        <f>IF(B66&lt;&gt;"",COUNTA($B$19:B66),"")</f>
        <v>47</v>
      </c>
      <c r="B66" s="36" t="s">
        <v>152</v>
      </c>
      <c r="C66" s="154">
        <v>7.71</v>
      </c>
      <c r="D66" s="154">
        <v>2.16</v>
      </c>
      <c r="E66" s="154">
        <v>0.17</v>
      </c>
      <c r="F66" s="154" t="s">
        <v>10</v>
      </c>
      <c r="G66" s="154" t="s">
        <v>10</v>
      </c>
      <c r="H66" s="154">
        <v>1.37</v>
      </c>
      <c r="I66" s="154">
        <v>0.09</v>
      </c>
      <c r="J66" s="154">
        <v>1.28</v>
      </c>
      <c r="K66" s="154">
        <v>0.41</v>
      </c>
      <c r="L66" s="154">
        <v>0.64</v>
      </c>
      <c r="M66" s="154">
        <v>0.66</v>
      </c>
      <c r="N66" s="154">
        <v>2.2999999999999998</v>
      </c>
      <c r="O66" s="110"/>
      <c r="P66" s="110"/>
      <c r="Q66" s="110"/>
      <c r="R66" s="110"/>
      <c r="S66" s="110"/>
      <c r="T66" s="110"/>
      <c r="U66" s="110"/>
      <c r="V66" s="110"/>
      <c r="W66" s="110"/>
      <c r="X66" s="110"/>
    </row>
    <row r="67" spans="1:24" s="22" customFormat="1" ht="11.1" customHeight="1">
      <c r="A67" s="135">
        <f>IF(B67&lt;&gt;"",COUNTA($B$19:B67),"")</f>
        <v>48</v>
      </c>
      <c r="B67" s="36" t="s">
        <v>147</v>
      </c>
      <c r="C67" s="154">
        <v>1.83</v>
      </c>
      <c r="D67" s="154" t="s">
        <v>10</v>
      </c>
      <c r="E67" s="154">
        <v>0.8</v>
      </c>
      <c r="F67" s="154">
        <v>0.08</v>
      </c>
      <c r="G67" s="154">
        <v>0.04</v>
      </c>
      <c r="H67" s="154">
        <v>0.62</v>
      </c>
      <c r="I67" s="154" t="s">
        <v>10</v>
      </c>
      <c r="J67" s="154">
        <v>0.62</v>
      </c>
      <c r="K67" s="154">
        <v>0.02</v>
      </c>
      <c r="L67" s="154">
        <v>0.22</v>
      </c>
      <c r="M67" s="154">
        <v>0.05</v>
      </c>
      <c r="N67" s="154" t="s">
        <v>10</v>
      </c>
      <c r="O67" s="110"/>
      <c r="P67" s="110"/>
      <c r="Q67" s="110"/>
      <c r="R67" s="110"/>
      <c r="S67" s="110"/>
      <c r="T67" s="110"/>
      <c r="U67" s="110"/>
      <c r="V67" s="110"/>
      <c r="W67" s="110"/>
      <c r="X67" s="110"/>
    </row>
    <row r="68" spans="1:24" s="22" customFormat="1" ht="20.100000000000001" customHeight="1">
      <c r="A68" s="136">
        <f>IF(B68&lt;&gt;"",COUNTA($B$19:B68),"")</f>
        <v>49</v>
      </c>
      <c r="B68" s="39" t="s">
        <v>153</v>
      </c>
      <c r="C68" s="158">
        <v>403.38</v>
      </c>
      <c r="D68" s="158">
        <v>118.38</v>
      </c>
      <c r="E68" s="158">
        <v>9.64</v>
      </c>
      <c r="F68" s="158">
        <v>22.17</v>
      </c>
      <c r="G68" s="158">
        <v>2.79</v>
      </c>
      <c r="H68" s="158">
        <v>34.229999999999997</v>
      </c>
      <c r="I68" s="158">
        <v>0.14000000000000001</v>
      </c>
      <c r="J68" s="158">
        <v>34.08</v>
      </c>
      <c r="K68" s="158">
        <v>11.62</v>
      </c>
      <c r="L68" s="158">
        <v>108.51</v>
      </c>
      <c r="M68" s="158">
        <v>93.74</v>
      </c>
      <c r="N68" s="158">
        <v>2.2999999999999998</v>
      </c>
      <c r="O68" s="110"/>
      <c r="P68" s="110"/>
      <c r="Q68" s="110"/>
      <c r="R68" s="110"/>
      <c r="S68" s="110"/>
      <c r="T68" s="110"/>
      <c r="U68" s="110"/>
      <c r="V68" s="110"/>
      <c r="W68" s="110"/>
      <c r="X68" s="110"/>
    </row>
    <row r="69" spans="1:24" s="22" customFormat="1" ht="20.100000000000001" customHeight="1">
      <c r="A69" s="136">
        <f>IF(B69&lt;&gt;"",COUNTA($B$19:B69),"")</f>
        <v>50</v>
      </c>
      <c r="B69" s="39" t="s">
        <v>154</v>
      </c>
      <c r="C69" s="158">
        <v>2683.61</v>
      </c>
      <c r="D69" s="158">
        <v>513.78</v>
      </c>
      <c r="E69" s="158">
        <v>148.63999999999999</v>
      </c>
      <c r="F69" s="158">
        <v>211.69</v>
      </c>
      <c r="G69" s="158">
        <v>49.11</v>
      </c>
      <c r="H69" s="158">
        <v>1142.58</v>
      </c>
      <c r="I69" s="158">
        <v>589.48</v>
      </c>
      <c r="J69" s="158">
        <v>553.1</v>
      </c>
      <c r="K69" s="158">
        <v>62.34</v>
      </c>
      <c r="L69" s="158">
        <v>315.13</v>
      </c>
      <c r="M69" s="158">
        <v>211.25</v>
      </c>
      <c r="N69" s="158">
        <v>29.1</v>
      </c>
      <c r="O69" s="110"/>
      <c r="P69" s="110"/>
      <c r="Q69" s="110"/>
      <c r="R69" s="110"/>
      <c r="S69" s="110"/>
      <c r="T69" s="110"/>
      <c r="U69" s="110"/>
      <c r="V69" s="110"/>
      <c r="W69" s="110"/>
      <c r="X69" s="110"/>
    </row>
    <row r="70" spans="1:24" s="22" customFormat="1" ht="11.1" customHeight="1">
      <c r="A70" s="135">
        <f>IF(B70&lt;&gt;"",COUNTA($B$19:B70),"")</f>
        <v>51</v>
      </c>
      <c r="B70" s="36" t="s">
        <v>155</v>
      </c>
      <c r="C70" s="154">
        <v>816.17</v>
      </c>
      <c r="D70" s="154" t="s">
        <v>10</v>
      </c>
      <c r="E70" s="154" t="s">
        <v>10</v>
      </c>
      <c r="F70" s="154" t="s">
        <v>10</v>
      </c>
      <c r="G70" s="154" t="s">
        <v>10</v>
      </c>
      <c r="H70" s="154" t="s">
        <v>10</v>
      </c>
      <c r="I70" s="154" t="s">
        <v>10</v>
      </c>
      <c r="J70" s="154" t="s">
        <v>10</v>
      </c>
      <c r="K70" s="154" t="s">
        <v>10</v>
      </c>
      <c r="L70" s="154" t="s">
        <v>10</v>
      </c>
      <c r="M70" s="154" t="s">
        <v>10</v>
      </c>
      <c r="N70" s="154">
        <v>816.17</v>
      </c>
      <c r="O70" s="110"/>
      <c r="P70" s="110"/>
      <c r="Q70" s="110"/>
      <c r="R70" s="110"/>
      <c r="S70" s="110"/>
      <c r="T70" s="110"/>
      <c r="U70" s="110"/>
      <c r="V70" s="110"/>
      <c r="W70" s="110"/>
      <c r="X70" s="110"/>
    </row>
    <row r="71" spans="1:24" s="22" customFormat="1" ht="11.1" customHeight="1">
      <c r="A71" s="135">
        <f>IF(B71&lt;&gt;"",COUNTA($B$19:B71),"")</f>
        <v>52</v>
      </c>
      <c r="B71" s="36" t="s">
        <v>156</v>
      </c>
      <c r="C71" s="154">
        <v>291.35000000000002</v>
      </c>
      <c r="D71" s="154" t="s">
        <v>10</v>
      </c>
      <c r="E71" s="154" t="s">
        <v>10</v>
      </c>
      <c r="F71" s="154" t="s">
        <v>10</v>
      </c>
      <c r="G71" s="154" t="s">
        <v>10</v>
      </c>
      <c r="H71" s="154" t="s">
        <v>10</v>
      </c>
      <c r="I71" s="154" t="s">
        <v>10</v>
      </c>
      <c r="J71" s="154" t="s">
        <v>10</v>
      </c>
      <c r="K71" s="154" t="s">
        <v>10</v>
      </c>
      <c r="L71" s="154" t="s">
        <v>10</v>
      </c>
      <c r="M71" s="154" t="s">
        <v>10</v>
      </c>
      <c r="N71" s="154">
        <v>291.35000000000002</v>
      </c>
      <c r="O71" s="110"/>
      <c r="P71" s="110"/>
      <c r="Q71" s="110"/>
      <c r="R71" s="110"/>
      <c r="S71" s="110"/>
      <c r="T71" s="110"/>
      <c r="U71" s="110"/>
      <c r="V71" s="110"/>
      <c r="W71" s="110"/>
      <c r="X71" s="110"/>
    </row>
    <row r="72" spans="1:24" s="22" customFormat="1" ht="11.1" customHeight="1">
      <c r="A72" s="135">
        <f>IF(B72&lt;&gt;"",COUNTA($B$19:B72),"")</f>
        <v>53</v>
      </c>
      <c r="B72" s="36" t="s">
        <v>172</v>
      </c>
      <c r="C72" s="154">
        <v>344.4</v>
      </c>
      <c r="D72" s="154" t="s">
        <v>10</v>
      </c>
      <c r="E72" s="154" t="s">
        <v>10</v>
      </c>
      <c r="F72" s="154" t="s">
        <v>10</v>
      </c>
      <c r="G72" s="154" t="s">
        <v>10</v>
      </c>
      <c r="H72" s="154" t="s">
        <v>10</v>
      </c>
      <c r="I72" s="154" t="s">
        <v>10</v>
      </c>
      <c r="J72" s="154" t="s">
        <v>10</v>
      </c>
      <c r="K72" s="154" t="s">
        <v>10</v>
      </c>
      <c r="L72" s="154" t="s">
        <v>10</v>
      </c>
      <c r="M72" s="154" t="s">
        <v>10</v>
      </c>
      <c r="N72" s="154">
        <v>344.4</v>
      </c>
      <c r="O72" s="110"/>
      <c r="P72" s="110"/>
      <c r="Q72" s="110"/>
      <c r="R72" s="110"/>
      <c r="S72" s="110"/>
      <c r="T72" s="110"/>
      <c r="U72" s="110"/>
      <c r="V72" s="110"/>
      <c r="W72" s="110"/>
      <c r="X72" s="110"/>
    </row>
    <row r="73" spans="1:24" s="22" customFormat="1" ht="11.1" customHeight="1">
      <c r="A73" s="135">
        <f>IF(B73&lt;&gt;"",COUNTA($B$19:B73),"")</f>
        <v>54</v>
      </c>
      <c r="B73" s="36" t="s">
        <v>173</v>
      </c>
      <c r="C73" s="154">
        <v>121.35</v>
      </c>
      <c r="D73" s="154" t="s">
        <v>10</v>
      </c>
      <c r="E73" s="154" t="s">
        <v>10</v>
      </c>
      <c r="F73" s="154" t="s">
        <v>10</v>
      </c>
      <c r="G73" s="154" t="s">
        <v>10</v>
      </c>
      <c r="H73" s="154" t="s">
        <v>10</v>
      </c>
      <c r="I73" s="154" t="s">
        <v>10</v>
      </c>
      <c r="J73" s="154" t="s">
        <v>10</v>
      </c>
      <c r="K73" s="154" t="s">
        <v>10</v>
      </c>
      <c r="L73" s="154" t="s">
        <v>10</v>
      </c>
      <c r="M73" s="154" t="s">
        <v>10</v>
      </c>
      <c r="N73" s="154">
        <v>121.35</v>
      </c>
      <c r="O73" s="110"/>
      <c r="P73" s="110"/>
      <c r="Q73" s="110"/>
      <c r="R73" s="110"/>
      <c r="S73" s="110"/>
      <c r="T73" s="110"/>
      <c r="U73" s="110"/>
      <c r="V73" s="110"/>
      <c r="W73" s="110"/>
      <c r="X73" s="110"/>
    </row>
    <row r="74" spans="1:24" s="22" customFormat="1" ht="11.1" customHeight="1">
      <c r="A74" s="135">
        <f>IF(B74&lt;&gt;"",COUNTA($B$19:B74),"")</f>
        <v>55</v>
      </c>
      <c r="B74" s="36" t="s">
        <v>61</v>
      </c>
      <c r="C74" s="154">
        <v>383.4</v>
      </c>
      <c r="D74" s="154" t="s">
        <v>10</v>
      </c>
      <c r="E74" s="154" t="s">
        <v>10</v>
      </c>
      <c r="F74" s="154" t="s">
        <v>10</v>
      </c>
      <c r="G74" s="154" t="s">
        <v>10</v>
      </c>
      <c r="H74" s="154" t="s">
        <v>10</v>
      </c>
      <c r="I74" s="154" t="s">
        <v>10</v>
      </c>
      <c r="J74" s="154" t="s">
        <v>10</v>
      </c>
      <c r="K74" s="154" t="s">
        <v>10</v>
      </c>
      <c r="L74" s="154" t="s">
        <v>10</v>
      </c>
      <c r="M74" s="154" t="s">
        <v>10</v>
      </c>
      <c r="N74" s="154">
        <v>383.4</v>
      </c>
      <c r="O74" s="110"/>
      <c r="P74" s="110"/>
      <c r="Q74" s="110"/>
      <c r="R74" s="110"/>
      <c r="S74" s="110"/>
      <c r="T74" s="110"/>
      <c r="U74" s="110"/>
      <c r="V74" s="110"/>
      <c r="W74" s="110"/>
      <c r="X74" s="110"/>
    </row>
    <row r="75" spans="1:24" s="22" customFormat="1" ht="21.6" customHeight="1">
      <c r="A75" s="135">
        <f>IF(B75&lt;&gt;"",COUNTA($B$19:B75),"")</f>
        <v>56</v>
      </c>
      <c r="B75" s="37" t="s">
        <v>157</v>
      </c>
      <c r="C75" s="154">
        <v>283.42</v>
      </c>
      <c r="D75" s="154" t="s">
        <v>10</v>
      </c>
      <c r="E75" s="154" t="s">
        <v>10</v>
      </c>
      <c r="F75" s="154" t="s">
        <v>10</v>
      </c>
      <c r="G75" s="154" t="s">
        <v>10</v>
      </c>
      <c r="H75" s="154" t="s">
        <v>10</v>
      </c>
      <c r="I75" s="154" t="s">
        <v>10</v>
      </c>
      <c r="J75" s="154" t="s">
        <v>10</v>
      </c>
      <c r="K75" s="154" t="s">
        <v>10</v>
      </c>
      <c r="L75" s="154" t="s">
        <v>10</v>
      </c>
      <c r="M75" s="154" t="s">
        <v>10</v>
      </c>
      <c r="N75" s="154">
        <v>283.42</v>
      </c>
      <c r="O75" s="110"/>
      <c r="P75" s="110"/>
      <c r="Q75" s="110"/>
      <c r="R75" s="110"/>
      <c r="S75" s="110"/>
      <c r="T75" s="110"/>
      <c r="U75" s="110"/>
      <c r="V75" s="110"/>
      <c r="W75" s="110"/>
      <c r="X75" s="110"/>
    </row>
    <row r="76" spans="1:24" s="22" customFormat="1" ht="21.6" customHeight="1">
      <c r="A76" s="135">
        <f>IF(B76&lt;&gt;"",COUNTA($B$19:B76),"")</f>
        <v>57</v>
      </c>
      <c r="B76" s="37" t="s">
        <v>158</v>
      </c>
      <c r="C76" s="154">
        <v>421.85</v>
      </c>
      <c r="D76" s="154">
        <v>3.67</v>
      </c>
      <c r="E76" s="154">
        <v>0.36</v>
      </c>
      <c r="F76" s="154">
        <v>12.15</v>
      </c>
      <c r="G76" s="154">
        <v>3.06</v>
      </c>
      <c r="H76" s="154">
        <v>379.55</v>
      </c>
      <c r="I76" s="154">
        <v>213.94</v>
      </c>
      <c r="J76" s="154">
        <v>165.61</v>
      </c>
      <c r="K76" s="154">
        <v>0.05</v>
      </c>
      <c r="L76" s="154">
        <v>20.03</v>
      </c>
      <c r="M76" s="154">
        <v>2.97</v>
      </c>
      <c r="N76" s="154" t="s">
        <v>10</v>
      </c>
      <c r="O76" s="110"/>
      <c r="P76" s="110"/>
      <c r="Q76" s="110"/>
      <c r="R76" s="110"/>
      <c r="S76" s="110"/>
      <c r="T76" s="110"/>
      <c r="U76" s="110"/>
      <c r="V76" s="110"/>
      <c r="W76" s="110"/>
      <c r="X76" s="110"/>
    </row>
    <row r="77" spans="1:24" s="22" customFormat="1" ht="21.6" customHeight="1">
      <c r="A77" s="135">
        <f>IF(B77&lt;&gt;"",COUNTA($B$19:B77),"")</f>
        <v>58</v>
      </c>
      <c r="B77" s="37" t="s">
        <v>159</v>
      </c>
      <c r="C77" s="154">
        <v>56.73</v>
      </c>
      <c r="D77" s="154">
        <v>0.52</v>
      </c>
      <c r="E77" s="154" t="s">
        <v>10</v>
      </c>
      <c r="F77" s="154">
        <v>1.0900000000000001</v>
      </c>
      <c r="G77" s="154">
        <v>0.01</v>
      </c>
      <c r="H77" s="154">
        <v>53.74</v>
      </c>
      <c r="I77" s="154">
        <v>53.05</v>
      </c>
      <c r="J77" s="154">
        <v>0.68</v>
      </c>
      <c r="K77" s="154" t="s">
        <v>10</v>
      </c>
      <c r="L77" s="154" t="s">
        <v>10</v>
      </c>
      <c r="M77" s="154">
        <v>1.37</v>
      </c>
      <c r="N77" s="154" t="s">
        <v>10</v>
      </c>
      <c r="O77" s="110"/>
      <c r="P77" s="110"/>
      <c r="Q77" s="110"/>
      <c r="R77" s="110"/>
      <c r="S77" s="110"/>
      <c r="T77" s="110"/>
      <c r="U77" s="110"/>
      <c r="V77" s="110"/>
      <c r="W77" s="110"/>
      <c r="X77" s="110"/>
    </row>
    <row r="78" spans="1:24" s="22" customFormat="1" ht="11.1" customHeight="1">
      <c r="A78" s="135">
        <f>IF(B78&lt;&gt;"",COUNTA($B$19:B78),"")</f>
        <v>59</v>
      </c>
      <c r="B78" s="36" t="s">
        <v>160</v>
      </c>
      <c r="C78" s="154">
        <v>147.97</v>
      </c>
      <c r="D78" s="154">
        <v>2.13</v>
      </c>
      <c r="E78" s="154">
        <v>36.49</v>
      </c>
      <c r="F78" s="154">
        <v>2.02</v>
      </c>
      <c r="G78" s="154">
        <v>6.59</v>
      </c>
      <c r="H78" s="154">
        <v>28.47</v>
      </c>
      <c r="I78" s="154">
        <v>0.08</v>
      </c>
      <c r="J78" s="154">
        <v>28.39</v>
      </c>
      <c r="K78" s="154">
        <v>6.48</v>
      </c>
      <c r="L78" s="154">
        <v>23.26</v>
      </c>
      <c r="M78" s="154">
        <v>42.53</v>
      </c>
      <c r="N78" s="154" t="s">
        <v>10</v>
      </c>
      <c r="O78" s="110"/>
      <c r="P78" s="110"/>
      <c r="Q78" s="110"/>
      <c r="R78" s="110"/>
      <c r="S78" s="110"/>
      <c r="T78" s="110"/>
      <c r="U78" s="110"/>
      <c r="V78" s="110"/>
      <c r="W78" s="110"/>
      <c r="X78" s="110"/>
    </row>
    <row r="79" spans="1:24" s="22" customFormat="1" ht="11.1" customHeight="1">
      <c r="A79" s="135">
        <f>IF(B79&lt;&gt;"",COUNTA($B$19:B79),"")</f>
        <v>60</v>
      </c>
      <c r="B79" s="36" t="s">
        <v>161</v>
      </c>
      <c r="C79" s="154">
        <v>1113.3800000000001</v>
      </c>
      <c r="D79" s="154">
        <v>173.65</v>
      </c>
      <c r="E79" s="154">
        <v>41.93</v>
      </c>
      <c r="F79" s="154">
        <v>55.03</v>
      </c>
      <c r="G79" s="154">
        <v>3.11</v>
      </c>
      <c r="H79" s="154">
        <v>209.15</v>
      </c>
      <c r="I79" s="154">
        <v>126.52</v>
      </c>
      <c r="J79" s="154">
        <v>82.63</v>
      </c>
      <c r="K79" s="154">
        <v>2.77</v>
      </c>
      <c r="L79" s="154">
        <v>16.68</v>
      </c>
      <c r="M79" s="154">
        <v>65.11</v>
      </c>
      <c r="N79" s="154">
        <v>545.95000000000005</v>
      </c>
      <c r="O79" s="110"/>
      <c r="P79" s="110"/>
      <c r="Q79" s="110"/>
      <c r="R79" s="110"/>
      <c r="S79" s="110"/>
      <c r="T79" s="110"/>
      <c r="U79" s="110"/>
      <c r="V79" s="110"/>
      <c r="W79" s="110"/>
      <c r="X79" s="110"/>
    </row>
    <row r="80" spans="1:24" s="22" customFormat="1" ht="11.1" customHeight="1">
      <c r="A80" s="135">
        <f>IF(B80&lt;&gt;"",COUNTA($B$19:B80),"")</f>
        <v>61</v>
      </c>
      <c r="B80" s="36" t="s">
        <v>147</v>
      </c>
      <c r="C80" s="154">
        <v>707.96</v>
      </c>
      <c r="D80" s="154">
        <v>78.84</v>
      </c>
      <c r="E80" s="154">
        <v>6.96</v>
      </c>
      <c r="F80" s="154">
        <v>51.34</v>
      </c>
      <c r="G80" s="154">
        <v>0.28000000000000003</v>
      </c>
      <c r="H80" s="154">
        <v>38.82</v>
      </c>
      <c r="I80" s="154">
        <v>0.32</v>
      </c>
      <c r="J80" s="154">
        <v>38.5</v>
      </c>
      <c r="K80" s="154">
        <v>1.08</v>
      </c>
      <c r="L80" s="154">
        <v>4.4000000000000004</v>
      </c>
      <c r="M80" s="154">
        <v>1.04</v>
      </c>
      <c r="N80" s="154">
        <v>525.20000000000005</v>
      </c>
      <c r="O80" s="110"/>
      <c r="P80" s="110"/>
      <c r="Q80" s="110"/>
      <c r="R80" s="110"/>
      <c r="S80" s="110"/>
      <c r="T80" s="110"/>
      <c r="U80" s="110"/>
      <c r="V80" s="110"/>
      <c r="W80" s="110"/>
      <c r="X80" s="110"/>
    </row>
    <row r="81" spans="1:24" s="22" customFormat="1" ht="20.100000000000001" customHeight="1">
      <c r="A81" s="136">
        <f>IF(B81&lt;&gt;"",COUNTA($B$19:B81),"")</f>
        <v>62</v>
      </c>
      <c r="B81" s="39" t="s">
        <v>162</v>
      </c>
      <c r="C81" s="158">
        <v>2514.96</v>
      </c>
      <c r="D81" s="158">
        <v>101.14</v>
      </c>
      <c r="E81" s="158">
        <v>71.81</v>
      </c>
      <c r="F81" s="158">
        <v>18.96</v>
      </c>
      <c r="G81" s="158">
        <v>12.49</v>
      </c>
      <c r="H81" s="158">
        <v>632.09</v>
      </c>
      <c r="I81" s="158">
        <v>393.28</v>
      </c>
      <c r="J81" s="158">
        <v>238.81</v>
      </c>
      <c r="K81" s="158">
        <v>8.2100000000000009</v>
      </c>
      <c r="L81" s="158">
        <v>55.58</v>
      </c>
      <c r="M81" s="158">
        <v>110.94</v>
      </c>
      <c r="N81" s="158">
        <v>1503.74</v>
      </c>
      <c r="O81" s="110"/>
      <c r="P81" s="110"/>
      <c r="Q81" s="110"/>
      <c r="R81" s="110"/>
      <c r="S81" s="110"/>
      <c r="T81" s="110"/>
      <c r="U81" s="110"/>
      <c r="V81" s="110"/>
      <c r="W81" s="110"/>
      <c r="X81" s="110"/>
    </row>
    <row r="82" spans="1:24" s="40" customFormat="1" ht="11.1" customHeight="1">
      <c r="A82" s="135">
        <f>IF(B82&lt;&gt;"",COUNTA($B$19:B82),"")</f>
        <v>63</v>
      </c>
      <c r="B82" s="36" t="s">
        <v>163</v>
      </c>
      <c r="C82" s="154">
        <v>144.11000000000001</v>
      </c>
      <c r="D82" s="154">
        <v>6.12</v>
      </c>
      <c r="E82" s="154">
        <v>4.5199999999999996</v>
      </c>
      <c r="F82" s="154">
        <v>9.3800000000000008</v>
      </c>
      <c r="G82" s="154">
        <v>1.26</v>
      </c>
      <c r="H82" s="154">
        <v>8.81</v>
      </c>
      <c r="I82" s="154">
        <v>0.09</v>
      </c>
      <c r="J82" s="154">
        <v>8.7200000000000006</v>
      </c>
      <c r="K82" s="154">
        <v>5.4</v>
      </c>
      <c r="L82" s="154">
        <v>29.12</v>
      </c>
      <c r="M82" s="154">
        <v>17.850000000000001</v>
      </c>
      <c r="N82" s="154">
        <v>61.64</v>
      </c>
      <c r="O82" s="111"/>
      <c r="P82" s="111"/>
      <c r="Q82" s="111"/>
      <c r="R82" s="111"/>
      <c r="S82" s="111"/>
      <c r="T82" s="111"/>
      <c r="U82" s="111"/>
      <c r="V82" s="111"/>
      <c r="W82" s="111"/>
      <c r="X82" s="111"/>
    </row>
    <row r="83" spans="1:24"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row>
    <row r="84" spans="1:24" s="40" customFormat="1" ht="11.1" customHeight="1">
      <c r="A84" s="135">
        <f>IF(B84&lt;&gt;"",COUNTA($B$19:B84),"")</f>
        <v>65</v>
      </c>
      <c r="B84" s="36" t="s">
        <v>165</v>
      </c>
      <c r="C84" s="154">
        <v>84.01</v>
      </c>
      <c r="D84" s="154">
        <v>22.6</v>
      </c>
      <c r="E84" s="154">
        <v>1.47</v>
      </c>
      <c r="F84" s="154">
        <v>0.12</v>
      </c>
      <c r="G84" s="154">
        <v>0.16</v>
      </c>
      <c r="H84" s="154">
        <v>7.92</v>
      </c>
      <c r="I84" s="154">
        <v>0.03</v>
      </c>
      <c r="J84" s="154">
        <v>7.88</v>
      </c>
      <c r="K84" s="154">
        <v>0.85</v>
      </c>
      <c r="L84" s="154">
        <v>16.170000000000002</v>
      </c>
      <c r="M84" s="154">
        <v>34.020000000000003</v>
      </c>
      <c r="N84" s="154">
        <v>0.7</v>
      </c>
      <c r="O84" s="111"/>
      <c r="P84" s="111"/>
      <c r="Q84" s="111"/>
      <c r="R84" s="111"/>
      <c r="S84" s="111"/>
      <c r="T84" s="111"/>
      <c r="U84" s="111"/>
      <c r="V84" s="111"/>
      <c r="W84" s="111"/>
      <c r="X84" s="111"/>
    </row>
    <row r="85" spans="1:24" s="40" customFormat="1" ht="11.1" customHeight="1">
      <c r="A85" s="135">
        <f>IF(B85&lt;&gt;"",COUNTA($B$19:B85),"")</f>
        <v>66</v>
      </c>
      <c r="B85" s="36" t="s">
        <v>147</v>
      </c>
      <c r="C85" s="154">
        <v>1.83</v>
      </c>
      <c r="D85" s="154" t="s">
        <v>10</v>
      </c>
      <c r="E85" s="154">
        <v>0.8</v>
      </c>
      <c r="F85" s="154">
        <v>0.08</v>
      </c>
      <c r="G85" s="154">
        <v>0.04</v>
      </c>
      <c r="H85" s="154">
        <v>0.62</v>
      </c>
      <c r="I85" s="154" t="s">
        <v>10</v>
      </c>
      <c r="J85" s="154">
        <v>0.62</v>
      </c>
      <c r="K85" s="154">
        <v>0.02</v>
      </c>
      <c r="L85" s="154">
        <v>0.22</v>
      </c>
      <c r="M85" s="154">
        <v>0.05</v>
      </c>
      <c r="N85" s="154" t="s">
        <v>10</v>
      </c>
      <c r="O85" s="111"/>
      <c r="P85" s="111"/>
      <c r="Q85" s="111"/>
      <c r="R85" s="111"/>
      <c r="S85" s="111"/>
      <c r="T85" s="111"/>
      <c r="U85" s="111"/>
      <c r="V85" s="111"/>
      <c r="W85" s="111"/>
      <c r="X85" s="111"/>
    </row>
    <row r="86" spans="1:24" s="22" customFormat="1" ht="20.100000000000001" customHeight="1">
      <c r="A86" s="136">
        <f>IF(B86&lt;&gt;"",COUNTA($B$19:B86),"")</f>
        <v>67</v>
      </c>
      <c r="B86" s="39" t="s">
        <v>166</v>
      </c>
      <c r="C86" s="158">
        <v>226.29</v>
      </c>
      <c r="D86" s="158">
        <v>28.72</v>
      </c>
      <c r="E86" s="158">
        <v>5.2</v>
      </c>
      <c r="F86" s="158">
        <v>9.42</v>
      </c>
      <c r="G86" s="158">
        <v>1.38</v>
      </c>
      <c r="H86" s="158">
        <v>16.11</v>
      </c>
      <c r="I86" s="158">
        <v>0.13</v>
      </c>
      <c r="J86" s="158">
        <v>15.98</v>
      </c>
      <c r="K86" s="158">
        <v>6.23</v>
      </c>
      <c r="L86" s="158">
        <v>45.08</v>
      </c>
      <c r="M86" s="158">
        <v>51.82</v>
      </c>
      <c r="N86" s="158">
        <v>62.34</v>
      </c>
      <c r="O86" s="110"/>
      <c r="P86" s="110"/>
      <c r="Q86" s="110"/>
      <c r="R86" s="110"/>
      <c r="S86" s="110"/>
      <c r="T86" s="110"/>
      <c r="U86" s="110"/>
      <c r="V86" s="110"/>
      <c r="W86" s="110"/>
      <c r="X86" s="110"/>
    </row>
    <row r="87" spans="1:24" s="22" customFormat="1" ht="20.100000000000001" customHeight="1">
      <c r="A87" s="136">
        <f>IF(B87&lt;&gt;"",COUNTA($B$19:B87),"")</f>
        <v>68</v>
      </c>
      <c r="B87" s="39" t="s">
        <v>167</v>
      </c>
      <c r="C87" s="158">
        <v>2741.25</v>
      </c>
      <c r="D87" s="158">
        <v>129.86000000000001</v>
      </c>
      <c r="E87" s="158">
        <v>77.010000000000005</v>
      </c>
      <c r="F87" s="158">
        <v>28.38</v>
      </c>
      <c r="G87" s="158">
        <v>13.87</v>
      </c>
      <c r="H87" s="158">
        <v>648.20000000000005</v>
      </c>
      <c r="I87" s="158">
        <v>393.4</v>
      </c>
      <c r="J87" s="158">
        <v>254.79</v>
      </c>
      <c r="K87" s="158">
        <v>14.44</v>
      </c>
      <c r="L87" s="158">
        <v>100.65</v>
      </c>
      <c r="M87" s="158">
        <v>162.76</v>
      </c>
      <c r="N87" s="158">
        <v>1566.08</v>
      </c>
      <c r="O87" s="110"/>
      <c r="P87" s="110"/>
      <c r="Q87" s="110"/>
      <c r="R87" s="110"/>
      <c r="S87" s="110"/>
      <c r="T87" s="110"/>
      <c r="U87" s="110"/>
      <c r="V87" s="110"/>
      <c r="W87" s="110"/>
      <c r="X87" s="110"/>
    </row>
    <row r="88" spans="1:24" s="22" customFormat="1" ht="20.100000000000001" customHeight="1">
      <c r="A88" s="136">
        <f>IF(B88&lt;&gt;"",COUNTA($B$19:B88),"")</f>
        <v>69</v>
      </c>
      <c r="B88" s="39" t="s">
        <v>168</v>
      </c>
      <c r="C88" s="158">
        <v>57.63</v>
      </c>
      <c r="D88" s="158">
        <v>-383.92</v>
      </c>
      <c r="E88" s="158">
        <v>-71.63</v>
      </c>
      <c r="F88" s="158">
        <v>-183.31</v>
      </c>
      <c r="G88" s="158">
        <v>-35.24</v>
      </c>
      <c r="H88" s="158">
        <v>-494.38</v>
      </c>
      <c r="I88" s="158">
        <v>-196.08</v>
      </c>
      <c r="J88" s="158">
        <v>-298.31</v>
      </c>
      <c r="K88" s="158">
        <v>-47.9</v>
      </c>
      <c r="L88" s="158">
        <v>-214.48</v>
      </c>
      <c r="M88" s="158">
        <v>-48.49</v>
      </c>
      <c r="N88" s="158">
        <v>1536.99</v>
      </c>
      <c r="O88" s="110"/>
      <c r="P88" s="110"/>
      <c r="Q88" s="110"/>
      <c r="R88" s="110"/>
      <c r="S88" s="110"/>
      <c r="T88" s="110"/>
      <c r="U88" s="110"/>
      <c r="V88" s="110"/>
      <c r="W88" s="110"/>
      <c r="X88" s="110"/>
    </row>
    <row r="89" spans="1:24" s="40" customFormat="1" ht="25.15" customHeight="1">
      <c r="A89" s="135">
        <f>IF(B89&lt;&gt;"",COUNTA($B$19:B89),"")</f>
        <v>70</v>
      </c>
      <c r="B89" s="38" t="s">
        <v>169</v>
      </c>
      <c r="C89" s="156">
        <v>234.73</v>
      </c>
      <c r="D89" s="156">
        <v>-294.26</v>
      </c>
      <c r="E89" s="156">
        <v>-67.180000000000007</v>
      </c>
      <c r="F89" s="156">
        <v>-170.56</v>
      </c>
      <c r="G89" s="156">
        <v>-33.83</v>
      </c>
      <c r="H89" s="156">
        <v>-476.26</v>
      </c>
      <c r="I89" s="156">
        <v>-196.06</v>
      </c>
      <c r="J89" s="156">
        <v>-280.2</v>
      </c>
      <c r="K89" s="156">
        <v>-42.51</v>
      </c>
      <c r="L89" s="156">
        <v>-151.04</v>
      </c>
      <c r="M89" s="156">
        <v>-6.57</v>
      </c>
      <c r="N89" s="156">
        <v>1476.95</v>
      </c>
      <c r="O89" s="111"/>
      <c r="P89" s="111"/>
      <c r="Q89" s="111"/>
      <c r="R89" s="111"/>
      <c r="S89" s="111"/>
      <c r="T89" s="111"/>
      <c r="U89" s="111"/>
      <c r="V89" s="111"/>
      <c r="W89" s="111"/>
      <c r="X89" s="111"/>
    </row>
    <row r="90" spans="1:24" s="40" customFormat="1" ht="18" customHeight="1">
      <c r="A90" s="135">
        <f>IF(B90&lt;&gt;"",COUNTA($B$19:B90),"")</f>
        <v>71</v>
      </c>
      <c r="B90" s="36" t="s">
        <v>170</v>
      </c>
      <c r="C90" s="154">
        <v>132.99</v>
      </c>
      <c r="D90" s="154">
        <v>5.35</v>
      </c>
      <c r="E90" s="154" t="s">
        <v>10</v>
      </c>
      <c r="F90" s="154" t="s">
        <v>10</v>
      </c>
      <c r="G90" s="154" t="s">
        <v>10</v>
      </c>
      <c r="H90" s="154" t="s">
        <v>10</v>
      </c>
      <c r="I90" s="154" t="s">
        <v>10</v>
      </c>
      <c r="J90" s="154" t="s">
        <v>10</v>
      </c>
      <c r="K90" s="154" t="s">
        <v>10</v>
      </c>
      <c r="L90" s="154" t="s">
        <v>10</v>
      </c>
      <c r="M90" s="154" t="s">
        <v>10</v>
      </c>
      <c r="N90" s="154">
        <v>127.64</v>
      </c>
      <c r="O90" s="111"/>
      <c r="P90" s="111"/>
      <c r="Q90" s="111"/>
      <c r="R90" s="111"/>
      <c r="S90" s="111"/>
      <c r="T90" s="111"/>
      <c r="U90" s="111"/>
      <c r="V90" s="111"/>
      <c r="W90" s="111"/>
      <c r="X90" s="111"/>
    </row>
    <row r="91" spans="1:24" ht="11.1" customHeight="1">
      <c r="A91" s="135">
        <f>IF(B91&lt;&gt;"",COUNTA($B$19:B91),"")</f>
        <v>72</v>
      </c>
      <c r="B91" s="36" t="s">
        <v>171</v>
      </c>
      <c r="C91" s="154">
        <v>125.08</v>
      </c>
      <c r="D91" s="154">
        <v>0.01</v>
      </c>
      <c r="E91" s="154">
        <v>0.37</v>
      </c>
      <c r="F91" s="154">
        <v>0.48</v>
      </c>
      <c r="G91" s="154" t="s">
        <v>10</v>
      </c>
      <c r="H91" s="154" t="s">
        <v>10</v>
      </c>
      <c r="I91" s="154" t="s">
        <v>10</v>
      </c>
      <c r="J91" s="154" t="s">
        <v>10</v>
      </c>
      <c r="K91" s="154">
        <v>0.13</v>
      </c>
      <c r="L91" s="154" t="s">
        <v>10</v>
      </c>
      <c r="M91" s="154">
        <v>1.72</v>
      </c>
      <c r="N91" s="154">
        <v>122.37</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P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933</v>
      </c>
      <c r="B1" s="233"/>
      <c r="C1" s="236" t="str">
        <f>"Auszahlungen und Einzahlungen der kreisfreien und großen
kreisangehörigen Städte "&amp;Deckblatt!A7&amp;" nach Produktbereichen"</f>
        <v>Auszahlungen und Einzahlungen der kreisfreien und großen
kreisangehörigen Städte 2018 nach Produktbereichen</v>
      </c>
      <c r="D1" s="236"/>
      <c r="E1" s="236"/>
      <c r="F1" s="236"/>
      <c r="G1" s="237"/>
      <c r="H1" s="238" t="str">
        <f>"Auszahlungen und Einzahlungen der kreisfreien und großen
kreisangehörigen Städte "&amp;Deckblatt!A7&amp;" nach Produktbereichen"</f>
        <v>Auszahlungen und Einzahlungen der kreisfreien und großen
kreisangehörigen Städte 2018 nach Produktbereichen</v>
      </c>
      <c r="I1" s="236"/>
      <c r="J1" s="236"/>
      <c r="K1" s="236"/>
      <c r="L1" s="236"/>
      <c r="M1" s="236"/>
      <c r="N1" s="237"/>
    </row>
    <row r="2" spans="1:14" s="18" customFormat="1" ht="20.25" customHeight="1">
      <c r="A2" s="232" t="s">
        <v>934</v>
      </c>
      <c r="B2" s="233"/>
      <c r="C2" s="236" t="s">
        <v>115</v>
      </c>
      <c r="D2" s="236"/>
      <c r="E2" s="236"/>
      <c r="F2" s="236"/>
      <c r="G2" s="237"/>
      <c r="H2" s="238" t="s">
        <v>115</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16"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16" s="22" customFormat="1" ht="15.95" customHeight="1">
      <c r="A18" s="23"/>
      <c r="B18" s="30"/>
      <c r="C18" s="247" t="s">
        <v>111</v>
      </c>
      <c r="D18" s="248"/>
      <c r="E18" s="248"/>
      <c r="F18" s="248"/>
      <c r="G18" s="248"/>
      <c r="H18" s="248" t="s">
        <v>111</v>
      </c>
      <c r="I18" s="248"/>
      <c r="J18" s="248"/>
      <c r="K18" s="248"/>
      <c r="L18" s="248"/>
      <c r="M18" s="248"/>
      <c r="N18" s="248"/>
      <c r="O18" s="110"/>
      <c r="P18" s="110"/>
    </row>
    <row r="19" spans="1:16" s="22" customFormat="1" ht="11.1" customHeight="1">
      <c r="A19" s="135">
        <f>IF(B19&lt;&gt;"",COUNTA($B$19:B19),"")</f>
        <v>1</v>
      </c>
      <c r="B19" s="36" t="s">
        <v>142</v>
      </c>
      <c r="C19" s="152">
        <v>135541</v>
      </c>
      <c r="D19" s="152">
        <v>47392</v>
      </c>
      <c r="E19" s="152">
        <v>28893</v>
      </c>
      <c r="F19" s="152">
        <v>5466</v>
      </c>
      <c r="G19" s="152">
        <v>7875</v>
      </c>
      <c r="H19" s="152">
        <v>12184</v>
      </c>
      <c r="I19" s="152">
        <v>6433</v>
      </c>
      <c r="J19" s="152">
        <v>5751</v>
      </c>
      <c r="K19" s="152">
        <v>7573</v>
      </c>
      <c r="L19" s="152">
        <v>13550</v>
      </c>
      <c r="M19" s="152">
        <v>12608</v>
      </c>
      <c r="N19" s="152" t="s">
        <v>10</v>
      </c>
      <c r="O19" s="110"/>
      <c r="P19" s="110"/>
    </row>
    <row r="20" spans="1:16" s="22" customFormat="1" ht="11.1" customHeight="1">
      <c r="A20" s="135">
        <f>IF(B20&lt;&gt;"",COUNTA($B$19:B20),"")</f>
        <v>2</v>
      </c>
      <c r="B20" s="36" t="s">
        <v>143</v>
      </c>
      <c r="C20" s="152">
        <v>70795</v>
      </c>
      <c r="D20" s="152">
        <v>9455</v>
      </c>
      <c r="E20" s="152">
        <v>7415</v>
      </c>
      <c r="F20" s="152">
        <v>22294</v>
      </c>
      <c r="G20" s="152">
        <v>3276</v>
      </c>
      <c r="H20" s="152">
        <v>3008</v>
      </c>
      <c r="I20" s="152">
        <v>2670</v>
      </c>
      <c r="J20" s="152">
        <v>338</v>
      </c>
      <c r="K20" s="152">
        <v>8722</v>
      </c>
      <c r="L20" s="152">
        <v>12142</v>
      </c>
      <c r="M20" s="152">
        <v>4483</v>
      </c>
      <c r="N20" s="152" t="s">
        <v>10</v>
      </c>
      <c r="O20" s="110"/>
      <c r="P20" s="110"/>
    </row>
    <row r="21" spans="1:16" s="22" customFormat="1" ht="21.6" customHeight="1">
      <c r="A21" s="135">
        <f>IF(B21&lt;&gt;"",COUNTA($B$19:B21),"")</f>
        <v>3</v>
      </c>
      <c r="B21" s="37" t="s">
        <v>144</v>
      </c>
      <c r="C21" s="152">
        <v>240719</v>
      </c>
      <c r="D21" s="152" t="s">
        <v>10</v>
      </c>
      <c r="E21" s="152" t="s">
        <v>10</v>
      </c>
      <c r="F21" s="152" t="s">
        <v>10</v>
      </c>
      <c r="G21" s="152" t="s">
        <v>10</v>
      </c>
      <c r="H21" s="152">
        <v>240719</v>
      </c>
      <c r="I21" s="152">
        <v>142570</v>
      </c>
      <c r="J21" s="152">
        <v>98149</v>
      </c>
      <c r="K21" s="152" t="s">
        <v>10</v>
      </c>
      <c r="L21" s="152" t="s">
        <v>10</v>
      </c>
      <c r="M21" s="152" t="s">
        <v>10</v>
      </c>
      <c r="N21" s="152" t="s">
        <v>10</v>
      </c>
      <c r="O21" s="110"/>
      <c r="P21" s="110"/>
    </row>
    <row r="22" spans="1:16" s="22" customFormat="1" ht="11.1" customHeight="1">
      <c r="A22" s="135">
        <f>IF(B22&lt;&gt;"",COUNTA($B$19:B22),"")</f>
        <v>4</v>
      </c>
      <c r="B22" s="36" t="s">
        <v>145</v>
      </c>
      <c r="C22" s="152">
        <v>2195</v>
      </c>
      <c r="D22" s="152" t="s">
        <v>10</v>
      </c>
      <c r="E22" s="152" t="s">
        <v>10</v>
      </c>
      <c r="F22" s="152" t="s">
        <v>10</v>
      </c>
      <c r="G22" s="152" t="s">
        <v>10</v>
      </c>
      <c r="H22" s="152" t="s">
        <v>10</v>
      </c>
      <c r="I22" s="152" t="s">
        <v>10</v>
      </c>
      <c r="J22" s="152" t="s">
        <v>10</v>
      </c>
      <c r="K22" s="152" t="s">
        <v>10</v>
      </c>
      <c r="L22" s="152" t="s">
        <v>10</v>
      </c>
      <c r="M22" s="152" t="s">
        <v>10</v>
      </c>
      <c r="N22" s="152">
        <v>2195</v>
      </c>
      <c r="O22" s="110"/>
      <c r="P22" s="110"/>
    </row>
    <row r="23" spans="1:16" s="22" customFormat="1" ht="11.1" customHeight="1">
      <c r="A23" s="135">
        <f>IF(B23&lt;&gt;"",COUNTA($B$19:B23),"")</f>
        <v>5</v>
      </c>
      <c r="B23" s="36" t="s">
        <v>146</v>
      </c>
      <c r="C23" s="152">
        <v>134392</v>
      </c>
      <c r="D23" s="152">
        <v>6227</v>
      </c>
      <c r="E23" s="152">
        <v>10289</v>
      </c>
      <c r="F23" s="152">
        <v>8672</v>
      </c>
      <c r="G23" s="152">
        <v>23759</v>
      </c>
      <c r="H23" s="152">
        <v>36181</v>
      </c>
      <c r="I23" s="152">
        <v>15284</v>
      </c>
      <c r="J23" s="152">
        <v>20897</v>
      </c>
      <c r="K23" s="152">
        <v>5195</v>
      </c>
      <c r="L23" s="152">
        <v>14651</v>
      </c>
      <c r="M23" s="152">
        <v>27835</v>
      </c>
      <c r="N23" s="152">
        <v>1584</v>
      </c>
      <c r="O23" s="110"/>
      <c r="P23" s="110"/>
    </row>
    <row r="24" spans="1:16" s="22" customFormat="1" ht="11.1" customHeight="1">
      <c r="A24" s="135">
        <f>IF(B24&lt;&gt;"",COUNTA($B$19:B24),"")</f>
        <v>6</v>
      </c>
      <c r="B24" s="36" t="s">
        <v>147</v>
      </c>
      <c r="C24" s="152">
        <v>3967</v>
      </c>
      <c r="D24" s="152" t="s">
        <v>10</v>
      </c>
      <c r="E24" s="152" t="s">
        <v>10</v>
      </c>
      <c r="F24" s="152">
        <v>3327</v>
      </c>
      <c r="G24" s="152" t="s">
        <v>10</v>
      </c>
      <c r="H24" s="152">
        <v>635</v>
      </c>
      <c r="I24" s="152">
        <v>29</v>
      </c>
      <c r="J24" s="152">
        <v>607</v>
      </c>
      <c r="K24" s="152" t="s">
        <v>10</v>
      </c>
      <c r="L24" s="152">
        <v>5</v>
      </c>
      <c r="M24" s="152" t="s">
        <v>10</v>
      </c>
      <c r="N24" s="152" t="s">
        <v>10</v>
      </c>
      <c r="O24" s="110"/>
      <c r="P24" s="110"/>
    </row>
    <row r="25" spans="1:16" s="22" customFormat="1" ht="20.100000000000001" customHeight="1">
      <c r="A25" s="136">
        <f>IF(B25&lt;&gt;"",COUNTA($B$19:B25),"")</f>
        <v>7</v>
      </c>
      <c r="B25" s="39" t="s">
        <v>148</v>
      </c>
      <c r="C25" s="162">
        <v>579675</v>
      </c>
      <c r="D25" s="162">
        <v>63074</v>
      </c>
      <c r="E25" s="162">
        <v>46596</v>
      </c>
      <c r="F25" s="162">
        <v>33105</v>
      </c>
      <c r="G25" s="162">
        <v>34910</v>
      </c>
      <c r="H25" s="162">
        <v>291457</v>
      </c>
      <c r="I25" s="162">
        <v>166929</v>
      </c>
      <c r="J25" s="162">
        <v>124528</v>
      </c>
      <c r="K25" s="162">
        <v>21490</v>
      </c>
      <c r="L25" s="162">
        <v>40338</v>
      </c>
      <c r="M25" s="162">
        <v>44926</v>
      </c>
      <c r="N25" s="162">
        <v>3779</v>
      </c>
      <c r="O25" s="110"/>
      <c r="P25" s="110"/>
    </row>
    <row r="26" spans="1:16" s="22" customFormat="1" ht="21.6" customHeight="1">
      <c r="A26" s="135">
        <f>IF(B26&lt;&gt;"",COUNTA($B$19:B26),"")</f>
        <v>8</v>
      </c>
      <c r="B26" s="37" t="s">
        <v>149</v>
      </c>
      <c r="C26" s="152">
        <v>65090</v>
      </c>
      <c r="D26" s="152">
        <v>11990</v>
      </c>
      <c r="E26" s="152">
        <v>5783</v>
      </c>
      <c r="F26" s="152">
        <v>615</v>
      </c>
      <c r="G26" s="152">
        <v>876</v>
      </c>
      <c r="H26" s="152">
        <v>1266</v>
      </c>
      <c r="I26" s="152">
        <v>105</v>
      </c>
      <c r="J26" s="152">
        <v>1162</v>
      </c>
      <c r="K26" s="152">
        <v>296</v>
      </c>
      <c r="L26" s="152">
        <v>29944</v>
      </c>
      <c r="M26" s="152">
        <v>14320</v>
      </c>
      <c r="N26" s="152" t="s">
        <v>10</v>
      </c>
      <c r="O26" s="110"/>
      <c r="P26" s="110"/>
    </row>
    <row r="27" spans="1:16" s="22" customFormat="1" ht="11.1" customHeight="1">
      <c r="A27" s="135">
        <f>IF(B27&lt;&gt;"",COUNTA($B$19:B27),"")</f>
        <v>9</v>
      </c>
      <c r="B27" s="36" t="s">
        <v>150</v>
      </c>
      <c r="C27" s="152">
        <v>22819</v>
      </c>
      <c r="D27" s="152">
        <v>212</v>
      </c>
      <c r="E27" s="152" t="s">
        <v>10</v>
      </c>
      <c r="F27" s="152" t="s">
        <v>10</v>
      </c>
      <c r="G27" s="152" t="s">
        <v>10</v>
      </c>
      <c r="H27" s="152" t="s">
        <v>10</v>
      </c>
      <c r="I27" s="152" t="s">
        <v>10</v>
      </c>
      <c r="J27" s="152" t="s">
        <v>10</v>
      </c>
      <c r="K27" s="152" t="s">
        <v>10</v>
      </c>
      <c r="L27" s="152">
        <v>20048</v>
      </c>
      <c r="M27" s="152">
        <v>2560</v>
      </c>
      <c r="N27" s="152" t="s">
        <v>10</v>
      </c>
      <c r="O27" s="110"/>
      <c r="P27" s="110"/>
    </row>
    <row r="28" spans="1:16"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row>
    <row r="29" spans="1:16" s="22" customFormat="1" ht="11.1" customHeight="1">
      <c r="A29" s="135">
        <f>IF(B29&lt;&gt;"",COUNTA($B$19:B29),"")</f>
        <v>11</v>
      </c>
      <c r="B29" s="36" t="s">
        <v>152</v>
      </c>
      <c r="C29" s="152">
        <v>1429</v>
      </c>
      <c r="D29" s="152" t="s">
        <v>10</v>
      </c>
      <c r="E29" s="152" t="s">
        <v>10</v>
      </c>
      <c r="F29" s="152" t="s">
        <v>10</v>
      </c>
      <c r="G29" s="152" t="s">
        <v>10</v>
      </c>
      <c r="H29" s="152">
        <v>171</v>
      </c>
      <c r="I29" s="152">
        <v>171</v>
      </c>
      <c r="J29" s="152" t="s">
        <v>10</v>
      </c>
      <c r="K29" s="152">
        <v>84</v>
      </c>
      <c r="L29" s="152">
        <v>1159</v>
      </c>
      <c r="M29" s="152">
        <v>15</v>
      </c>
      <c r="N29" s="152" t="s">
        <v>10</v>
      </c>
      <c r="O29" s="110"/>
      <c r="P29" s="110"/>
    </row>
    <row r="30" spans="1:16"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0"/>
      <c r="P30" s="110"/>
    </row>
    <row r="31" spans="1:16" s="22" customFormat="1" ht="20.100000000000001" customHeight="1">
      <c r="A31" s="136">
        <f>IF(B31&lt;&gt;"",COUNTA($B$19:B31),"")</f>
        <v>13</v>
      </c>
      <c r="B31" s="39" t="s">
        <v>153</v>
      </c>
      <c r="C31" s="162">
        <v>66519</v>
      </c>
      <c r="D31" s="162">
        <v>11990</v>
      </c>
      <c r="E31" s="162">
        <v>5783</v>
      </c>
      <c r="F31" s="162">
        <v>615</v>
      </c>
      <c r="G31" s="162">
        <v>876</v>
      </c>
      <c r="H31" s="162">
        <v>1437</v>
      </c>
      <c r="I31" s="162">
        <v>276</v>
      </c>
      <c r="J31" s="162">
        <v>1162</v>
      </c>
      <c r="K31" s="162">
        <v>379</v>
      </c>
      <c r="L31" s="162">
        <v>31103</v>
      </c>
      <c r="M31" s="162">
        <v>14335</v>
      </c>
      <c r="N31" s="162" t="s">
        <v>10</v>
      </c>
      <c r="O31" s="110"/>
      <c r="P31" s="110"/>
    </row>
    <row r="32" spans="1:16" s="22" customFormat="1" ht="20.100000000000001" customHeight="1">
      <c r="A32" s="136">
        <f>IF(B32&lt;&gt;"",COUNTA($B$19:B32),"")</f>
        <v>14</v>
      </c>
      <c r="B32" s="39" t="s">
        <v>154</v>
      </c>
      <c r="C32" s="162">
        <v>646193</v>
      </c>
      <c r="D32" s="162">
        <v>75064</v>
      </c>
      <c r="E32" s="162">
        <v>52379</v>
      </c>
      <c r="F32" s="162">
        <v>33720</v>
      </c>
      <c r="G32" s="162">
        <v>35786</v>
      </c>
      <c r="H32" s="162">
        <v>292895</v>
      </c>
      <c r="I32" s="162">
        <v>167205</v>
      </c>
      <c r="J32" s="162">
        <v>125690</v>
      </c>
      <c r="K32" s="162">
        <v>21869</v>
      </c>
      <c r="L32" s="162">
        <v>71441</v>
      </c>
      <c r="M32" s="162">
        <v>59261</v>
      </c>
      <c r="N32" s="162">
        <v>3779</v>
      </c>
      <c r="O32" s="110"/>
      <c r="P32" s="110"/>
    </row>
    <row r="33" spans="1:16" s="22" customFormat="1" ht="11.1" customHeight="1">
      <c r="A33" s="135">
        <f>IF(B33&lt;&gt;"",COUNTA($B$19:B33),"")</f>
        <v>15</v>
      </c>
      <c r="B33" s="36" t="s">
        <v>155</v>
      </c>
      <c r="C33" s="152">
        <v>213422</v>
      </c>
      <c r="D33" s="152" t="s">
        <v>10</v>
      </c>
      <c r="E33" s="152" t="s">
        <v>10</v>
      </c>
      <c r="F33" s="152" t="s">
        <v>10</v>
      </c>
      <c r="G33" s="152" t="s">
        <v>10</v>
      </c>
      <c r="H33" s="152" t="s">
        <v>10</v>
      </c>
      <c r="I33" s="152" t="s">
        <v>10</v>
      </c>
      <c r="J33" s="152" t="s">
        <v>10</v>
      </c>
      <c r="K33" s="152" t="s">
        <v>10</v>
      </c>
      <c r="L33" s="152" t="s">
        <v>10</v>
      </c>
      <c r="M33" s="152" t="s">
        <v>10</v>
      </c>
      <c r="N33" s="152">
        <v>213422</v>
      </c>
      <c r="O33" s="110"/>
      <c r="P33" s="110"/>
    </row>
    <row r="34" spans="1:16" s="22" customFormat="1" ht="11.1" customHeight="1">
      <c r="A34" s="135">
        <f>IF(B34&lt;&gt;"",COUNTA($B$19:B34),"")</f>
        <v>16</v>
      </c>
      <c r="B34" s="36" t="s">
        <v>156</v>
      </c>
      <c r="C34" s="152">
        <v>62903</v>
      </c>
      <c r="D34" s="152" t="s">
        <v>10</v>
      </c>
      <c r="E34" s="152" t="s">
        <v>10</v>
      </c>
      <c r="F34" s="152" t="s">
        <v>10</v>
      </c>
      <c r="G34" s="152" t="s">
        <v>10</v>
      </c>
      <c r="H34" s="152" t="s">
        <v>10</v>
      </c>
      <c r="I34" s="152" t="s">
        <v>10</v>
      </c>
      <c r="J34" s="152" t="s">
        <v>10</v>
      </c>
      <c r="K34" s="152" t="s">
        <v>10</v>
      </c>
      <c r="L34" s="152" t="s">
        <v>10</v>
      </c>
      <c r="M34" s="152" t="s">
        <v>10</v>
      </c>
      <c r="N34" s="152">
        <v>62903</v>
      </c>
      <c r="O34" s="110"/>
      <c r="P34" s="110"/>
    </row>
    <row r="35" spans="1:16" s="22" customFormat="1" ht="11.1" customHeight="1">
      <c r="A35" s="135">
        <f>IF(B35&lt;&gt;"",COUNTA($B$19:B35),"")</f>
        <v>17</v>
      </c>
      <c r="B35" s="36" t="s">
        <v>172</v>
      </c>
      <c r="C35" s="152">
        <v>104284</v>
      </c>
      <c r="D35" s="152" t="s">
        <v>10</v>
      </c>
      <c r="E35" s="152" t="s">
        <v>10</v>
      </c>
      <c r="F35" s="152" t="s">
        <v>10</v>
      </c>
      <c r="G35" s="152" t="s">
        <v>10</v>
      </c>
      <c r="H35" s="152" t="s">
        <v>10</v>
      </c>
      <c r="I35" s="152" t="s">
        <v>10</v>
      </c>
      <c r="J35" s="152" t="s">
        <v>10</v>
      </c>
      <c r="K35" s="152" t="s">
        <v>10</v>
      </c>
      <c r="L35" s="152" t="s">
        <v>10</v>
      </c>
      <c r="M35" s="152" t="s">
        <v>10</v>
      </c>
      <c r="N35" s="152">
        <v>104284</v>
      </c>
      <c r="O35" s="110"/>
      <c r="P35" s="110"/>
    </row>
    <row r="36" spans="1:16" s="22" customFormat="1" ht="11.1" customHeight="1">
      <c r="A36" s="135">
        <f>IF(B36&lt;&gt;"",COUNTA($B$19:B36),"")</f>
        <v>18</v>
      </c>
      <c r="B36" s="36" t="s">
        <v>173</v>
      </c>
      <c r="C36" s="152">
        <v>22908</v>
      </c>
      <c r="D36" s="152" t="s">
        <v>10</v>
      </c>
      <c r="E36" s="152" t="s">
        <v>10</v>
      </c>
      <c r="F36" s="152" t="s">
        <v>10</v>
      </c>
      <c r="G36" s="152" t="s">
        <v>10</v>
      </c>
      <c r="H36" s="152" t="s">
        <v>10</v>
      </c>
      <c r="I36" s="152" t="s">
        <v>10</v>
      </c>
      <c r="J36" s="152" t="s">
        <v>10</v>
      </c>
      <c r="K36" s="152" t="s">
        <v>10</v>
      </c>
      <c r="L36" s="152" t="s">
        <v>10</v>
      </c>
      <c r="M36" s="152" t="s">
        <v>10</v>
      </c>
      <c r="N36" s="152">
        <v>22908</v>
      </c>
      <c r="O36" s="110"/>
      <c r="P36" s="110"/>
    </row>
    <row r="37" spans="1:16" s="22" customFormat="1" ht="11.1" customHeight="1">
      <c r="A37" s="135">
        <f>IF(B37&lt;&gt;"",COUNTA($B$19:B37),"")</f>
        <v>19</v>
      </c>
      <c r="B37" s="36" t="s">
        <v>61</v>
      </c>
      <c r="C37" s="152">
        <v>63524</v>
      </c>
      <c r="D37" s="152" t="s">
        <v>10</v>
      </c>
      <c r="E37" s="152" t="s">
        <v>10</v>
      </c>
      <c r="F37" s="152" t="s">
        <v>10</v>
      </c>
      <c r="G37" s="152" t="s">
        <v>10</v>
      </c>
      <c r="H37" s="152" t="s">
        <v>10</v>
      </c>
      <c r="I37" s="152" t="s">
        <v>10</v>
      </c>
      <c r="J37" s="152" t="s">
        <v>10</v>
      </c>
      <c r="K37" s="152" t="s">
        <v>10</v>
      </c>
      <c r="L37" s="152" t="s">
        <v>10</v>
      </c>
      <c r="M37" s="152" t="s">
        <v>10</v>
      </c>
      <c r="N37" s="152">
        <v>63524</v>
      </c>
      <c r="O37" s="110"/>
      <c r="P37" s="110"/>
    </row>
    <row r="38" spans="1:16" s="22" customFormat="1" ht="21.6" customHeight="1">
      <c r="A38" s="135">
        <f>IF(B38&lt;&gt;"",COUNTA($B$19:B38),"")</f>
        <v>20</v>
      </c>
      <c r="B38" s="37" t="s">
        <v>157</v>
      </c>
      <c r="C38" s="152">
        <v>79977</v>
      </c>
      <c r="D38" s="152" t="s">
        <v>10</v>
      </c>
      <c r="E38" s="152" t="s">
        <v>10</v>
      </c>
      <c r="F38" s="152" t="s">
        <v>10</v>
      </c>
      <c r="G38" s="152" t="s">
        <v>10</v>
      </c>
      <c r="H38" s="152" t="s">
        <v>10</v>
      </c>
      <c r="I38" s="152" t="s">
        <v>10</v>
      </c>
      <c r="J38" s="152" t="s">
        <v>10</v>
      </c>
      <c r="K38" s="152" t="s">
        <v>10</v>
      </c>
      <c r="L38" s="152" t="s">
        <v>10</v>
      </c>
      <c r="M38" s="152" t="s">
        <v>10</v>
      </c>
      <c r="N38" s="152">
        <v>79977</v>
      </c>
      <c r="O38" s="110"/>
      <c r="P38" s="110"/>
    </row>
    <row r="39" spans="1:16" s="22" customFormat="1" ht="21.6" customHeight="1">
      <c r="A39" s="135">
        <f>IF(B39&lt;&gt;"",COUNTA($B$19:B39),"")</f>
        <v>21</v>
      </c>
      <c r="B39" s="37" t="s">
        <v>158</v>
      </c>
      <c r="C39" s="152">
        <v>87951</v>
      </c>
      <c r="D39" s="152">
        <v>1665</v>
      </c>
      <c r="E39" s="152">
        <v>307</v>
      </c>
      <c r="F39" s="152" t="s">
        <v>10</v>
      </c>
      <c r="G39" s="152">
        <v>5801</v>
      </c>
      <c r="H39" s="152">
        <v>75880</v>
      </c>
      <c r="I39" s="152">
        <v>40451</v>
      </c>
      <c r="J39" s="152">
        <v>35429</v>
      </c>
      <c r="K39" s="152">
        <v>309</v>
      </c>
      <c r="L39" s="152">
        <v>3922</v>
      </c>
      <c r="M39" s="152">
        <v>68</v>
      </c>
      <c r="N39" s="152" t="s">
        <v>10</v>
      </c>
      <c r="O39" s="110"/>
      <c r="P39" s="110"/>
    </row>
    <row r="40" spans="1:16" s="22" customFormat="1" ht="21.6" customHeight="1">
      <c r="A40" s="135">
        <f>IF(B40&lt;&gt;"",COUNTA($B$19:B40),"")</f>
        <v>22</v>
      </c>
      <c r="B40" s="37" t="s">
        <v>159</v>
      </c>
      <c r="C40" s="152">
        <v>28412</v>
      </c>
      <c r="D40" s="152">
        <v>5000</v>
      </c>
      <c r="E40" s="152">
        <v>108</v>
      </c>
      <c r="F40" s="152">
        <v>70</v>
      </c>
      <c r="G40" s="152">
        <v>397</v>
      </c>
      <c r="H40" s="152">
        <v>22621</v>
      </c>
      <c r="I40" s="152">
        <v>22380</v>
      </c>
      <c r="J40" s="152">
        <v>241</v>
      </c>
      <c r="K40" s="152">
        <v>65</v>
      </c>
      <c r="L40" s="152" t="s">
        <v>10</v>
      </c>
      <c r="M40" s="152">
        <v>150</v>
      </c>
      <c r="N40" s="152" t="s">
        <v>10</v>
      </c>
      <c r="O40" s="110"/>
      <c r="P40" s="110"/>
    </row>
    <row r="41" spans="1:16" s="22" customFormat="1" ht="11.1" customHeight="1">
      <c r="A41" s="135">
        <f>IF(B41&lt;&gt;"",COUNTA($B$19:B41),"")</f>
        <v>23</v>
      </c>
      <c r="B41" s="36" t="s">
        <v>160</v>
      </c>
      <c r="C41" s="152">
        <v>51264</v>
      </c>
      <c r="D41" s="152">
        <v>50</v>
      </c>
      <c r="E41" s="152">
        <v>18736</v>
      </c>
      <c r="F41" s="152" t="s">
        <v>10</v>
      </c>
      <c r="G41" s="152">
        <v>22</v>
      </c>
      <c r="H41" s="152">
        <v>870</v>
      </c>
      <c r="I41" s="152">
        <v>1</v>
      </c>
      <c r="J41" s="152">
        <v>869</v>
      </c>
      <c r="K41" s="152">
        <v>2783</v>
      </c>
      <c r="L41" s="152">
        <v>8773</v>
      </c>
      <c r="M41" s="152">
        <v>20030</v>
      </c>
      <c r="N41" s="152" t="s">
        <v>10</v>
      </c>
      <c r="O41" s="110"/>
      <c r="P41" s="110"/>
    </row>
    <row r="42" spans="1:16" s="22" customFormat="1" ht="11.1" customHeight="1">
      <c r="A42" s="135">
        <f>IF(B42&lt;&gt;"",COUNTA($B$19:B42),"")</f>
        <v>24</v>
      </c>
      <c r="B42" s="36" t="s">
        <v>161</v>
      </c>
      <c r="C42" s="152">
        <v>102483</v>
      </c>
      <c r="D42" s="152">
        <v>13992</v>
      </c>
      <c r="E42" s="152">
        <v>4416</v>
      </c>
      <c r="F42" s="152">
        <v>4385</v>
      </c>
      <c r="G42" s="152">
        <v>1643</v>
      </c>
      <c r="H42" s="152">
        <v>40432</v>
      </c>
      <c r="I42" s="152">
        <v>35339</v>
      </c>
      <c r="J42" s="152">
        <v>5093</v>
      </c>
      <c r="K42" s="152">
        <v>1251</v>
      </c>
      <c r="L42" s="152">
        <v>17075</v>
      </c>
      <c r="M42" s="152">
        <v>14937</v>
      </c>
      <c r="N42" s="152">
        <v>4353</v>
      </c>
      <c r="O42" s="110"/>
      <c r="P42" s="110"/>
    </row>
    <row r="43" spans="1:16" s="22" customFormat="1" ht="11.1" customHeight="1">
      <c r="A43" s="135">
        <f>IF(B43&lt;&gt;"",COUNTA($B$19:B43),"")</f>
        <v>25</v>
      </c>
      <c r="B43" s="36" t="s">
        <v>147</v>
      </c>
      <c r="C43" s="152">
        <v>3967</v>
      </c>
      <c r="D43" s="152" t="s">
        <v>10</v>
      </c>
      <c r="E43" s="152" t="s">
        <v>10</v>
      </c>
      <c r="F43" s="152">
        <v>3327</v>
      </c>
      <c r="G43" s="152" t="s">
        <v>10</v>
      </c>
      <c r="H43" s="152">
        <v>635</v>
      </c>
      <c r="I43" s="152">
        <v>29</v>
      </c>
      <c r="J43" s="152">
        <v>607</v>
      </c>
      <c r="K43" s="152" t="s">
        <v>10</v>
      </c>
      <c r="L43" s="152">
        <v>5</v>
      </c>
      <c r="M43" s="152" t="s">
        <v>10</v>
      </c>
      <c r="N43" s="152" t="s">
        <v>10</v>
      </c>
      <c r="O43" s="110"/>
      <c r="P43" s="110"/>
    </row>
    <row r="44" spans="1:16" s="22" customFormat="1" ht="20.100000000000001" customHeight="1">
      <c r="A44" s="136">
        <f>IF(B44&lt;&gt;"",COUNTA($B$19:B44),"")</f>
        <v>26</v>
      </c>
      <c r="B44" s="39" t="s">
        <v>162</v>
      </c>
      <c r="C44" s="162">
        <v>623067</v>
      </c>
      <c r="D44" s="162">
        <v>20706</v>
      </c>
      <c r="E44" s="162">
        <v>23567</v>
      </c>
      <c r="F44" s="162">
        <v>1128</v>
      </c>
      <c r="G44" s="162">
        <v>7862</v>
      </c>
      <c r="H44" s="162">
        <v>139167</v>
      </c>
      <c r="I44" s="162">
        <v>98142</v>
      </c>
      <c r="J44" s="162">
        <v>41025</v>
      </c>
      <c r="K44" s="162">
        <v>4409</v>
      </c>
      <c r="L44" s="162">
        <v>29765</v>
      </c>
      <c r="M44" s="162">
        <v>35185</v>
      </c>
      <c r="N44" s="162">
        <v>361277</v>
      </c>
      <c r="O44" s="110"/>
      <c r="P44" s="110"/>
    </row>
    <row r="45" spans="1:16" s="40" customFormat="1" ht="11.1" customHeight="1">
      <c r="A45" s="135">
        <f>IF(B45&lt;&gt;"",COUNTA($B$19:B45),"")</f>
        <v>27</v>
      </c>
      <c r="B45" s="36" t="s">
        <v>163</v>
      </c>
      <c r="C45" s="152">
        <v>40063</v>
      </c>
      <c r="D45" s="152">
        <v>144</v>
      </c>
      <c r="E45" s="152">
        <v>681</v>
      </c>
      <c r="F45" s="152" t="s">
        <v>10</v>
      </c>
      <c r="G45" s="152">
        <v>43</v>
      </c>
      <c r="H45" s="152">
        <v>1456</v>
      </c>
      <c r="I45" s="152">
        <v>295</v>
      </c>
      <c r="J45" s="152">
        <v>1161</v>
      </c>
      <c r="K45" s="152">
        <v>53</v>
      </c>
      <c r="L45" s="152">
        <v>11305</v>
      </c>
      <c r="M45" s="152">
        <v>11397</v>
      </c>
      <c r="N45" s="152">
        <v>14985</v>
      </c>
      <c r="O45" s="111"/>
      <c r="P45" s="111"/>
    </row>
    <row r="46" spans="1:16"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row>
    <row r="47" spans="1:16" s="40" customFormat="1" ht="11.1" customHeight="1">
      <c r="A47" s="135">
        <f>IF(B47&lt;&gt;"",COUNTA($B$19:B47),"")</f>
        <v>29</v>
      </c>
      <c r="B47" s="36" t="s">
        <v>165</v>
      </c>
      <c r="C47" s="152">
        <v>3345</v>
      </c>
      <c r="D47" s="152">
        <v>567</v>
      </c>
      <c r="E47" s="152">
        <v>50</v>
      </c>
      <c r="F47" s="152" t="s">
        <v>10</v>
      </c>
      <c r="G47" s="152">
        <v>1</v>
      </c>
      <c r="H47" s="152">
        <v>87</v>
      </c>
      <c r="I47" s="152">
        <v>87</v>
      </c>
      <c r="J47" s="152" t="s">
        <v>10</v>
      </c>
      <c r="K47" s="152" t="s">
        <v>10</v>
      </c>
      <c r="L47" s="152">
        <v>2491</v>
      </c>
      <c r="M47" s="152">
        <v>149</v>
      </c>
      <c r="N47" s="152" t="s">
        <v>10</v>
      </c>
      <c r="O47" s="111"/>
      <c r="P47" s="111"/>
    </row>
    <row r="48" spans="1:16"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1"/>
      <c r="P48" s="111"/>
    </row>
    <row r="49" spans="1:16" s="22" customFormat="1" ht="20.100000000000001" customHeight="1">
      <c r="A49" s="136">
        <f>IF(B49&lt;&gt;"",COUNTA($B$19:B49),"")</f>
        <v>31</v>
      </c>
      <c r="B49" s="39" t="s">
        <v>166</v>
      </c>
      <c r="C49" s="162">
        <v>43408</v>
      </c>
      <c r="D49" s="162">
        <v>711</v>
      </c>
      <c r="E49" s="162">
        <v>731</v>
      </c>
      <c r="F49" s="162" t="s">
        <v>10</v>
      </c>
      <c r="G49" s="162">
        <v>44</v>
      </c>
      <c r="H49" s="162">
        <v>1543</v>
      </c>
      <c r="I49" s="162">
        <v>382</v>
      </c>
      <c r="J49" s="162">
        <v>1161</v>
      </c>
      <c r="K49" s="162">
        <v>53</v>
      </c>
      <c r="L49" s="162">
        <v>13796</v>
      </c>
      <c r="M49" s="162">
        <v>11545</v>
      </c>
      <c r="N49" s="162">
        <v>14985</v>
      </c>
      <c r="O49" s="110"/>
      <c r="P49" s="110"/>
    </row>
    <row r="50" spans="1:16" s="22" customFormat="1" ht="20.100000000000001" customHeight="1">
      <c r="A50" s="136">
        <f>IF(B50&lt;&gt;"",COUNTA($B$19:B50),"")</f>
        <v>32</v>
      </c>
      <c r="B50" s="39" t="s">
        <v>167</v>
      </c>
      <c r="C50" s="162">
        <v>666475</v>
      </c>
      <c r="D50" s="162">
        <v>21418</v>
      </c>
      <c r="E50" s="162">
        <v>24298</v>
      </c>
      <c r="F50" s="162">
        <v>1128</v>
      </c>
      <c r="G50" s="162">
        <v>7906</v>
      </c>
      <c r="H50" s="162">
        <v>140710</v>
      </c>
      <c r="I50" s="162">
        <v>98525</v>
      </c>
      <c r="J50" s="162">
        <v>42185</v>
      </c>
      <c r="K50" s="162">
        <v>4461</v>
      </c>
      <c r="L50" s="162">
        <v>43561</v>
      </c>
      <c r="M50" s="162">
        <v>46731</v>
      </c>
      <c r="N50" s="162">
        <v>376262</v>
      </c>
      <c r="O50" s="110"/>
      <c r="P50" s="110"/>
    </row>
    <row r="51" spans="1:16" s="22" customFormat="1" ht="20.100000000000001" customHeight="1">
      <c r="A51" s="136">
        <f>IF(B51&lt;&gt;"",COUNTA($B$19:B51),"")</f>
        <v>33</v>
      </c>
      <c r="B51" s="39" t="s">
        <v>168</v>
      </c>
      <c r="C51" s="162">
        <v>20281</v>
      </c>
      <c r="D51" s="162">
        <v>-53647</v>
      </c>
      <c r="E51" s="162">
        <v>-28081</v>
      </c>
      <c r="F51" s="162">
        <v>-32592</v>
      </c>
      <c r="G51" s="162">
        <v>-27880</v>
      </c>
      <c r="H51" s="162">
        <v>-152185</v>
      </c>
      <c r="I51" s="162">
        <v>-68681</v>
      </c>
      <c r="J51" s="162">
        <v>-83504</v>
      </c>
      <c r="K51" s="162">
        <v>-17408</v>
      </c>
      <c r="L51" s="162">
        <v>-27880</v>
      </c>
      <c r="M51" s="162">
        <v>-12530</v>
      </c>
      <c r="N51" s="162">
        <v>372483</v>
      </c>
      <c r="O51" s="110"/>
      <c r="P51" s="110"/>
    </row>
    <row r="52" spans="1:16" s="40" customFormat="1" ht="25.15" customHeight="1">
      <c r="A52" s="135">
        <f>IF(B52&lt;&gt;"",COUNTA($B$19:B52),"")</f>
        <v>34</v>
      </c>
      <c r="B52" s="38" t="s">
        <v>169</v>
      </c>
      <c r="C52" s="160">
        <v>43392</v>
      </c>
      <c r="D52" s="160">
        <v>-42368</v>
      </c>
      <c r="E52" s="160">
        <v>-23029</v>
      </c>
      <c r="F52" s="160">
        <v>-31977</v>
      </c>
      <c r="G52" s="160">
        <v>-27048</v>
      </c>
      <c r="H52" s="160">
        <v>-152290</v>
      </c>
      <c r="I52" s="160">
        <v>-68787</v>
      </c>
      <c r="J52" s="160">
        <v>-83503</v>
      </c>
      <c r="K52" s="160">
        <v>-17081</v>
      </c>
      <c r="L52" s="160">
        <v>-10573</v>
      </c>
      <c r="M52" s="160">
        <v>-9740</v>
      </c>
      <c r="N52" s="160">
        <v>357498</v>
      </c>
      <c r="O52" s="111"/>
      <c r="P52" s="111"/>
    </row>
    <row r="53" spans="1:16" s="40" customFormat="1" ht="18" customHeight="1">
      <c r="A53" s="135">
        <f>IF(B53&lt;&gt;"",COUNTA($B$19:B53),"")</f>
        <v>35</v>
      </c>
      <c r="B53" s="36" t="s">
        <v>170</v>
      </c>
      <c r="C53" s="152">
        <v>2950</v>
      </c>
      <c r="D53" s="152" t="s">
        <v>10</v>
      </c>
      <c r="E53" s="152" t="s">
        <v>10</v>
      </c>
      <c r="F53" s="152" t="s">
        <v>10</v>
      </c>
      <c r="G53" s="152" t="s">
        <v>10</v>
      </c>
      <c r="H53" s="152" t="s">
        <v>10</v>
      </c>
      <c r="I53" s="152" t="s">
        <v>10</v>
      </c>
      <c r="J53" s="152" t="s">
        <v>10</v>
      </c>
      <c r="K53" s="152" t="s">
        <v>10</v>
      </c>
      <c r="L53" s="152" t="s">
        <v>10</v>
      </c>
      <c r="M53" s="152" t="s">
        <v>10</v>
      </c>
      <c r="N53" s="152">
        <v>2950</v>
      </c>
      <c r="O53" s="111"/>
      <c r="P53" s="111"/>
    </row>
    <row r="54" spans="1:16" ht="11.1" customHeight="1">
      <c r="A54" s="135">
        <f>IF(B54&lt;&gt;"",COUNTA($B$19:B54),"")</f>
        <v>36</v>
      </c>
      <c r="B54" s="36" t="s">
        <v>171</v>
      </c>
      <c r="C54" s="152">
        <v>12081</v>
      </c>
      <c r="D54" s="152" t="s">
        <v>10</v>
      </c>
      <c r="E54" s="152" t="s">
        <v>10</v>
      </c>
      <c r="F54" s="152" t="s">
        <v>10</v>
      </c>
      <c r="G54" s="152" t="s">
        <v>10</v>
      </c>
      <c r="H54" s="152" t="s">
        <v>10</v>
      </c>
      <c r="I54" s="152" t="s">
        <v>10</v>
      </c>
      <c r="J54" s="152" t="s">
        <v>10</v>
      </c>
      <c r="K54" s="152" t="s">
        <v>10</v>
      </c>
      <c r="L54" s="152" t="s">
        <v>10</v>
      </c>
      <c r="M54" s="152" t="s">
        <v>10</v>
      </c>
      <c r="N54" s="152">
        <v>12081</v>
      </c>
    </row>
    <row r="55" spans="1:16"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16" s="22" customFormat="1" ht="11.1" customHeight="1">
      <c r="A56" s="135">
        <f>IF(B56&lt;&gt;"",COUNTA($B$19:B56),"")</f>
        <v>37</v>
      </c>
      <c r="B56" s="36" t="s">
        <v>142</v>
      </c>
      <c r="C56" s="154">
        <v>651.20000000000005</v>
      </c>
      <c r="D56" s="154">
        <v>227.69</v>
      </c>
      <c r="E56" s="154">
        <v>138.81</v>
      </c>
      <c r="F56" s="154">
        <v>26.26</v>
      </c>
      <c r="G56" s="154">
        <v>37.83</v>
      </c>
      <c r="H56" s="154">
        <v>58.54</v>
      </c>
      <c r="I56" s="154">
        <v>30.91</v>
      </c>
      <c r="J56" s="154">
        <v>27.63</v>
      </c>
      <c r="K56" s="154">
        <v>36.39</v>
      </c>
      <c r="L56" s="154">
        <v>65.099999999999994</v>
      </c>
      <c r="M56" s="154">
        <v>60.57</v>
      </c>
      <c r="N56" s="154" t="s">
        <v>10</v>
      </c>
      <c r="O56" s="110"/>
      <c r="P56" s="110"/>
    </row>
    <row r="57" spans="1:16" s="22" customFormat="1" ht="11.1" customHeight="1">
      <c r="A57" s="135">
        <f>IF(B57&lt;&gt;"",COUNTA($B$19:B57),"")</f>
        <v>38</v>
      </c>
      <c r="B57" s="36" t="s">
        <v>143</v>
      </c>
      <c r="C57" s="154">
        <v>340.13</v>
      </c>
      <c r="D57" s="154">
        <v>45.43</v>
      </c>
      <c r="E57" s="154">
        <v>35.619999999999997</v>
      </c>
      <c r="F57" s="154">
        <v>107.11</v>
      </c>
      <c r="G57" s="154">
        <v>15.74</v>
      </c>
      <c r="H57" s="154">
        <v>14.45</v>
      </c>
      <c r="I57" s="154">
        <v>12.83</v>
      </c>
      <c r="J57" s="154">
        <v>1.63</v>
      </c>
      <c r="K57" s="154">
        <v>41.9</v>
      </c>
      <c r="L57" s="154">
        <v>58.33</v>
      </c>
      <c r="M57" s="154">
        <v>21.54</v>
      </c>
      <c r="N57" s="154" t="s">
        <v>10</v>
      </c>
      <c r="O57" s="110"/>
      <c r="P57" s="110"/>
    </row>
    <row r="58" spans="1:16" s="22" customFormat="1" ht="21.6" customHeight="1">
      <c r="A58" s="135">
        <f>IF(B58&lt;&gt;"",COUNTA($B$19:B58),"")</f>
        <v>39</v>
      </c>
      <c r="B58" s="37" t="s">
        <v>144</v>
      </c>
      <c r="C58" s="154">
        <v>1156.52</v>
      </c>
      <c r="D58" s="154" t="s">
        <v>10</v>
      </c>
      <c r="E58" s="154" t="s">
        <v>10</v>
      </c>
      <c r="F58" s="154" t="s">
        <v>10</v>
      </c>
      <c r="G58" s="154" t="s">
        <v>10</v>
      </c>
      <c r="H58" s="154">
        <v>1156.52</v>
      </c>
      <c r="I58" s="154">
        <v>684.97</v>
      </c>
      <c r="J58" s="154">
        <v>471.55</v>
      </c>
      <c r="K58" s="154" t="s">
        <v>10</v>
      </c>
      <c r="L58" s="154" t="s">
        <v>10</v>
      </c>
      <c r="M58" s="154" t="s">
        <v>10</v>
      </c>
      <c r="N58" s="154" t="s">
        <v>10</v>
      </c>
      <c r="O58" s="110"/>
      <c r="P58" s="110"/>
    </row>
    <row r="59" spans="1:16" s="22" customFormat="1" ht="11.1" customHeight="1">
      <c r="A59" s="135">
        <f>IF(B59&lt;&gt;"",COUNTA($B$19:B59),"")</f>
        <v>40</v>
      </c>
      <c r="B59" s="36" t="s">
        <v>145</v>
      </c>
      <c r="C59" s="154">
        <v>10.54</v>
      </c>
      <c r="D59" s="154" t="s">
        <v>10</v>
      </c>
      <c r="E59" s="154" t="s">
        <v>10</v>
      </c>
      <c r="F59" s="154" t="s">
        <v>10</v>
      </c>
      <c r="G59" s="154" t="s">
        <v>10</v>
      </c>
      <c r="H59" s="154" t="s">
        <v>10</v>
      </c>
      <c r="I59" s="154" t="s">
        <v>10</v>
      </c>
      <c r="J59" s="154" t="s">
        <v>10</v>
      </c>
      <c r="K59" s="154" t="s">
        <v>10</v>
      </c>
      <c r="L59" s="154" t="s">
        <v>10</v>
      </c>
      <c r="M59" s="154" t="s">
        <v>10</v>
      </c>
      <c r="N59" s="154">
        <v>10.54</v>
      </c>
      <c r="O59" s="110"/>
      <c r="P59" s="110"/>
    </row>
    <row r="60" spans="1:16" s="22" customFormat="1" ht="11.1" customHeight="1">
      <c r="A60" s="135">
        <f>IF(B60&lt;&gt;"",COUNTA($B$19:B60),"")</f>
        <v>41</v>
      </c>
      <c r="B60" s="36" t="s">
        <v>146</v>
      </c>
      <c r="C60" s="154">
        <v>645.67999999999995</v>
      </c>
      <c r="D60" s="154">
        <v>29.91</v>
      </c>
      <c r="E60" s="154">
        <v>49.43</v>
      </c>
      <c r="F60" s="154">
        <v>41.66</v>
      </c>
      <c r="G60" s="154">
        <v>114.15</v>
      </c>
      <c r="H60" s="154">
        <v>173.83</v>
      </c>
      <c r="I60" s="154">
        <v>73.430000000000007</v>
      </c>
      <c r="J60" s="154">
        <v>100.4</v>
      </c>
      <c r="K60" s="154">
        <v>24.96</v>
      </c>
      <c r="L60" s="154">
        <v>70.39</v>
      </c>
      <c r="M60" s="154">
        <v>133.72999999999999</v>
      </c>
      <c r="N60" s="154">
        <v>7.61</v>
      </c>
      <c r="O60" s="110"/>
      <c r="P60" s="110"/>
    </row>
    <row r="61" spans="1:16" s="22" customFormat="1" ht="11.1" customHeight="1">
      <c r="A61" s="135">
        <f>IF(B61&lt;&gt;"",COUNTA($B$19:B61),"")</f>
        <v>42</v>
      </c>
      <c r="B61" s="36" t="s">
        <v>147</v>
      </c>
      <c r="C61" s="154">
        <v>19.059999999999999</v>
      </c>
      <c r="D61" s="154" t="s">
        <v>10</v>
      </c>
      <c r="E61" s="154" t="s">
        <v>10</v>
      </c>
      <c r="F61" s="154">
        <v>15.98</v>
      </c>
      <c r="G61" s="154" t="s">
        <v>10</v>
      </c>
      <c r="H61" s="154">
        <v>3.05</v>
      </c>
      <c r="I61" s="154">
        <v>0.14000000000000001</v>
      </c>
      <c r="J61" s="154">
        <v>2.91</v>
      </c>
      <c r="K61" s="154" t="s">
        <v>10</v>
      </c>
      <c r="L61" s="154">
        <v>0.02</v>
      </c>
      <c r="M61" s="154" t="s">
        <v>10</v>
      </c>
      <c r="N61" s="154" t="s">
        <v>10</v>
      </c>
      <c r="O61" s="110"/>
      <c r="P61" s="110"/>
    </row>
    <row r="62" spans="1:16" s="22" customFormat="1" ht="20.100000000000001" customHeight="1">
      <c r="A62" s="136">
        <f>IF(B62&lt;&gt;"",COUNTA($B$19:B62),"")</f>
        <v>43</v>
      </c>
      <c r="B62" s="39" t="s">
        <v>148</v>
      </c>
      <c r="C62" s="158">
        <v>2785.01</v>
      </c>
      <c r="D62" s="158">
        <v>303.04000000000002</v>
      </c>
      <c r="E62" s="158">
        <v>223.87</v>
      </c>
      <c r="F62" s="158">
        <v>159.05000000000001</v>
      </c>
      <c r="G62" s="158">
        <v>167.72</v>
      </c>
      <c r="H62" s="158">
        <v>1400.29</v>
      </c>
      <c r="I62" s="158">
        <v>802</v>
      </c>
      <c r="J62" s="158">
        <v>598.29</v>
      </c>
      <c r="K62" s="158">
        <v>103.25</v>
      </c>
      <c r="L62" s="158">
        <v>193.8</v>
      </c>
      <c r="M62" s="158">
        <v>215.84</v>
      </c>
      <c r="N62" s="158">
        <v>18.16</v>
      </c>
      <c r="O62" s="110"/>
      <c r="P62" s="110"/>
    </row>
    <row r="63" spans="1:16" s="22" customFormat="1" ht="21.6" customHeight="1">
      <c r="A63" s="135">
        <f>IF(B63&lt;&gt;"",COUNTA($B$19:B63),"")</f>
        <v>44</v>
      </c>
      <c r="B63" s="37" t="s">
        <v>149</v>
      </c>
      <c r="C63" s="154">
        <v>312.72000000000003</v>
      </c>
      <c r="D63" s="154">
        <v>57.61</v>
      </c>
      <c r="E63" s="154">
        <v>27.78</v>
      </c>
      <c r="F63" s="154">
        <v>2.95</v>
      </c>
      <c r="G63" s="154">
        <v>4.21</v>
      </c>
      <c r="H63" s="154">
        <v>6.08</v>
      </c>
      <c r="I63" s="154">
        <v>0.5</v>
      </c>
      <c r="J63" s="154">
        <v>5.58</v>
      </c>
      <c r="K63" s="154">
        <v>1.42</v>
      </c>
      <c r="L63" s="154">
        <v>143.86000000000001</v>
      </c>
      <c r="M63" s="154">
        <v>68.8</v>
      </c>
      <c r="N63" s="154" t="s">
        <v>10</v>
      </c>
      <c r="O63" s="110"/>
      <c r="P63" s="110"/>
    </row>
    <row r="64" spans="1:16" s="22" customFormat="1" ht="11.1" customHeight="1">
      <c r="A64" s="135">
        <f>IF(B64&lt;&gt;"",COUNTA($B$19:B64),"")</f>
        <v>45</v>
      </c>
      <c r="B64" s="36" t="s">
        <v>150</v>
      </c>
      <c r="C64" s="154">
        <v>109.63</v>
      </c>
      <c r="D64" s="154">
        <v>1.02</v>
      </c>
      <c r="E64" s="154" t="s">
        <v>10</v>
      </c>
      <c r="F64" s="154" t="s">
        <v>10</v>
      </c>
      <c r="G64" s="154" t="s">
        <v>10</v>
      </c>
      <c r="H64" s="154" t="s">
        <v>10</v>
      </c>
      <c r="I64" s="154" t="s">
        <v>10</v>
      </c>
      <c r="J64" s="154" t="s">
        <v>10</v>
      </c>
      <c r="K64" s="154" t="s">
        <v>10</v>
      </c>
      <c r="L64" s="154">
        <v>96.32</v>
      </c>
      <c r="M64" s="154">
        <v>12.3</v>
      </c>
      <c r="N64" s="154" t="s">
        <v>10</v>
      </c>
      <c r="O64" s="110"/>
      <c r="P64" s="110"/>
    </row>
    <row r="65" spans="1:16"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row>
    <row r="66" spans="1:16" s="22" customFormat="1" ht="11.1" customHeight="1">
      <c r="A66" s="135">
        <f>IF(B66&lt;&gt;"",COUNTA($B$19:B66),"")</f>
        <v>47</v>
      </c>
      <c r="B66" s="36" t="s">
        <v>152</v>
      </c>
      <c r="C66" s="154">
        <v>6.87</v>
      </c>
      <c r="D66" s="154" t="s">
        <v>10</v>
      </c>
      <c r="E66" s="154" t="s">
        <v>10</v>
      </c>
      <c r="F66" s="154" t="s">
        <v>10</v>
      </c>
      <c r="G66" s="154" t="s">
        <v>10</v>
      </c>
      <c r="H66" s="154">
        <v>0.82</v>
      </c>
      <c r="I66" s="154">
        <v>0.82</v>
      </c>
      <c r="J66" s="154" t="s">
        <v>10</v>
      </c>
      <c r="K66" s="154">
        <v>0.4</v>
      </c>
      <c r="L66" s="154">
        <v>5.57</v>
      </c>
      <c r="M66" s="154">
        <v>7.0000000000000007E-2</v>
      </c>
      <c r="N66" s="154" t="s">
        <v>10</v>
      </c>
      <c r="O66" s="110"/>
      <c r="P66" s="110"/>
    </row>
    <row r="67" spans="1:16"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0"/>
      <c r="P67" s="110"/>
    </row>
    <row r="68" spans="1:16" s="22" customFormat="1" ht="20.100000000000001" customHeight="1">
      <c r="A68" s="136">
        <f>IF(B68&lt;&gt;"",COUNTA($B$19:B68),"")</f>
        <v>49</v>
      </c>
      <c r="B68" s="39" t="s">
        <v>153</v>
      </c>
      <c r="C68" s="158">
        <v>319.58</v>
      </c>
      <c r="D68" s="158">
        <v>57.61</v>
      </c>
      <c r="E68" s="158">
        <v>27.78</v>
      </c>
      <c r="F68" s="158">
        <v>2.95</v>
      </c>
      <c r="G68" s="158">
        <v>4.21</v>
      </c>
      <c r="H68" s="158">
        <v>6.91</v>
      </c>
      <c r="I68" s="158">
        <v>1.33</v>
      </c>
      <c r="J68" s="158">
        <v>5.58</v>
      </c>
      <c r="K68" s="158">
        <v>1.82</v>
      </c>
      <c r="L68" s="158">
        <v>149.43</v>
      </c>
      <c r="M68" s="158">
        <v>68.87</v>
      </c>
      <c r="N68" s="158" t="s">
        <v>10</v>
      </c>
      <c r="O68" s="110"/>
      <c r="P68" s="110"/>
    </row>
    <row r="69" spans="1:16" s="22" customFormat="1" ht="20.100000000000001" customHeight="1">
      <c r="A69" s="136">
        <f>IF(B69&lt;&gt;"",COUNTA($B$19:B69),"")</f>
        <v>50</v>
      </c>
      <c r="B69" s="39" t="s">
        <v>154</v>
      </c>
      <c r="C69" s="158">
        <v>3104.59</v>
      </c>
      <c r="D69" s="158">
        <v>360.64</v>
      </c>
      <c r="E69" s="158">
        <v>251.65</v>
      </c>
      <c r="F69" s="158">
        <v>162</v>
      </c>
      <c r="G69" s="158">
        <v>171.93</v>
      </c>
      <c r="H69" s="158">
        <v>1407.19</v>
      </c>
      <c r="I69" s="158">
        <v>803.33</v>
      </c>
      <c r="J69" s="158">
        <v>603.87</v>
      </c>
      <c r="K69" s="158">
        <v>105.07</v>
      </c>
      <c r="L69" s="158">
        <v>343.23</v>
      </c>
      <c r="M69" s="158">
        <v>284.72000000000003</v>
      </c>
      <c r="N69" s="158">
        <v>18.16</v>
      </c>
      <c r="O69" s="110"/>
      <c r="P69" s="110"/>
    </row>
    <row r="70" spans="1:16" s="22" customFormat="1" ht="11.1" customHeight="1">
      <c r="A70" s="135">
        <f>IF(B70&lt;&gt;"",COUNTA($B$19:B70),"")</f>
        <v>51</v>
      </c>
      <c r="B70" s="36" t="s">
        <v>155</v>
      </c>
      <c r="C70" s="154">
        <v>1025.3699999999999</v>
      </c>
      <c r="D70" s="154" t="s">
        <v>10</v>
      </c>
      <c r="E70" s="154" t="s">
        <v>10</v>
      </c>
      <c r="F70" s="154" t="s">
        <v>10</v>
      </c>
      <c r="G70" s="154" t="s">
        <v>10</v>
      </c>
      <c r="H70" s="154" t="s">
        <v>10</v>
      </c>
      <c r="I70" s="154" t="s">
        <v>10</v>
      </c>
      <c r="J70" s="154" t="s">
        <v>10</v>
      </c>
      <c r="K70" s="154" t="s">
        <v>10</v>
      </c>
      <c r="L70" s="154" t="s">
        <v>10</v>
      </c>
      <c r="M70" s="154" t="s">
        <v>10</v>
      </c>
      <c r="N70" s="154">
        <v>1025.3699999999999</v>
      </c>
      <c r="O70" s="110"/>
      <c r="P70" s="110"/>
    </row>
    <row r="71" spans="1:16" s="22" customFormat="1" ht="11.1" customHeight="1">
      <c r="A71" s="135">
        <f>IF(B71&lt;&gt;"",COUNTA($B$19:B71),"")</f>
        <v>52</v>
      </c>
      <c r="B71" s="36" t="s">
        <v>156</v>
      </c>
      <c r="C71" s="154">
        <v>302.22000000000003</v>
      </c>
      <c r="D71" s="154" t="s">
        <v>10</v>
      </c>
      <c r="E71" s="154" t="s">
        <v>10</v>
      </c>
      <c r="F71" s="154" t="s">
        <v>10</v>
      </c>
      <c r="G71" s="154" t="s">
        <v>10</v>
      </c>
      <c r="H71" s="154" t="s">
        <v>10</v>
      </c>
      <c r="I71" s="154" t="s">
        <v>10</v>
      </c>
      <c r="J71" s="154" t="s">
        <v>10</v>
      </c>
      <c r="K71" s="154" t="s">
        <v>10</v>
      </c>
      <c r="L71" s="154" t="s">
        <v>10</v>
      </c>
      <c r="M71" s="154" t="s">
        <v>10</v>
      </c>
      <c r="N71" s="154">
        <v>302.22000000000003</v>
      </c>
      <c r="O71" s="110"/>
      <c r="P71" s="110"/>
    </row>
    <row r="72" spans="1:16" s="22" customFormat="1" ht="11.1" customHeight="1">
      <c r="A72" s="135">
        <f>IF(B72&lt;&gt;"",COUNTA($B$19:B72),"")</f>
        <v>53</v>
      </c>
      <c r="B72" s="36" t="s">
        <v>172</v>
      </c>
      <c r="C72" s="154">
        <v>501.03</v>
      </c>
      <c r="D72" s="154" t="s">
        <v>10</v>
      </c>
      <c r="E72" s="154" t="s">
        <v>10</v>
      </c>
      <c r="F72" s="154" t="s">
        <v>10</v>
      </c>
      <c r="G72" s="154" t="s">
        <v>10</v>
      </c>
      <c r="H72" s="154" t="s">
        <v>10</v>
      </c>
      <c r="I72" s="154" t="s">
        <v>10</v>
      </c>
      <c r="J72" s="154" t="s">
        <v>10</v>
      </c>
      <c r="K72" s="154" t="s">
        <v>10</v>
      </c>
      <c r="L72" s="154" t="s">
        <v>10</v>
      </c>
      <c r="M72" s="154" t="s">
        <v>10</v>
      </c>
      <c r="N72" s="154">
        <v>501.03</v>
      </c>
      <c r="O72" s="110"/>
      <c r="P72" s="110"/>
    </row>
    <row r="73" spans="1:16" s="22" customFormat="1" ht="11.1" customHeight="1">
      <c r="A73" s="135">
        <f>IF(B73&lt;&gt;"",COUNTA($B$19:B73),"")</f>
        <v>54</v>
      </c>
      <c r="B73" s="36" t="s">
        <v>173</v>
      </c>
      <c r="C73" s="154">
        <v>110.06</v>
      </c>
      <c r="D73" s="154" t="s">
        <v>10</v>
      </c>
      <c r="E73" s="154" t="s">
        <v>10</v>
      </c>
      <c r="F73" s="154" t="s">
        <v>10</v>
      </c>
      <c r="G73" s="154" t="s">
        <v>10</v>
      </c>
      <c r="H73" s="154" t="s">
        <v>10</v>
      </c>
      <c r="I73" s="154" t="s">
        <v>10</v>
      </c>
      <c r="J73" s="154" t="s">
        <v>10</v>
      </c>
      <c r="K73" s="154" t="s">
        <v>10</v>
      </c>
      <c r="L73" s="154" t="s">
        <v>10</v>
      </c>
      <c r="M73" s="154" t="s">
        <v>10</v>
      </c>
      <c r="N73" s="154">
        <v>110.06</v>
      </c>
      <c r="O73" s="110"/>
      <c r="P73" s="110"/>
    </row>
    <row r="74" spans="1:16" s="22" customFormat="1" ht="11.1" customHeight="1">
      <c r="A74" s="135">
        <f>IF(B74&lt;&gt;"",COUNTA($B$19:B74),"")</f>
        <v>55</v>
      </c>
      <c r="B74" s="36" t="s">
        <v>61</v>
      </c>
      <c r="C74" s="154">
        <v>305.2</v>
      </c>
      <c r="D74" s="154" t="s">
        <v>10</v>
      </c>
      <c r="E74" s="154" t="s">
        <v>10</v>
      </c>
      <c r="F74" s="154" t="s">
        <v>10</v>
      </c>
      <c r="G74" s="154" t="s">
        <v>10</v>
      </c>
      <c r="H74" s="154" t="s">
        <v>10</v>
      </c>
      <c r="I74" s="154" t="s">
        <v>10</v>
      </c>
      <c r="J74" s="154" t="s">
        <v>10</v>
      </c>
      <c r="K74" s="154" t="s">
        <v>10</v>
      </c>
      <c r="L74" s="154" t="s">
        <v>10</v>
      </c>
      <c r="M74" s="154" t="s">
        <v>10</v>
      </c>
      <c r="N74" s="154">
        <v>305.2</v>
      </c>
      <c r="O74" s="110"/>
      <c r="P74" s="110"/>
    </row>
    <row r="75" spans="1:16" s="22" customFormat="1" ht="21.6" customHeight="1">
      <c r="A75" s="135">
        <f>IF(B75&lt;&gt;"",COUNTA($B$19:B75),"")</f>
        <v>56</v>
      </c>
      <c r="B75" s="37" t="s">
        <v>157</v>
      </c>
      <c r="C75" s="154">
        <v>384.25</v>
      </c>
      <c r="D75" s="154" t="s">
        <v>10</v>
      </c>
      <c r="E75" s="154" t="s">
        <v>10</v>
      </c>
      <c r="F75" s="154" t="s">
        <v>10</v>
      </c>
      <c r="G75" s="154" t="s">
        <v>10</v>
      </c>
      <c r="H75" s="154" t="s">
        <v>10</v>
      </c>
      <c r="I75" s="154" t="s">
        <v>10</v>
      </c>
      <c r="J75" s="154" t="s">
        <v>10</v>
      </c>
      <c r="K75" s="154" t="s">
        <v>10</v>
      </c>
      <c r="L75" s="154" t="s">
        <v>10</v>
      </c>
      <c r="M75" s="154" t="s">
        <v>10</v>
      </c>
      <c r="N75" s="154">
        <v>384.25</v>
      </c>
      <c r="O75" s="110"/>
      <c r="P75" s="110"/>
    </row>
    <row r="76" spans="1:16" s="22" customFormat="1" ht="21.6" customHeight="1">
      <c r="A76" s="135">
        <f>IF(B76&lt;&gt;"",COUNTA($B$19:B76),"")</f>
        <v>57</v>
      </c>
      <c r="B76" s="37" t="s">
        <v>158</v>
      </c>
      <c r="C76" s="154">
        <v>422.56</v>
      </c>
      <c r="D76" s="154">
        <v>8</v>
      </c>
      <c r="E76" s="154">
        <v>1.48</v>
      </c>
      <c r="F76" s="154" t="s">
        <v>10</v>
      </c>
      <c r="G76" s="154">
        <v>27.87</v>
      </c>
      <c r="H76" s="154">
        <v>364.56</v>
      </c>
      <c r="I76" s="154">
        <v>194.34</v>
      </c>
      <c r="J76" s="154">
        <v>170.22</v>
      </c>
      <c r="K76" s="154">
        <v>1.48</v>
      </c>
      <c r="L76" s="154">
        <v>18.84</v>
      </c>
      <c r="M76" s="154">
        <v>0.32</v>
      </c>
      <c r="N76" s="154" t="s">
        <v>10</v>
      </c>
      <c r="O76" s="110"/>
      <c r="P76" s="110"/>
    </row>
    <row r="77" spans="1:16" s="22" customFormat="1" ht="21.6" customHeight="1">
      <c r="A77" s="135">
        <f>IF(B77&lt;&gt;"",COUNTA($B$19:B77),"")</f>
        <v>58</v>
      </c>
      <c r="B77" s="37" t="s">
        <v>159</v>
      </c>
      <c r="C77" s="154">
        <v>136.5</v>
      </c>
      <c r="D77" s="154">
        <v>24.02</v>
      </c>
      <c r="E77" s="154">
        <v>0.52</v>
      </c>
      <c r="F77" s="154">
        <v>0.34</v>
      </c>
      <c r="G77" s="154">
        <v>1.91</v>
      </c>
      <c r="H77" s="154">
        <v>108.68</v>
      </c>
      <c r="I77" s="154">
        <v>107.52</v>
      </c>
      <c r="J77" s="154">
        <v>1.1599999999999999</v>
      </c>
      <c r="K77" s="154">
        <v>0.31</v>
      </c>
      <c r="L77" s="154" t="s">
        <v>10</v>
      </c>
      <c r="M77" s="154">
        <v>0.72</v>
      </c>
      <c r="N77" s="154" t="s">
        <v>10</v>
      </c>
      <c r="O77" s="110"/>
      <c r="P77" s="110"/>
    </row>
    <row r="78" spans="1:16" s="22" customFormat="1" ht="11.1" customHeight="1">
      <c r="A78" s="135">
        <f>IF(B78&lt;&gt;"",COUNTA($B$19:B78),"")</f>
        <v>59</v>
      </c>
      <c r="B78" s="36" t="s">
        <v>160</v>
      </c>
      <c r="C78" s="154">
        <v>246.29</v>
      </c>
      <c r="D78" s="154">
        <v>0.24</v>
      </c>
      <c r="E78" s="154">
        <v>90.01</v>
      </c>
      <c r="F78" s="154" t="s">
        <v>10</v>
      </c>
      <c r="G78" s="154">
        <v>0.1</v>
      </c>
      <c r="H78" s="154">
        <v>4.18</v>
      </c>
      <c r="I78" s="154">
        <v>0.01</v>
      </c>
      <c r="J78" s="154">
        <v>4.17</v>
      </c>
      <c r="K78" s="154">
        <v>13.37</v>
      </c>
      <c r="L78" s="154">
        <v>42.15</v>
      </c>
      <c r="M78" s="154">
        <v>96.23</v>
      </c>
      <c r="N78" s="154" t="s">
        <v>10</v>
      </c>
      <c r="O78" s="110"/>
      <c r="P78" s="110"/>
    </row>
    <row r="79" spans="1:16" s="22" customFormat="1" ht="11.1" customHeight="1">
      <c r="A79" s="135">
        <f>IF(B79&lt;&gt;"",COUNTA($B$19:B79),"")</f>
        <v>60</v>
      </c>
      <c r="B79" s="36" t="s">
        <v>161</v>
      </c>
      <c r="C79" s="154">
        <v>492.37</v>
      </c>
      <c r="D79" s="154">
        <v>67.22</v>
      </c>
      <c r="E79" s="154">
        <v>21.22</v>
      </c>
      <c r="F79" s="154">
        <v>21.07</v>
      </c>
      <c r="G79" s="154">
        <v>7.89</v>
      </c>
      <c r="H79" s="154">
        <v>194.25</v>
      </c>
      <c r="I79" s="154">
        <v>169.79</v>
      </c>
      <c r="J79" s="154">
        <v>24.47</v>
      </c>
      <c r="K79" s="154">
        <v>6.01</v>
      </c>
      <c r="L79" s="154">
        <v>82.03</v>
      </c>
      <c r="M79" s="154">
        <v>71.77</v>
      </c>
      <c r="N79" s="154">
        <v>20.91</v>
      </c>
      <c r="O79" s="110"/>
      <c r="P79" s="110"/>
    </row>
    <row r="80" spans="1:16" s="22" customFormat="1" ht="11.1" customHeight="1">
      <c r="A80" s="135">
        <f>IF(B80&lt;&gt;"",COUNTA($B$19:B80),"")</f>
        <v>61</v>
      </c>
      <c r="B80" s="36" t="s">
        <v>147</v>
      </c>
      <c r="C80" s="154">
        <v>19.059999999999999</v>
      </c>
      <c r="D80" s="154" t="s">
        <v>10</v>
      </c>
      <c r="E80" s="154" t="s">
        <v>10</v>
      </c>
      <c r="F80" s="154">
        <v>15.98</v>
      </c>
      <c r="G80" s="154" t="s">
        <v>10</v>
      </c>
      <c r="H80" s="154">
        <v>3.05</v>
      </c>
      <c r="I80" s="154">
        <v>0.14000000000000001</v>
      </c>
      <c r="J80" s="154">
        <v>2.91</v>
      </c>
      <c r="K80" s="154" t="s">
        <v>10</v>
      </c>
      <c r="L80" s="154">
        <v>0.02</v>
      </c>
      <c r="M80" s="154" t="s">
        <v>10</v>
      </c>
      <c r="N80" s="154" t="s">
        <v>10</v>
      </c>
      <c r="O80" s="110"/>
      <c r="P80" s="110"/>
    </row>
    <row r="81" spans="1:16" s="22" customFormat="1" ht="20.100000000000001" customHeight="1">
      <c r="A81" s="136">
        <f>IF(B81&lt;&gt;"",COUNTA($B$19:B81),"")</f>
        <v>62</v>
      </c>
      <c r="B81" s="39" t="s">
        <v>162</v>
      </c>
      <c r="C81" s="158">
        <v>2993.48</v>
      </c>
      <c r="D81" s="158">
        <v>99.48</v>
      </c>
      <c r="E81" s="158">
        <v>113.23</v>
      </c>
      <c r="F81" s="158">
        <v>5.42</v>
      </c>
      <c r="G81" s="158">
        <v>37.770000000000003</v>
      </c>
      <c r="H81" s="158">
        <v>668.62</v>
      </c>
      <c r="I81" s="158">
        <v>471.52</v>
      </c>
      <c r="J81" s="158">
        <v>197.1</v>
      </c>
      <c r="K81" s="158">
        <v>21.18</v>
      </c>
      <c r="L81" s="158">
        <v>143</v>
      </c>
      <c r="M81" s="158">
        <v>169.05</v>
      </c>
      <c r="N81" s="158">
        <v>1735.73</v>
      </c>
      <c r="O81" s="110"/>
      <c r="P81" s="110"/>
    </row>
    <row r="82" spans="1:16" s="40" customFormat="1" ht="11.1" customHeight="1">
      <c r="A82" s="135">
        <f>IF(B82&lt;&gt;"",COUNTA($B$19:B82),"")</f>
        <v>63</v>
      </c>
      <c r="B82" s="36" t="s">
        <v>163</v>
      </c>
      <c r="C82" s="154">
        <v>192.48</v>
      </c>
      <c r="D82" s="154">
        <v>0.69</v>
      </c>
      <c r="E82" s="154">
        <v>3.27</v>
      </c>
      <c r="F82" s="154" t="s">
        <v>10</v>
      </c>
      <c r="G82" s="154">
        <v>0.21</v>
      </c>
      <c r="H82" s="154">
        <v>7</v>
      </c>
      <c r="I82" s="154">
        <v>1.42</v>
      </c>
      <c r="J82" s="154">
        <v>5.58</v>
      </c>
      <c r="K82" s="154">
        <v>0.25</v>
      </c>
      <c r="L82" s="154">
        <v>54.31</v>
      </c>
      <c r="M82" s="154">
        <v>54.75</v>
      </c>
      <c r="N82" s="154">
        <v>72</v>
      </c>
      <c r="O82" s="111"/>
      <c r="P82" s="111"/>
    </row>
    <row r="83" spans="1:16"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row>
    <row r="84" spans="1:16" s="40" customFormat="1" ht="11.1" customHeight="1">
      <c r="A84" s="135">
        <f>IF(B84&lt;&gt;"",COUNTA($B$19:B84),"")</f>
        <v>65</v>
      </c>
      <c r="B84" s="36" t="s">
        <v>165</v>
      </c>
      <c r="C84" s="154">
        <v>16.07</v>
      </c>
      <c r="D84" s="154">
        <v>2.73</v>
      </c>
      <c r="E84" s="154">
        <v>0.24</v>
      </c>
      <c r="F84" s="154" t="s">
        <v>10</v>
      </c>
      <c r="G84" s="154">
        <v>0.01</v>
      </c>
      <c r="H84" s="154">
        <v>0.42</v>
      </c>
      <c r="I84" s="154">
        <v>0.42</v>
      </c>
      <c r="J84" s="154" t="s">
        <v>10</v>
      </c>
      <c r="K84" s="154" t="s">
        <v>10</v>
      </c>
      <c r="L84" s="154">
        <v>11.97</v>
      </c>
      <c r="M84" s="154">
        <v>0.71</v>
      </c>
      <c r="N84" s="154" t="s">
        <v>10</v>
      </c>
      <c r="O84" s="111"/>
      <c r="P84" s="111"/>
    </row>
    <row r="85" spans="1:16"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1"/>
      <c r="P85" s="111"/>
    </row>
    <row r="86" spans="1:16" s="22" customFormat="1" ht="20.100000000000001" customHeight="1">
      <c r="A86" s="136">
        <f>IF(B86&lt;&gt;"",COUNTA($B$19:B86),"")</f>
        <v>67</v>
      </c>
      <c r="B86" s="39" t="s">
        <v>166</v>
      </c>
      <c r="C86" s="158">
        <v>208.55</v>
      </c>
      <c r="D86" s="158">
        <v>3.42</v>
      </c>
      <c r="E86" s="158">
        <v>3.51</v>
      </c>
      <c r="F86" s="158" t="s">
        <v>10</v>
      </c>
      <c r="G86" s="158">
        <v>0.21</v>
      </c>
      <c r="H86" s="158">
        <v>7.41</v>
      </c>
      <c r="I86" s="158">
        <v>1.84</v>
      </c>
      <c r="J86" s="158">
        <v>5.58</v>
      </c>
      <c r="K86" s="158">
        <v>0.25</v>
      </c>
      <c r="L86" s="158">
        <v>66.28</v>
      </c>
      <c r="M86" s="158">
        <v>55.47</v>
      </c>
      <c r="N86" s="158">
        <v>72</v>
      </c>
      <c r="O86" s="110"/>
      <c r="P86" s="110"/>
    </row>
    <row r="87" spans="1:16" s="22" customFormat="1" ht="20.100000000000001" customHeight="1">
      <c r="A87" s="136">
        <f>IF(B87&lt;&gt;"",COUNTA($B$19:B87),"")</f>
        <v>68</v>
      </c>
      <c r="B87" s="39" t="s">
        <v>167</v>
      </c>
      <c r="C87" s="158">
        <v>3202.03</v>
      </c>
      <c r="D87" s="158">
        <v>102.9</v>
      </c>
      <c r="E87" s="158">
        <v>116.74</v>
      </c>
      <c r="F87" s="158">
        <v>5.42</v>
      </c>
      <c r="G87" s="158">
        <v>37.979999999999997</v>
      </c>
      <c r="H87" s="158">
        <v>676.03</v>
      </c>
      <c r="I87" s="158">
        <v>473.35</v>
      </c>
      <c r="J87" s="158">
        <v>202.68</v>
      </c>
      <c r="K87" s="158">
        <v>21.43</v>
      </c>
      <c r="L87" s="158">
        <v>209.29</v>
      </c>
      <c r="M87" s="158">
        <v>224.51</v>
      </c>
      <c r="N87" s="158">
        <v>1807.73</v>
      </c>
      <c r="O87" s="110"/>
      <c r="P87" s="110"/>
    </row>
    <row r="88" spans="1:16" s="22" customFormat="1" ht="20.100000000000001" customHeight="1">
      <c r="A88" s="136">
        <f>IF(B88&lt;&gt;"",COUNTA($B$19:B88),"")</f>
        <v>69</v>
      </c>
      <c r="B88" s="39" t="s">
        <v>168</v>
      </c>
      <c r="C88" s="158">
        <v>97.44</v>
      </c>
      <c r="D88" s="158">
        <v>-257.74</v>
      </c>
      <c r="E88" s="158">
        <v>-134.91</v>
      </c>
      <c r="F88" s="158">
        <v>-156.58000000000001</v>
      </c>
      <c r="G88" s="158">
        <v>-133.94999999999999</v>
      </c>
      <c r="H88" s="158">
        <v>-731.16</v>
      </c>
      <c r="I88" s="158">
        <v>-329.97</v>
      </c>
      <c r="J88" s="158">
        <v>-401.19</v>
      </c>
      <c r="K88" s="158">
        <v>-83.64</v>
      </c>
      <c r="L88" s="158">
        <v>-133.94999999999999</v>
      </c>
      <c r="M88" s="158">
        <v>-60.2</v>
      </c>
      <c r="N88" s="158">
        <v>1789.57</v>
      </c>
      <c r="O88" s="110"/>
      <c r="P88" s="110"/>
    </row>
    <row r="89" spans="1:16" s="40" customFormat="1" ht="25.15" customHeight="1">
      <c r="A89" s="135">
        <f>IF(B89&lt;&gt;"",COUNTA($B$19:B89),"")</f>
        <v>70</v>
      </c>
      <c r="B89" s="38" t="s">
        <v>169</v>
      </c>
      <c r="C89" s="156">
        <v>208.47</v>
      </c>
      <c r="D89" s="156">
        <v>-203.55</v>
      </c>
      <c r="E89" s="156">
        <v>-110.64</v>
      </c>
      <c r="F89" s="156">
        <v>-153.63</v>
      </c>
      <c r="G89" s="156">
        <v>-129.94999999999999</v>
      </c>
      <c r="H89" s="156">
        <v>-731.67</v>
      </c>
      <c r="I89" s="156">
        <v>-330.48</v>
      </c>
      <c r="J89" s="156">
        <v>-401.19</v>
      </c>
      <c r="K89" s="156">
        <v>-82.07</v>
      </c>
      <c r="L89" s="156">
        <v>-50.8</v>
      </c>
      <c r="M89" s="156">
        <v>-46.8</v>
      </c>
      <c r="N89" s="156">
        <v>1717.58</v>
      </c>
      <c r="O89" s="111"/>
      <c r="P89" s="111"/>
    </row>
    <row r="90" spans="1:16" s="40" customFormat="1" ht="18" customHeight="1">
      <c r="A90" s="135">
        <f>IF(B90&lt;&gt;"",COUNTA($B$19:B90),"")</f>
        <v>71</v>
      </c>
      <c r="B90" s="36" t="s">
        <v>170</v>
      </c>
      <c r="C90" s="154">
        <v>14.17</v>
      </c>
      <c r="D90" s="154" t="s">
        <v>10</v>
      </c>
      <c r="E90" s="154" t="s">
        <v>10</v>
      </c>
      <c r="F90" s="154" t="s">
        <v>10</v>
      </c>
      <c r="G90" s="154" t="s">
        <v>10</v>
      </c>
      <c r="H90" s="154" t="s">
        <v>10</v>
      </c>
      <c r="I90" s="154" t="s">
        <v>10</v>
      </c>
      <c r="J90" s="154" t="s">
        <v>10</v>
      </c>
      <c r="K90" s="154" t="s">
        <v>10</v>
      </c>
      <c r="L90" s="154" t="s">
        <v>10</v>
      </c>
      <c r="M90" s="154" t="s">
        <v>10</v>
      </c>
      <c r="N90" s="154">
        <v>14.17</v>
      </c>
      <c r="O90" s="111"/>
      <c r="P90" s="111"/>
    </row>
    <row r="91" spans="1:16" ht="11.1" customHeight="1">
      <c r="A91" s="135">
        <f>IF(B91&lt;&gt;"",COUNTA($B$19:B91),"")</f>
        <v>72</v>
      </c>
      <c r="B91" s="36" t="s">
        <v>171</v>
      </c>
      <c r="C91" s="154">
        <v>58.04</v>
      </c>
      <c r="D91" s="154" t="s">
        <v>10</v>
      </c>
      <c r="E91" s="154" t="s">
        <v>10</v>
      </c>
      <c r="F91" s="154" t="s">
        <v>10</v>
      </c>
      <c r="G91" s="154" t="s">
        <v>10</v>
      </c>
      <c r="H91" s="154" t="s">
        <v>10</v>
      </c>
      <c r="I91" s="154" t="s">
        <v>10</v>
      </c>
      <c r="J91" s="154" t="s">
        <v>10</v>
      </c>
      <c r="K91" s="154" t="s">
        <v>10</v>
      </c>
      <c r="L91" s="154" t="s">
        <v>10</v>
      </c>
      <c r="M91" s="154" t="s">
        <v>10</v>
      </c>
      <c r="N91" s="154">
        <v>58.04</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0" width="7.28515625" style="17" customWidth="1"/>
    <col min="11" max="11" width="7" style="17" customWidth="1"/>
    <col min="12" max="13" width="8.28515625" style="17" customWidth="1"/>
    <col min="14" max="14" width="7.28515625" style="17" customWidth="1"/>
    <col min="15" max="16384" width="11.42578125" style="17"/>
  </cols>
  <sheetData>
    <row r="1" spans="1:14" s="18" customFormat="1" ht="34.5" customHeight="1">
      <c r="A1" s="232" t="s">
        <v>933</v>
      </c>
      <c r="B1" s="233"/>
      <c r="C1" s="236" t="str">
        <f>"Auszahlungen und Einzahlungen der kreisfreien und großen
kreisangehörigen Städte "&amp;Deckblatt!A7&amp;" nach Produktbereichen"</f>
        <v>Auszahlungen und Einzahlungen der kreisfreien und großen
kreisangehörigen Städte 2018 nach Produktbereichen</v>
      </c>
      <c r="D1" s="236"/>
      <c r="E1" s="236"/>
      <c r="F1" s="236"/>
      <c r="G1" s="237"/>
      <c r="H1" s="238" t="str">
        <f>"Auszahlungen und Einzahlungen der kreisfreien und großen
kreisangehörigen Städte "&amp;Deckblatt!A7&amp;" nach Produktbereichen"</f>
        <v>Auszahlungen und Einzahlungen der kreisfreien und großen
kreisangehörigen Städte 2018 nach Produktbereichen</v>
      </c>
      <c r="I1" s="236"/>
      <c r="J1" s="236"/>
      <c r="K1" s="236"/>
      <c r="L1" s="236"/>
      <c r="M1" s="236"/>
      <c r="N1" s="237"/>
    </row>
    <row r="2" spans="1:14" s="18" customFormat="1" ht="20.25" customHeight="1">
      <c r="A2" s="232" t="s">
        <v>935</v>
      </c>
      <c r="B2" s="233"/>
      <c r="C2" s="236" t="s">
        <v>117</v>
      </c>
      <c r="D2" s="236"/>
      <c r="E2" s="236"/>
      <c r="F2" s="236"/>
      <c r="G2" s="237"/>
      <c r="H2" s="238" t="s">
        <v>117</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25" customHeight="1">
      <c r="A5" s="216"/>
      <c r="B5" s="217"/>
      <c r="C5" s="217"/>
      <c r="D5" s="225"/>
      <c r="E5" s="225"/>
      <c r="F5" s="225"/>
      <c r="G5" s="224"/>
      <c r="H5" s="216"/>
      <c r="I5" s="225" t="s">
        <v>176</v>
      </c>
      <c r="J5" s="225" t="s">
        <v>185</v>
      </c>
      <c r="K5" s="225"/>
      <c r="L5" s="225"/>
      <c r="M5" s="225"/>
      <c r="N5" s="224"/>
    </row>
    <row r="6" spans="1:14" ht="11.25" customHeight="1">
      <c r="A6" s="216"/>
      <c r="B6" s="217"/>
      <c r="C6" s="217"/>
      <c r="D6" s="225"/>
      <c r="E6" s="225"/>
      <c r="F6" s="225"/>
      <c r="G6" s="224"/>
      <c r="H6" s="216"/>
      <c r="I6" s="225"/>
      <c r="J6" s="225"/>
      <c r="K6" s="225"/>
      <c r="L6" s="225"/>
      <c r="M6" s="225"/>
      <c r="N6" s="224"/>
    </row>
    <row r="7" spans="1:14" ht="11.25" customHeight="1">
      <c r="A7" s="216"/>
      <c r="B7" s="217"/>
      <c r="C7" s="217"/>
      <c r="D7" s="225"/>
      <c r="E7" s="225"/>
      <c r="F7" s="225"/>
      <c r="G7" s="224"/>
      <c r="H7" s="216"/>
      <c r="I7" s="225"/>
      <c r="J7" s="225"/>
      <c r="K7" s="225"/>
      <c r="L7" s="225"/>
      <c r="M7" s="225"/>
      <c r="N7" s="224"/>
    </row>
    <row r="8" spans="1:14" ht="11.25" customHeight="1">
      <c r="A8" s="216"/>
      <c r="B8" s="217"/>
      <c r="C8" s="275"/>
      <c r="D8" s="274"/>
      <c r="E8" s="274"/>
      <c r="F8" s="274"/>
      <c r="G8" s="278"/>
      <c r="H8" s="279"/>
      <c r="I8" s="274"/>
      <c r="J8" s="274"/>
      <c r="K8" s="274"/>
      <c r="L8" s="274"/>
      <c r="M8" s="274"/>
      <c r="N8" s="224"/>
    </row>
    <row r="9" spans="1:14" ht="11.25" customHeight="1">
      <c r="A9" s="216"/>
      <c r="B9" s="217"/>
      <c r="C9" s="275"/>
      <c r="D9" s="274"/>
      <c r="E9" s="274"/>
      <c r="F9" s="274"/>
      <c r="G9" s="278"/>
      <c r="H9" s="279"/>
      <c r="I9" s="274"/>
      <c r="J9" s="274"/>
      <c r="K9" s="274"/>
      <c r="L9" s="274"/>
      <c r="M9" s="274"/>
      <c r="N9" s="224"/>
    </row>
    <row r="10" spans="1:14" ht="11.25" customHeight="1">
      <c r="A10" s="216"/>
      <c r="B10" s="217"/>
      <c r="C10" s="275"/>
      <c r="D10" s="274"/>
      <c r="E10" s="274"/>
      <c r="F10" s="274"/>
      <c r="G10" s="278"/>
      <c r="H10" s="279"/>
      <c r="I10" s="274"/>
      <c r="J10" s="274"/>
      <c r="K10" s="274"/>
      <c r="L10" s="274"/>
      <c r="M10" s="274"/>
      <c r="N10" s="224"/>
    </row>
    <row r="11" spans="1:14" ht="11.25" customHeight="1">
      <c r="A11" s="216"/>
      <c r="B11" s="217"/>
      <c r="C11" s="275"/>
      <c r="D11" s="274"/>
      <c r="E11" s="274"/>
      <c r="F11" s="274"/>
      <c r="G11" s="278"/>
      <c r="H11" s="279"/>
      <c r="I11" s="274"/>
      <c r="J11" s="274"/>
      <c r="K11" s="274"/>
      <c r="L11" s="274"/>
      <c r="M11" s="274"/>
      <c r="N11" s="224"/>
    </row>
    <row r="12" spans="1:14" ht="11.25" customHeight="1">
      <c r="A12" s="216"/>
      <c r="B12" s="217"/>
      <c r="C12" s="275"/>
      <c r="D12" s="274"/>
      <c r="E12" s="274"/>
      <c r="F12" s="274"/>
      <c r="G12" s="278"/>
      <c r="H12" s="279"/>
      <c r="I12" s="274"/>
      <c r="J12" s="274"/>
      <c r="K12" s="274"/>
      <c r="L12" s="274"/>
      <c r="M12" s="274"/>
      <c r="N12" s="224"/>
    </row>
    <row r="13" spans="1:14" ht="11.25" customHeight="1">
      <c r="A13" s="216"/>
      <c r="B13" s="217"/>
      <c r="C13" s="275"/>
      <c r="D13" s="274"/>
      <c r="E13" s="274"/>
      <c r="F13" s="274"/>
      <c r="G13" s="278"/>
      <c r="H13" s="279"/>
      <c r="I13" s="274"/>
      <c r="J13" s="274"/>
      <c r="K13" s="274"/>
      <c r="L13" s="274"/>
      <c r="M13" s="274"/>
      <c r="N13" s="224"/>
    </row>
    <row r="14" spans="1:14" ht="11.25" customHeight="1">
      <c r="A14" s="216"/>
      <c r="B14" s="217"/>
      <c r="C14" s="275"/>
      <c r="D14" s="274"/>
      <c r="E14" s="274"/>
      <c r="F14" s="274"/>
      <c r="G14" s="278"/>
      <c r="H14" s="279"/>
      <c r="I14" s="274"/>
      <c r="J14" s="274"/>
      <c r="K14" s="274"/>
      <c r="L14" s="274"/>
      <c r="M14" s="274"/>
      <c r="N14" s="224"/>
    </row>
    <row r="15" spans="1:14" ht="11.25" customHeight="1">
      <c r="A15" s="216"/>
      <c r="B15" s="217"/>
      <c r="C15" s="275"/>
      <c r="D15" s="274"/>
      <c r="E15" s="274"/>
      <c r="F15" s="274"/>
      <c r="G15" s="278"/>
      <c r="H15" s="279"/>
      <c r="I15" s="274"/>
      <c r="J15" s="274"/>
      <c r="K15" s="274"/>
      <c r="L15" s="274"/>
      <c r="M15" s="274"/>
      <c r="N15" s="224"/>
    </row>
    <row r="16" spans="1:14" ht="11.1"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57076</v>
      </c>
      <c r="D19" s="152">
        <v>15544</v>
      </c>
      <c r="E19" s="152">
        <v>19002</v>
      </c>
      <c r="F19" s="152">
        <v>2075</v>
      </c>
      <c r="G19" s="152">
        <v>4558</v>
      </c>
      <c r="H19" s="152">
        <v>7905</v>
      </c>
      <c r="I19" s="152">
        <v>4320</v>
      </c>
      <c r="J19" s="152">
        <v>3585</v>
      </c>
      <c r="K19" s="152">
        <v>2247</v>
      </c>
      <c r="L19" s="152">
        <v>4073</v>
      </c>
      <c r="M19" s="152">
        <v>1671</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12565</v>
      </c>
      <c r="D20" s="152">
        <v>3064</v>
      </c>
      <c r="E20" s="152">
        <v>1244</v>
      </c>
      <c r="F20" s="152">
        <v>2972</v>
      </c>
      <c r="G20" s="152">
        <v>860</v>
      </c>
      <c r="H20" s="152">
        <v>1448</v>
      </c>
      <c r="I20" s="152">
        <v>1395</v>
      </c>
      <c r="J20" s="152">
        <v>52</v>
      </c>
      <c r="K20" s="152">
        <v>791</v>
      </c>
      <c r="L20" s="152">
        <v>1953</v>
      </c>
      <c r="M20" s="152">
        <v>233</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v>131737</v>
      </c>
      <c r="D21" s="152" t="s">
        <v>10</v>
      </c>
      <c r="E21" s="152" t="s">
        <v>10</v>
      </c>
      <c r="F21" s="152" t="s">
        <v>10</v>
      </c>
      <c r="G21" s="152" t="s">
        <v>10</v>
      </c>
      <c r="H21" s="152">
        <v>131737</v>
      </c>
      <c r="I21" s="152">
        <v>79696</v>
      </c>
      <c r="J21" s="152">
        <v>52041</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1062</v>
      </c>
      <c r="D22" s="152" t="s">
        <v>10</v>
      </c>
      <c r="E22" s="152" t="s">
        <v>10</v>
      </c>
      <c r="F22" s="152" t="s">
        <v>10</v>
      </c>
      <c r="G22" s="152" t="s">
        <v>10</v>
      </c>
      <c r="H22" s="152" t="s">
        <v>10</v>
      </c>
      <c r="I22" s="152" t="s">
        <v>10</v>
      </c>
      <c r="J22" s="152" t="s">
        <v>10</v>
      </c>
      <c r="K22" s="152">
        <v>1</v>
      </c>
      <c r="L22" s="152" t="s">
        <v>10</v>
      </c>
      <c r="M22" s="152">
        <v>279</v>
      </c>
      <c r="N22" s="152">
        <v>783</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75196</v>
      </c>
      <c r="D23" s="152">
        <v>9316</v>
      </c>
      <c r="E23" s="152">
        <v>4091</v>
      </c>
      <c r="F23" s="152">
        <v>13022</v>
      </c>
      <c r="G23" s="152">
        <v>13581</v>
      </c>
      <c r="H23" s="152">
        <v>7745</v>
      </c>
      <c r="I23" s="152">
        <v>3375</v>
      </c>
      <c r="J23" s="152">
        <v>4370</v>
      </c>
      <c r="K23" s="152">
        <v>4846</v>
      </c>
      <c r="L23" s="152">
        <v>13474</v>
      </c>
      <c r="M23" s="152">
        <v>8764</v>
      </c>
      <c r="N23" s="152">
        <v>357</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3406</v>
      </c>
      <c r="D24" s="152">
        <v>17</v>
      </c>
      <c r="E24" s="152">
        <v>2059</v>
      </c>
      <c r="F24" s="152">
        <v>425</v>
      </c>
      <c r="G24" s="152" t="s">
        <v>10</v>
      </c>
      <c r="H24" s="152">
        <v>903</v>
      </c>
      <c r="I24" s="152">
        <v>22</v>
      </c>
      <c r="J24" s="152">
        <v>880</v>
      </c>
      <c r="K24" s="152">
        <v>3</v>
      </c>
      <c r="L24" s="152" t="s">
        <v>10</v>
      </c>
      <c r="M24" s="152" t="s">
        <v>10</v>
      </c>
      <c r="N24" s="152" t="s">
        <v>10</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274230</v>
      </c>
      <c r="D25" s="162">
        <v>27907</v>
      </c>
      <c r="E25" s="162">
        <v>22279</v>
      </c>
      <c r="F25" s="162">
        <v>17644</v>
      </c>
      <c r="G25" s="162">
        <v>18999</v>
      </c>
      <c r="H25" s="162">
        <v>147932</v>
      </c>
      <c r="I25" s="162">
        <v>88765</v>
      </c>
      <c r="J25" s="162">
        <v>59168</v>
      </c>
      <c r="K25" s="162">
        <v>7883</v>
      </c>
      <c r="L25" s="162">
        <v>19500</v>
      </c>
      <c r="M25" s="162">
        <v>10946</v>
      </c>
      <c r="N25" s="162">
        <v>1140</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34085</v>
      </c>
      <c r="D26" s="152">
        <v>1303</v>
      </c>
      <c r="E26" s="152">
        <v>1429</v>
      </c>
      <c r="F26" s="152">
        <v>10433</v>
      </c>
      <c r="G26" s="152">
        <v>251</v>
      </c>
      <c r="H26" s="152">
        <v>2759</v>
      </c>
      <c r="I26" s="152">
        <v>19</v>
      </c>
      <c r="J26" s="152">
        <v>2740</v>
      </c>
      <c r="K26" s="152">
        <v>4262</v>
      </c>
      <c r="L26" s="152">
        <v>10073</v>
      </c>
      <c r="M26" s="152">
        <v>3575</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28544</v>
      </c>
      <c r="D27" s="152">
        <v>164</v>
      </c>
      <c r="E27" s="152" t="s">
        <v>10</v>
      </c>
      <c r="F27" s="152">
        <v>10153</v>
      </c>
      <c r="G27" s="152">
        <v>77</v>
      </c>
      <c r="H27" s="152">
        <v>2740</v>
      </c>
      <c r="I27" s="152" t="s">
        <v>10</v>
      </c>
      <c r="J27" s="152">
        <v>2740</v>
      </c>
      <c r="K27" s="152">
        <v>4211</v>
      </c>
      <c r="L27" s="152">
        <v>7642</v>
      </c>
      <c r="M27" s="152">
        <v>3556</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5289</v>
      </c>
      <c r="D29" s="152">
        <v>218</v>
      </c>
      <c r="E29" s="152">
        <v>17</v>
      </c>
      <c r="F29" s="152" t="s">
        <v>10</v>
      </c>
      <c r="G29" s="152" t="s">
        <v>10</v>
      </c>
      <c r="H29" s="152">
        <v>1031</v>
      </c>
      <c r="I29" s="152" t="s">
        <v>10</v>
      </c>
      <c r="J29" s="152">
        <v>1031</v>
      </c>
      <c r="K29" s="152" t="s">
        <v>10</v>
      </c>
      <c r="L29" s="152">
        <v>1624</v>
      </c>
      <c r="M29" s="152">
        <v>4</v>
      </c>
      <c r="N29" s="152">
        <v>2396</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39374</v>
      </c>
      <c r="D31" s="162">
        <v>1520</v>
      </c>
      <c r="E31" s="162">
        <v>1446</v>
      </c>
      <c r="F31" s="162">
        <v>10433</v>
      </c>
      <c r="G31" s="162">
        <v>251</v>
      </c>
      <c r="H31" s="162">
        <v>3790</v>
      </c>
      <c r="I31" s="162">
        <v>19</v>
      </c>
      <c r="J31" s="162">
        <v>3771</v>
      </c>
      <c r="K31" s="162">
        <v>4263</v>
      </c>
      <c r="L31" s="162">
        <v>11696</v>
      </c>
      <c r="M31" s="162">
        <v>3579</v>
      </c>
      <c r="N31" s="162">
        <v>2396</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313604</v>
      </c>
      <c r="D32" s="162">
        <v>29427</v>
      </c>
      <c r="E32" s="162">
        <v>23725</v>
      </c>
      <c r="F32" s="162">
        <v>28077</v>
      </c>
      <c r="G32" s="162">
        <v>19251</v>
      </c>
      <c r="H32" s="162">
        <v>151722</v>
      </c>
      <c r="I32" s="162">
        <v>88783</v>
      </c>
      <c r="J32" s="162">
        <v>62939</v>
      </c>
      <c r="K32" s="162">
        <v>12145</v>
      </c>
      <c r="L32" s="162">
        <v>31196</v>
      </c>
      <c r="M32" s="162">
        <v>14525</v>
      </c>
      <c r="N32" s="162">
        <v>3536</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v>93120</v>
      </c>
      <c r="D33" s="152" t="s">
        <v>10</v>
      </c>
      <c r="E33" s="152" t="s">
        <v>10</v>
      </c>
      <c r="F33" s="152" t="s">
        <v>10</v>
      </c>
      <c r="G33" s="152" t="s">
        <v>10</v>
      </c>
      <c r="H33" s="152" t="s">
        <v>10</v>
      </c>
      <c r="I33" s="152" t="s">
        <v>10</v>
      </c>
      <c r="J33" s="152" t="s">
        <v>10</v>
      </c>
      <c r="K33" s="152" t="s">
        <v>10</v>
      </c>
      <c r="L33" s="152" t="s">
        <v>10</v>
      </c>
      <c r="M33" s="152" t="s">
        <v>10</v>
      </c>
      <c r="N33" s="152">
        <v>93120</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v>31027</v>
      </c>
      <c r="D34" s="152" t="s">
        <v>10</v>
      </c>
      <c r="E34" s="152" t="s">
        <v>10</v>
      </c>
      <c r="F34" s="152" t="s">
        <v>10</v>
      </c>
      <c r="G34" s="152" t="s">
        <v>10</v>
      </c>
      <c r="H34" s="152" t="s">
        <v>10</v>
      </c>
      <c r="I34" s="152" t="s">
        <v>10</v>
      </c>
      <c r="J34" s="152" t="s">
        <v>10</v>
      </c>
      <c r="K34" s="152" t="s">
        <v>10</v>
      </c>
      <c r="L34" s="152" t="s">
        <v>10</v>
      </c>
      <c r="M34" s="152" t="s">
        <v>10</v>
      </c>
      <c r="N34" s="152">
        <v>31027</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v>35560</v>
      </c>
      <c r="D35" s="152" t="s">
        <v>10</v>
      </c>
      <c r="E35" s="152" t="s">
        <v>10</v>
      </c>
      <c r="F35" s="152" t="s">
        <v>10</v>
      </c>
      <c r="G35" s="152" t="s">
        <v>10</v>
      </c>
      <c r="H35" s="152" t="s">
        <v>10</v>
      </c>
      <c r="I35" s="152" t="s">
        <v>10</v>
      </c>
      <c r="J35" s="152" t="s">
        <v>10</v>
      </c>
      <c r="K35" s="152" t="s">
        <v>10</v>
      </c>
      <c r="L35" s="152" t="s">
        <v>10</v>
      </c>
      <c r="M35" s="152" t="s">
        <v>10</v>
      </c>
      <c r="N35" s="152">
        <v>35560</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v>15319</v>
      </c>
      <c r="D36" s="152" t="s">
        <v>10</v>
      </c>
      <c r="E36" s="152" t="s">
        <v>10</v>
      </c>
      <c r="F36" s="152" t="s">
        <v>10</v>
      </c>
      <c r="G36" s="152" t="s">
        <v>10</v>
      </c>
      <c r="H36" s="152" t="s">
        <v>10</v>
      </c>
      <c r="I36" s="152" t="s">
        <v>10</v>
      </c>
      <c r="J36" s="152" t="s">
        <v>10</v>
      </c>
      <c r="K36" s="152" t="s">
        <v>10</v>
      </c>
      <c r="L36" s="152" t="s">
        <v>10</v>
      </c>
      <c r="M36" s="152" t="s">
        <v>10</v>
      </c>
      <c r="N36" s="152">
        <v>15319</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35730</v>
      </c>
      <c r="D37" s="152" t="s">
        <v>10</v>
      </c>
      <c r="E37" s="152" t="s">
        <v>10</v>
      </c>
      <c r="F37" s="152" t="s">
        <v>10</v>
      </c>
      <c r="G37" s="152" t="s">
        <v>10</v>
      </c>
      <c r="H37" s="152" t="s">
        <v>10</v>
      </c>
      <c r="I37" s="152" t="s">
        <v>10</v>
      </c>
      <c r="J37" s="152" t="s">
        <v>10</v>
      </c>
      <c r="K37" s="152" t="s">
        <v>10</v>
      </c>
      <c r="L37" s="152" t="s">
        <v>10</v>
      </c>
      <c r="M37" s="152" t="s">
        <v>10</v>
      </c>
      <c r="N37" s="152">
        <v>35730</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46687</v>
      </c>
      <c r="D38" s="152" t="s">
        <v>10</v>
      </c>
      <c r="E38" s="152" t="s">
        <v>10</v>
      </c>
      <c r="F38" s="152" t="s">
        <v>10</v>
      </c>
      <c r="G38" s="152" t="s">
        <v>10</v>
      </c>
      <c r="H38" s="152" t="s">
        <v>10</v>
      </c>
      <c r="I38" s="152" t="s">
        <v>10</v>
      </c>
      <c r="J38" s="152" t="s">
        <v>10</v>
      </c>
      <c r="K38" s="152" t="s">
        <v>10</v>
      </c>
      <c r="L38" s="152" t="s">
        <v>10</v>
      </c>
      <c r="M38" s="152" t="s">
        <v>10</v>
      </c>
      <c r="N38" s="152">
        <v>46687</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25160</v>
      </c>
      <c r="D39" s="152">
        <v>1150</v>
      </c>
      <c r="E39" s="152">
        <v>3</v>
      </c>
      <c r="F39" s="152" t="s">
        <v>10</v>
      </c>
      <c r="G39" s="152">
        <v>644</v>
      </c>
      <c r="H39" s="152">
        <v>21565</v>
      </c>
      <c r="I39" s="152">
        <v>21461</v>
      </c>
      <c r="J39" s="152">
        <v>104</v>
      </c>
      <c r="K39" s="152">
        <v>118</v>
      </c>
      <c r="L39" s="152">
        <v>1667</v>
      </c>
      <c r="M39" s="152">
        <v>13</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12289</v>
      </c>
      <c r="D40" s="152" t="s">
        <v>10</v>
      </c>
      <c r="E40" s="152" t="s">
        <v>10</v>
      </c>
      <c r="F40" s="152" t="s">
        <v>10</v>
      </c>
      <c r="G40" s="152">
        <v>20</v>
      </c>
      <c r="H40" s="152">
        <v>11939</v>
      </c>
      <c r="I40" s="152">
        <v>11686</v>
      </c>
      <c r="J40" s="152">
        <v>254</v>
      </c>
      <c r="K40" s="152" t="s">
        <v>10</v>
      </c>
      <c r="L40" s="152">
        <v>274</v>
      </c>
      <c r="M40" s="152">
        <v>55</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8470</v>
      </c>
      <c r="D41" s="152">
        <v>400</v>
      </c>
      <c r="E41" s="152">
        <v>2531</v>
      </c>
      <c r="F41" s="152">
        <v>37</v>
      </c>
      <c r="G41" s="152">
        <v>1069</v>
      </c>
      <c r="H41" s="152">
        <v>77</v>
      </c>
      <c r="I41" s="152">
        <v>77</v>
      </c>
      <c r="J41" s="152" t="s">
        <v>10</v>
      </c>
      <c r="K41" s="152">
        <v>1004</v>
      </c>
      <c r="L41" s="152">
        <v>3310</v>
      </c>
      <c r="M41" s="152">
        <v>41</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75073</v>
      </c>
      <c r="D42" s="152">
        <v>4029</v>
      </c>
      <c r="E42" s="152">
        <v>11880</v>
      </c>
      <c r="F42" s="152">
        <v>459</v>
      </c>
      <c r="G42" s="152">
        <v>532</v>
      </c>
      <c r="H42" s="152">
        <v>43833</v>
      </c>
      <c r="I42" s="152">
        <v>25708</v>
      </c>
      <c r="J42" s="152">
        <v>18125</v>
      </c>
      <c r="K42" s="152">
        <v>234</v>
      </c>
      <c r="L42" s="152">
        <v>1948</v>
      </c>
      <c r="M42" s="152">
        <v>6570</v>
      </c>
      <c r="N42" s="152">
        <v>5586</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3406</v>
      </c>
      <c r="D43" s="152">
        <v>17</v>
      </c>
      <c r="E43" s="152">
        <v>2059</v>
      </c>
      <c r="F43" s="152">
        <v>425</v>
      </c>
      <c r="G43" s="152" t="s">
        <v>10</v>
      </c>
      <c r="H43" s="152">
        <v>903</v>
      </c>
      <c r="I43" s="152">
        <v>22</v>
      </c>
      <c r="J43" s="152">
        <v>880</v>
      </c>
      <c r="K43" s="152">
        <v>3</v>
      </c>
      <c r="L43" s="152" t="s">
        <v>10</v>
      </c>
      <c r="M43" s="152" t="s">
        <v>10</v>
      </c>
      <c r="N43" s="152" t="s">
        <v>10</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293123</v>
      </c>
      <c r="D44" s="162">
        <v>5562</v>
      </c>
      <c r="E44" s="162">
        <v>12355</v>
      </c>
      <c r="F44" s="162">
        <v>72</v>
      </c>
      <c r="G44" s="162">
        <v>2265</v>
      </c>
      <c r="H44" s="162">
        <v>76513</v>
      </c>
      <c r="I44" s="162">
        <v>58910</v>
      </c>
      <c r="J44" s="162">
        <v>17603</v>
      </c>
      <c r="K44" s="162">
        <v>1355</v>
      </c>
      <c r="L44" s="162">
        <v>7200</v>
      </c>
      <c r="M44" s="162">
        <v>6679</v>
      </c>
      <c r="N44" s="162">
        <v>181123</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14379</v>
      </c>
      <c r="D45" s="152">
        <v>13</v>
      </c>
      <c r="E45" s="152">
        <v>610</v>
      </c>
      <c r="F45" s="152">
        <v>972</v>
      </c>
      <c r="G45" s="152">
        <v>85</v>
      </c>
      <c r="H45" s="152">
        <v>999</v>
      </c>
      <c r="I45" s="152">
        <v>1</v>
      </c>
      <c r="J45" s="152">
        <v>997</v>
      </c>
      <c r="K45" s="152">
        <v>63</v>
      </c>
      <c r="L45" s="152">
        <v>1543</v>
      </c>
      <c r="M45" s="152">
        <v>348</v>
      </c>
      <c r="N45" s="152">
        <v>9747</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3770</v>
      </c>
      <c r="D47" s="152">
        <v>2293</v>
      </c>
      <c r="E47" s="152">
        <v>58</v>
      </c>
      <c r="F47" s="152" t="s">
        <v>10</v>
      </c>
      <c r="G47" s="152">
        <v>1</v>
      </c>
      <c r="H47" s="152" t="s">
        <v>10</v>
      </c>
      <c r="I47" s="152" t="s">
        <v>10</v>
      </c>
      <c r="J47" s="152" t="s">
        <v>10</v>
      </c>
      <c r="K47" s="152">
        <v>50</v>
      </c>
      <c r="L47" s="152">
        <v>1361</v>
      </c>
      <c r="M47" s="152" t="s">
        <v>10</v>
      </c>
      <c r="N47" s="152">
        <v>7</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18149</v>
      </c>
      <c r="D49" s="162">
        <v>2306</v>
      </c>
      <c r="E49" s="162">
        <v>669</v>
      </c>
      <c r="F49" s="162">
        <v>972</v>
      </c>
      <c r="G49" s="162">
        <v>86</v>
      </c>
      <c r="H49" s="162">
        <v>999</v>
      </c>
      <c r="I49" s="162">
        <v>1</v>
      </c>
      <c r="J49" s="162">
        <v>997</v>
      </c>
      <c r="K49" s="162">
        <v>113</v>
      </c>
      <c r="L49" s="162">
        <v>2904</v>
      </c>
      <c r="M49" s="162">
        <v>348</v>
      </c>
      <c r="N49" s="162">
        <v>9754</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311272</v>
      </c>
      <c r="D50" s="162">
        <v>7867</v>
      </c>
      <c r="E50" s="162">
        <v>13024</v>
      </c>
      <c r="F50" s="162">
        <v>1043</v>
      </c>
      <c r="G50" s="162">
        <v>2351</v>
      </c>
      <c r="H50" s="162">
        <v>77511</v>
      </c>
      <c r="I50" s="162">
        <v>58911</v>
      </c>
      <c r="J50" s="162">
        <v>18600</v>
      </c>
      <c r="K50" s="162">
        <v>1468</v>
      </c>
      <c r="L50" s="162">
        <v>10104</v>
      </c>
      <c r="M50" s="162">
        <v>7027</v>
      </c>
      <c r="N50" s="162">
        <v>190877</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-2332</v>
      </c>
      <c r="D51" s="162">
        <v>-21560</v>
      </c>
      <c r="E51" s="162">
        <v>-10701</v>
      </c>
      <c r="F51" s="162">
        <v>-27034</v>
      </c>
      <c r="G51" s="162">
        <v>-16899</v>
      </c>
      <c r="H51" s="162">
        <v>-74211</v>
      </c>
      <c r="I51" s="162">
        <v>-29873</v>
      </c>
      <c r="J51" s="162">
        <v>-44338</v>
      </c>
      <c r="K51" s="162">
        <v>-10677</v>
      </c>
      <c r="L51" s="162">
        <v>-21093</v>
      </c>
      <c r="M51" s="162">
        <v>-7498</v>
      </c>
      <c r="N51" s="162">
        <v>187341</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18893</v>
      </c>
      <c r="D52" s="160">
        <v>-22345</v>
      </c>
      <c r="E52" s="160">
        <v>-9924</v>
      </c>
      <c r="F52" s="160">
        <v>-17573</v>
      </c>
      <c r="G52" s="160">
        <v>-16734</v>
      </c>
      <c r="H52" s="160">
        <v>-71420</v>
      </c>
      <c r="I52" s="160">
        <v>-29855</v>
      </c>
      <c r="J52" s="160">
        <v>-41565</v>
      </c>
      <c r="K52" s="160">
        <v>-6528</v>
      </c>
      <c r="L52" s="160">
        <v>-12300</v>
      </c>
      <c r="M52" s="160">
        <v>-4267</v>
      </c>
      <c r="N52" s="160">
        <v>179983</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v>17993</v>
      </c>
      <c r="D53" s="152" t="s">
        <v>10</v>
      </c>
      <c r="E53" s="152" t="s">
        <v>10</v>
      </c>
      <c r="F53" s="152" t="s">
        <v>10</v>
      </c>
      <c r="G53" s="152" t="s">
        <v>10</v>
      </c>
      <c r="H53" s="152" t="s">
        <v>10</v>
      </c>
      <c r="I53" s="152" t="s">
        <v>10</v>
      </c>
      <c r="J53" s="152" t="s">
        <v>10</v>
      </c>
      <c r="K53" s="152" t="s">
        <v>10</v>
      </c>
      <c r="L53" s="152" t="s">
        <v>10</v>
      </c>
      <c r="M53" s="152" t="s">
        <v>10</v>
      </c>
      <c r="N53" s="152">
        <v>17993</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9497</v>
      </c>
      <c r="D54" s="152" t="s">
        <v>10</v>
      </c>
      <c r="E54" s="152" t="s">
        <v>10</v>
      </c>
      <c r="F54" s="152" t="s">
        <v>10</v>
      </c>
      <c r="G54" s="152" t="s">
        <v>10</v>
      </c>
      <c r="H54" s="152" t="s">
        <v>10</v>
      </c>
      <c r="I54" s="152" t="s">
        <v>10</v>
      </c>
      <c r="J54" s="152" t="s">
        <v>10</v>
      </c>
      <c r="K54" s="152" t="s">
        <v>10</v>
      </c>
      <c r="L54" s="152" t="s">
        <v>10</v>
      </c>
      <c r="M54" s="152">
        <v>311</v>
      </c>
      <c r="N54" s="152">
        <v>9186</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596.6</v>
      </c>
      <c r="D56" s="154">
        <v>162.47</v>
      </c>
      <c r="E56" s="154">
        <v>198.63</v>
      </c>
      <c r="F56" s="154">
        <v>21.69</v>
      </c>
      <c r="G56" s="154">
        <v>47.65</v>
      </c>
      <c r="H56" s="154">
        <v>82.63</v>
      </c>
      <c r="I56" s="154">
        <v>45.16</v>
      </c>
      <c r="J56" s="154">
        <v>37.47</v>
      </c>
      <c r="K56" s="154">
        <v>23.49</v>
      </c>
      <c r="L56" s="154">
        <v>42.57</v>
      </c>
      <c r="M56" s="154">
        <v>17.47</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131.34</v>
      </c>
      <c r="D57" s="154">
        <v>32.03</v>
      </c>
      <c r="E57" s="154">
        <v>13.01</v>
      </c>
      <c r="F57" s="154">
        <v>31.06</v>
      </c>
      <c r="G57" s="154">
        <v>8.99</v>
      </c>
      <c r="H57" s="154">
        <v>15.13</v>
      </c>
      <c r="I57" s="154">
        <v>14.58</v>
      </c>
      <c r="J57" s="154">
        <v>0.55000000000000004</v>
      </c>
      <c r="K57" s="154">
        <v>8.27</v>
      </c>
      <c r="L57" s="154">
        <v>20.420000000000002</v>
      </c>
      <c r="M57" s="154">
        <v>2.4300000000000002</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v>1377</v>
      </c>
      <c r="D58" s="154" t="s">
        <v>10</v>
      </c>
      <c r="E58" s="154" t="s">
        <v>10</v>
      </c>
      <c r="F58" s="154" t="s">
        <v>10</v>
      </c>
      <c r="G58" s="154" t="s">
        <v>10</v>
      </c>
      <c r="H58" s="154">
        <v>1377</v>
      </c>
      <c r="I58" s="154">
        <v>833.04</v>
      </c>
      <c r="J58" s="154">
        <v>543.97</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11.1</v>
      </c>
      <c r="D59" s="154" t="s">
        <v>10</v>
      </c>
      <c r="E59" s="154" t="s">
        <v>10</v>
      </c>
      <c r="F59" s="154" t="s">
        <v>10</v>
      </c>
      <c r="G59" s="154" t="s">
        <v>10</v>
      </c>
      <c r="H59" s="154" t="s">
        <v>10</v>
      </c>
      <c r="I59" s="154" t="s">
        <v>10</v>
      </c>
      <c r="J59" s="154" t="s">
        <v>10</v>
      </c>
      <c r="K59" s="154">
        <v>0.01</v>
      </c>
      <c r="L59" s="154" t="s">
        <v>10</v>
      </c>
      <c r="M59" s="154">
        <v>2.91</v>
      </c>
      <c r="N59" s="154">
        <v>8.18</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786</v>
      </c>
      <c r="D60" s="154">
        <v>97.38</v>
      </c>
      <c r="E60" s="154">
        <v>42.76</v>
      </c>
      <c r="F60" s="154">
        <v>136.12</v>
      </c>
      <c r="G60" s="154">
        <v>141.94999999999999</v>
      </c>
      <c r="H60" s="154">
        <v>80.959999999999994</v>
      </c>
      <c r="I60" s="154">
        <v>35.28</v>
      </c>
      <c r="J60" s="154">
        <v>45.68</v>
      </c>
      <c r="K60" s="154">
        <v>50.65</v>
      </c>
      <c r="L60" s="154">
        <v>140.84</v>
      </c>
      <c r="M60" s="154">
        <v>91.6</v>
      </c>
      <c r="N60" s="154">
        <v>3.73</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35.6</v>
      </c>
      <c r="D61" s="154">
        <v>0.18</v>
      </c>
      <c r="E61" s="154">
        <v>21.52</v>
      </c>
      <c r="F61" s="154">
        <v>4.4400000000000004</v>
      </c>
      <c r="G61" s="154" t="s">
        <v>10</v>
      </c>
      <c r="H61" s="154">
        <v>9.43</v>
      </c>
      <c r="I61" s="154">
        <v>0.23</v>
      </c>
      <c r="J61" s="154">
        <v>9.1999999999999993</v>
      </c>
      <c r="K61" s="154">
        <v>0.03</v>
      </c>
      <c r="L61" s="154" t="s">
        <v>10</v>
      </c>
      <c r="M61" s="154" t="s">
        <v>10</v>
      </c>
      <c r="N61" s="154" t="s">
        <v>10</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2866.45</v>
      </c>
      <c r="D62" s="158">
        <v>291.7</v>
      </c>
      <c r="E62" s="158">
        <v>232.88</v>
      </c>
      <c r="F62" s="158">
        <v>184.43</v>
      </c>
      <c r="G62" s="158">
        <v>198.59</v>
      </c>
      <c r="H62" s="158">
        <v>1546.29</v>
      </c>
      <c r="I62" s="158">
        <v>927.83</v>
      </c>
      <c r="J62" s="158">
        <v>618.46</v>
      </c>
      <c r="K62" s="158">
        <v>82.39</v>
      </c>
      <c r="L62" s="158">
        <v>203.83</v>
      </c>
      <c r="M62" s="158">
        <v>114.42</v>
      </c>
      <c r="N62" s="158">
        <v>11.91</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356.28</v>
      </c>
      <c r="D63" s="154">
        <v>13.62</v>
      </c>
      <c r="E63" s="154">
        <v>14.94</v>
      </c>
      <c r="F63" s="154">
        <v>109.05</v>
      </c>
      <c r="G63" s="154">
        <v>2.63</v>
      </c>
      <c r="H63" s="154">
        <v>28.84</v>
      </c>
      <c r="I63" s="154">
        <v>0.2</v>
      </c>
      <c r="J63" s="154">
        <v>28.64</v>
      </c>
      <c r="K63" s="154">
        <v>44.55</v>
      </c>
      <c r="L63" s="154">
        <v>105.29</v>
      </c>
      <c r="M63" s="154">
        <v>37.369999999999997</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298.36</v>
      </c>
      <c r="D64" s="154">
        <v>1.71</v>
      </c>
      <c r="E64" s="154" t="s">
        <v>10</v>
      </c>
      <c r="F64" s="154">
        <v>106.13</v>
      </c>
      <c r="G64" s="154">
        <v>0.8</v>
      </c>
      <c r="H64" s="154">
        <v>28.64</v>
      </c>
      <c r="I64" s="154" t="s">
        <v>10</v>
      </c>
      <c r="J64" s="154">
        <v>28.64</v>
      </c>
      <c r="K64" s="154">
        <v>44.01</v>
      </c>
      <c r="L64" s="154">
        <v>79.88</v>
      </c>
      <c r="M64" s="154">
        <v>37.17</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55.28</v>
      </c>
      <c r="D66" s="154">
        <v>2.27</v>
      </c>
      <c r="E66" s="154">
        <v>0.17</v>
      </c>
      <c r="F66" s="154" t="s">
        <v>10</v>
      </c>
      <c r="G66" s="154" t="s">
        <v>10</v>
      </c>
      <c r="H66" s="154">
        <v>10.78</v>
      </c>
      <c r="I66" s="154" t="s">
        <v>10</v>
      </c>
      <c r="J66" s="154">
        <v>10.78</v>
      </c>
      <c r="K66" s="154">
        <v>0.01</v>
      </c>
      <c r="L66" s="154">
        <v>16.97</v>
      </c>
      <c r="M66" s="154">
        <v>0.04</v>
      </c>
      <c r="N66" s="154">
        <v>25.04</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411.56</v>
      </c>
      <c r="D68" s="158">
        <v>15.89</v>
      </c>
      <c r="E68" s="158">
        <v>15.11</v>
      </c>
      <c r="F68" s="158">
        <v>109.05</v>
      </c>
      <c r="G68" s="158">
        <v>2.63</v>
      </c>
      <c r="H68" s="158">
        <v>39.61</v>
      </c>
      <c r="I68" s="158">
        <v>0.2</v>
      </c>
      <c r="J68" s="158">
        <v>39.42</v>
      </c>
      <c r="K68" s="158">
        <v>44.56</v>
      </c>
      <c r="L68" s="158">
        <v>122.26</v>
      </c>
      <c r="M68" s="158">
        <v>37.409999999999997</v>
      </c>
      <c r="N68" s="158">
        <v>25.04</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3278.01</v>
      </c>
      <c r="D69" s="158">
        <v>307.58999999999997</v>
      </c>
      <c r="E69" s="158">
        <v>247.99</v>
      </c>
      <c r="F69" s="158">
        <v>293.48</v>
      </c>
      <c r="G69" s="158">
        <v>201.22</v>
      </c>
      <c r="H69" s="158">
        <v>1585.91</v>
      </c>
      <c r="I69" s="158">
        <v>928.03</v>
      </c>
      <c r="J69" s="158">
        <v>657.88</v>
      </c>
      <c r="K69" s="158">
        <v>126.95</v>
      </c>
      <c r="L69" s="158">
        <v>326.08999999999997</v>
      </c>
      <c r="M69" s="158">
        <v>151.82</v>
      </c>
      <c r="N69" s="158">
        <v>36.96</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v>973.36</v>
      </c>
      <c r="D70" s="154" t="s">
        <v>10</v>
      </c>
      <c r="E70" s="154" t="s">
        <v>10</v>
      </c>
      <c r="F70" s="154" t="s">
        <v>10</v>
      </c>
      <c r="G70" s="154" t="s">
        <v>10</v>
      </c>
      <c r="H70" s="154" t="s">
        <v>10</v>
      </c>
      <c r="I70" s="154" t="s">
        <v>10</v>
      </c>
      <c r="J70" s="154" t="s">
        <v>10</v>
      </c>
      <c r="K70" s="154" t="s">
        <v>10</v>
      </c>
      <c r="L70" s="154" t="s">
        <v>10</v>
      </c>
      <c r="M70" s="154" t="s">
        <v>10</v>
      </c>
      <c r="N70" s="154">
        <v>973.36</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v>324.32</v>
      </c>
      <c r="D71" s="154" t="s">
        <v>10</v>
      </c>
      <c r="E71" s="154" t="s">
        <v>10</v>
      </c>
      <c r="F71" s="154" t="s">
        <v>10</v>
      </c>
      <c r="G71" s="154" t="s">
        <v>10</v>
      </c>
      <c r="H71" s="154" t="s">
        <v>10</v>
      </c>
      <c r="I71" s="154" t="s">
        <v>10</v>
      </c>
      <c r="J71" s="154" t="s">
        <v>10</v>
      </c>
      <c r="K71" s="154" t="s">
        <v>10</v>
      </c>
      <c r="L71" s="154" t="s">
        <v>10</v>
      </c>
      <c r="M71" s="154" t="s">
        <v>10</v>
      </c>
      <c r="N71" s="154">
        <v>324.32</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v>371.7</v>
      </c>
      <c r="D72" s="154" t="s">
        <v>10</v>
      </c>
      <c r="E72" s="154" t="s">
        <v>10</v>
      </c>
      <c r="F72" s="154" t="s">
        <v>10</v>
      </c>
      <c r="G72" s="154" t="s">
        <v>10</v>
      </c>
      <c r="H72" s="154" t="s">
        <v>10</v>
      </c>
      <c r="I72" s="154" t="s">
        <v>10</v>
      </c>
      <c r="J72" s="154" t="s">
        <v>10</v>
      </c>
      <c r="K72" s="154" t="s">
        <v>10</v>
      </c>
      <c r="L72" s="154" t="s">
        <v>10</v>
      </c>
      <c r="M72" s="154" t="s">
        <v>10</v>
      </c>
      <c r="N72" s="154">
        <v>371.7</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v>160.12</v>
      </c>
      <c r="D73" s="154" t="s">
        <v>10</v>
      </c>
      <c r="E73" s="154" t="s">
        <v>10</v>
      </c>
      <c r="F73" s="154" t="s">
        <v>10</v>
      </c>
      <c r="G73" s="154" t="s">
        <v>10</v>
      </c>
      <c r="H73" s="154" t="s">
        <v>10</v>
      </c>
      <c r="I73" s="154" t="s">
        <v>10</v>
      </c>
      <c r="J73" s="154" t="s">
        <v>10</v>
      </c>
      <c r="K73" s="154" t="s">
        <v>10</v>
      </c>
      <c r="L73" s="154" t="s">
        <v>10</v>
      </c>
      <c r="M73" s="154" t="s">
        <v>10</v>
      </c>
      <c r="N73" s="154">
        <v>160.12</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373.47</v>
      </c>
      <c r="D74" s="154" t="s">
        <v>10</v>
      </c>
      <c r="E74" s="154" t="s">
        <v>10</v>
      </c>
      <c r="F74" s="154" t="s">
        <v>10</v>
      </c>
      <c r="G74" s="154" t="s">
        <v>10</v>
      </c>
      <c r="H74" s="154" t="s">
        <v>10</v>
      </c>
      <c r="I74" s="154" t="s">
        <v>10</v>
      </c>
      <c r="J74" s="154" t="s">
        <v>10</v>
      </c>
      <c r="K74" s="154" t="s">
        <v>10</v>
      </c>
      <c r="L74" s="154" t="s">
        <v>10</v>
      </c>
      <c r="M74" s="154" t="s">
        <v>10</v>
      </c>
      <c r="N74" s="154">
        <v>373.47</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488</v>
      </c>
      <c r="D75" s="154" t="s">
        <v>10</v>
      </c>
      <c r="E75" s="154" t="s">
        <v>10</v>
      </c>
      <c r="F75" s="154" t="s">
        <v>10</v>
      </c>
      <c r="G75" s="154" t="s">
        <v>10</v>
      </c>
      <c r="H75" s="154" t="s">
        <v>10</v>
      </c>
      <c r="I75" s="154" t="s">
        <v>10</v>
      </c>
      <c r="J75" s="154" t="s">
        <v>10</v>
      </c>
      <c r="K75" s="154" t="s">
        <v>10</v>
      </c>
      <c r="L75" s="154" t="s">
        <v>10</v>
      </c>
      <c r="M75" s="154" t="s">
        <v>10</v>
      </c>
      <c r="N75" s="154">
        <v>488</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262.99</v>
      </c>
      <c r="D76" s="154">
        <v>12.02</v>
      </c>
      <c r="E76" s="154">
        <v>0.03</v>
      </c>
      <c r="F76" s="154" t="s">
        <v>10</v>
      </c>
      <c r="G76" s="154">
        <v>6.73</v>
      </c>
      <c r="H76" s="154">
        <v>225.41</v>
      </c>
      <c r="I76" s="154">
        <v>224.32</v>
      </c>
      <c r="J76" s="154">
        <v>1.0900000000000001</v>
      </c>
      <c r="K76" s="154">
        <v>1.24</v>
      </c>
      <c r="L76" s="154">
        <v>17.43</v>
      </c>
      <c r="M76" s="154">
        <v>0.13</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128.44999999999999</v>
      </c>
      <c r="D77" s="154" t="s">
        <v>10</v>
      </c>
      <c r="E77" s="154" t="s">
        <v>10</v>
      </c>
      <c r="F77" s="154" t="s">
        <v>10</v>
      </c>
      <c r="G77" s="154">
        <v>0.21</v>
      </c>
      <c r="H77" s="154">
        <v>124.8</v>
      </c>
      <c r="I77" s="154">
        <v>122.15</v>
      </c>
      <c r="J77" s="154">
        <v>2.65</v>
      </c>
      <c r="K77" s="154" t="s">
        <v>10</v>
      </c>
      <c r="L77" s="154">
        <v>2.86</v>
      </c>
      <c r="M77" s="154">
        <v>0.57999999999999996</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88.53</v>
      </c>
      <c r="D78" s="154">
        <v>4.18</v>
      </c>
      <c r="E78" s="154">
        <v>26.45</v>
      </c>
      <c r="F78" s="154">
        <v>0.39</v>
      </c>
      <c r="G78" s="154">
        <v>11.17</v>
      </c>
      <c r="H78" s="154">
        <v>0.81</v>
      </c>
      <c r="I78" s="154">
        <v>0.81</v>
      </c>
      <c r="J78" s="154" t="s">
        <v>10</v>
      </c>
      <c r="K78" s="154">
        <v>10.5</v>
      </c>
      <c r="L78" s="154">
        <v>34.6</v>
      </c>
      <c r="M78" s="154">
        <v>0.43</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784.72</v>
      </c>
      <c r="D79" s="154">
        <v>42.12</v>
      </c>
      <c r="E79" s="154">
        <v>124.18</v>
      </c>
      <c r="F79" s="154">
        <v>4.8</v>
      </c>
      <c r="G79" s="154">
        <v>5.56</v>
      </c>
      <c r="H79" s="154">
        <v>458.18</v>
      </c>
      <c r="I79" s="154">
        <v>268.72000000000003</v>
      </c>
      <c r="J79" s="154">
        <v>189.46</v>
      </c>
      <c r="K79" s="154">
        <v>2.4500000000000002</v>
      </c>
      <c r="L79" s="154">
        <v>20.36</v>
      </c>
      <c r="M79" s="154">
        <v>68.67</v>
      </c>
      <c r="N79" s="154">
        <v>58.39</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35.6</v>
      </c>
      <c r="D80" s="154">
        <v>0.18</v>
      </c>
      <c r="E80" s="154">
        <v>21.52</v>
      </c>
      <c r="F80" s="154">
        <v>4.4400000000000004</v>
      </c>
      <c r="G80" s="154" t="s">
        <v>10</v>
      </c>
      <c r="H80" s="154">
        <v>9.43</v>
      </c>
      <c r="I80" s="154">
        <v>0.23</v>
      </c>
      <c r="J80" s="154">
        <v>9.1999999999999993</v>
      </c>
      <c r="K80" s="154">
        <v>0.03</v>
      </c>
      <c r="L80" s="154" t="s">
        <v>10</v>
      </c>
      <c r="M80" s="154" t="s">
        <v>10</v>
      </c>
      <c r="N80" s="154" t="s">
        <v>10</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3063.93</v>
      </c>
      <c r="D81" s="158">
        <v>58.14</v>
      </c>
      <c r="E81" s="158">
        <v>129.15</v>
      </c>
      <c r="F81" s="158">
        <v>0.75</v>
      </c>
      <c r="G81" s="158">
        <v>23.68</v>
      </c>
      <c r="H81" s="158">
        <v>799.76</v>
      </c>
      <c r="I81" s="158">
        <v>615.77</v>
      </c>
      <c r="J81" s="158">
        <v>184</v>
      </c>
      <c r="K81" s="158">
        <v>14.16</v>
      </c>
      <c r="L81" s="158">
        <v>75.260000000000005</v>
      </c>
      <c r="M81" s="158">
        <v>69.81</v>
      </c>
      <c r="N81" s="158">
        <v>1893.23</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150.30000000000001</v>
      </c>
      <c r="D82" s="154">
        <v>0.13</v>
      </c>
      <c r="E82" s="154">
        <v>6.38</v>
      </c>
      <c r="F82" s="154">
        <v>10.16</v>
      </c>
      <c r="G82" s="154">
        <v>0.89</v>
      </c>
      <c r="H82" s="154">
        <v>10.44</v>
      </c>
      <c r="I82" s="154">
        <v>0.01</v>
      </c>
      <c r="J82" s="154">
        <v>10.43</v>
      </c>
      <c r="K82" s="154">
        <v>0.66</v>
      </c>
      <c r="L82" s="154">
        <v>16.13</v>
      </c>
      <c r="M82" s="154">
        <v>3.63</v>
      </c>
      <c r="N82" s="154">
        <v>101.89</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39.409999999999997</v>
      </c>
      <c r="D84" s="154">
        <v>23.97</v>
      </c>
      <c r="E84" s="154">
        <v>0.61</v>
      </c>
      <c r="F84" s="154" t="s">
        <v>10</v>
      </c>
      <c r="G84" s="154">
        <v>0.01</v>
      </c>
      <c r="H84" s="154" t="s">
        <v>10</v>
      </c>
      <c r="I84" s="154" t="s">
        <v>10</v>
      </c>
      <c r="J84" s="154" t="s">
        <v>10</v>
      </c>
      <c r="K84" s="154">
        <v>0.53</v>
      </c>
      <c r="L84" s="154">
        <v>14.22</v>
      </c>
      <c r="M84" s="154" t="s">
        <v>10</v>
      </c>
      <c r="N84" s="154">
        <v>7.0000000000000007E-2</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189.71</v>
      </c>
      <c r="D86" s="158">
        <v>24.1</v>
      </c>
      <c r="E86" s="158">
        <v>6.99</v>
      </c>
      <c r="F86" s="158">
        <v>10.16</v>
      </c>
      <c r="G86" s="158">
        <v>0.9</v>
      </c>
      <c r="H86" s="158">
        <v>10.44</v>
      </c>
      <c r="I86" s="158">
        <v>0.01</v>
      </c>
      <c r="J86" s="158">
        <v>10.43</v>
      </c>
      <c r="K86" s="158">
        <v>1.18</v>
      </c>
      <c r="L86" s="158">
        <v>30.36</v>
      </c>
      <c r="M86" s="158">
        <v>3.63</v>
      </c>
      <c r="N86" s="158">
        <v>101.95</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3253.63</v>
      </c>
      <c r="D87" s="158">
        <v>82.24</v>
      </c>
      <c r="E87" s="158">
        <v>136.13999999999999</v>
      </c>
      <c r="F87" s="158">
        <v>10.9</v>
      </c>
      <c r="G87" s="158">
        <v>24.57</v>
      </c>
      <c r="H87" s="158">
        <v>810.2</v>
      </c>
      <c r="I87" s="158">
        <v>615.78</v>
      </c>
      <c r="J87" s="158">
        <v>194.42</v>
      </c>
      <c r="K87" s="158">
        <v>15.34</v>
      </c>
      <c r="L87" s="158">
        <v>105.61</v>
      </c>
      <c r="M87" s="158">
        <v>73.45</v>
      </c>
      <c r="N87" s="158">
        <v>1995.18</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-24.37</v>
      </c>
      <c r="D88" s="158">
        <v>-225.36</v>
      </c>
      <c r="E88" s="158">
        <v>-111.85</v>
      </c>
      <c r="F88" s="158">
        <v>-282.58</v>
      </c>
      <c r="G88" s="158">
        <v>-176.65</v>
      </c>
      <c r="H88" s="158">
        <v>-775.71</v>
      </c>
      <c r="I88" s="158">
        <v>-312.25</v>
      </c>
      <c r="J88" s="158">
        <v>-463.46</v>
      </c>
      <c r="K88" s="158">
        <v>-111.61</v>
      </c>
      <c r="L88" s="158">
        <v>-220.47</v>
      </c>
      <c r="M88" s="158">
        <v>-78.38</v>
      </c>
      <c r="N88" s="158">
        <v>1958.22</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197.48</v>
      </c>
      <c r="D89" s="156">
        <v>-233.56</v>
      </c>
      <c r="E89" s="156">
        <v>-103.73</v>
      </c>
      <c r="F89" s="156">
        <v>-183.68</v>
      </c>
      <c r="G89" s="156">
        <v>-174.91</v>
      </c>
      <c r="H89" s="156">
        <v>-746.53</v>
      </c>
      <c r="I89" s="156">
        <v>-312.06</v>
      </c>
      <c r="J89" s="156">
        <v>-434.46</v>
      </c>
      <c r="K89" s="156">
        <v>-68.23</v>
      </c>
      <c r="L89" s="156">
        <v>-128.57</v>
      </c>
      <c r="M89" s="156">
        <v>-44.6</v>
      </c>
      <c r="N89" s="156">
        <v>1881.31</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v>188.07</v>
      </c>
      <c r="D90" s="154" t="s">
        <v>10</v>
      </c>
      <c r="E90" s="154" t="s">
        <v>10</v>
      </c>
      <c r="F90" s="154" t="s">
        <v>10</v>
      </c>
      <c r="G90" s="154" t="s">
        <v>10</v>
      </c>
      <c r="H90" s="154" t="s">
        <v>10</v>
      </c>
      <c r="I90" s="154" t="s">
        <v>10</v>
      </c>
      <c r="J90" s="154" t="s">
        <v>10</v>
      </c>
      <c r="K90" s="154" t="s">
        <v>10</v>
      </c>
      <c r="L90" s="154" t="s">
        <v>10</v>
      </c>
      <c r="M90" s="154" t="s">
        <v>10</v>
      </c>
      <c r="N90" s="154">
        <v>188.07</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99.27</v>
      </c>
      <c r="D91" s="154" t="s">
        <v>10</v>
      </c>
      <c r="E91" s="154" t="s">
        <v>10</v>
      </c>
      <c r="F91" s="154" t="s">
        <v>10</v>
      </c>
      <c r="G91" s="154" t="s">
        <v>10</v>
      </c>
      <c r="H91" s="154" t="s">
        <v>10</v>
      </c>
      <c r="I91" s="154" t="s">
        <v>10</v>
      </c>
      <c r="J91" s="154" t="s">
        <v>10</v>
      </c>
      <c r="K91" s="154" t="s">
        <v>10</v>
      </c>
      <c r="L91" s="154" t="s">
        <v>10</v>
      </c>
      <c r="M91" s="154">
        <v>3.26</v>
      </c>
      <c r="N91" s="154">
        <v>96.02</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47"/>
  <sheetViews>
    <sheetView zoomScale="140" zoomScaleNormal="140" zoomScaleSheetLayoutView="90" zoomScalePageLayoutView="140" workbookViewId="0"/>
  </sheetViews>
  <sheetFormatPr baseColWidth="10" defaultColWidth="11.42578125" defaultRowHeight="12.75"/>
  <cols>
    <col min="1" max="1" width="93.7109375" style="5" customWidth="1"/>
    <col min="2" max="2" width="11.42578125" style="5" customWidth="1"/>
    <col min="3" max="16384" width="11.42578125" style="5"/>
  </cols>
  <sheetData>
    <row r="1" spans="1:1" s="31" customFormat="1" ht="40.15" customHeight="1">
      <c r="A1" s="134" t="s">
        <v>28</v>
      </c>
    </row>
    <row r="2" spans="1:1" s="6" customFormat="1" ht="11.65" customHeight="1">
      <c r="A2" s="132"/>
    </row>
    <row r="3" spans="1:1" s="7" customFormat="1" ht="11.65" customHeight="1">
      <c r="A3" s="128"/>
    </row>
    <row r="4" spans="1:1" s="8" customFormat="1" ht="11.65" customHeight="1">
      <c r="A4" s="128"/>
    </row>
    <row r="5" spans="1:1" ht="11.65" customHeight="1">
      <c r="A5" s="128"/>
    </row>
    <row r="6" spans="1:1" s="6" customFormat="1" ht="11.65" customHeight="1">
      <c r="A6" s="128"/>
    </row>
    <row r="7" spans="1:1" s="6" customFormat="1" ht="11.65" customHeight="1">
      <c r="A7" s="15"/>
    </row>
    <row r="8" spans="1:1" s="6" customFormat="1" ht="11.65" customHeight="1">
      <c r="A8" s="15"/>
    </row>
    <row r="9" spans="1:1" s="6" customFormat="1" ht="11.65" customHeight="1">
      <c r="A9" s="15"/>
    </row>
    <row r="10" spans="1:1" s="6" customFormat="1" ht="11.65" customHeight="1">
      <c r="A10" s="15"/>
    </row>
    <row r="11" spans="1:1" s="6" customFormat="1" ht="11.65" customHeight="1">
      <c r="A11" s="15"/>
    </row>
    <row r="12" spans="1:1" s="6" customFormat="1" ht="11.65" customHeight="1">
      <c r="A12" s="15"/>
    </row>
    <row r="13" spans="1:1" s="6" customFormat="1" ht="11.65" customHeight="1">
      <c r="A13" s="15"/>
    </row>
    <row r="14" spans="1:1" s="6" customFormat="1" ht="11.65" customHeight="1">
      <c r="A14" s="15"/>
    </row>
    <row r="15" spans="1:1" s="6" customFormat="1" ht="11.65" customHeight="1">
      <c r="A15" s="15"/>
    </row>
    <row r="16" spans="1:1" s="6" customFormat="1" ht="11.65" customHeight="1">
      <c r="A16" s="15"/>
    </row>
    <row r="17" spans="1:1" s="6" customFormat="1" ht="11.65" customHeight="1">
      <c r="A17" s="15"/>
    </row>
    <row r="18" spans="1:1" s="6" customFormat="1" ht="11.65" customHeight="1">
      <c r="A18" s="15"/>
    </row>
    <row r="19" spans="1:1" s="6" customFormat="1" ht="11.65" customHeight="1">
      <c r="A19" s="15"/>
    </row>
    <row r="20" spans="1:1" s="6" customFormat="1" ht="11.65" customHeight="1">
      <c r="A20" s="15"/>
    </row>
    <row r="21" spans="1:1" s="6" customFormat="1" ht="11.65" customHeight="1">
      <c r="A21" s="15"/>
    </row>
    <row r="22" spans="1:1" s="6" customFormat="1" ht="11.65" customHeight="1">
      <c r="A22" s="15"/>
    </row>
    <row r="23" spans="1:1" s="6" customFormat="1" ht="11.65" customHeight="1">
      <c r="A23" s="15"/>
    </row>
    <row r="24" spans="1:1" s="6" customFormat="1" ht="11.65" customHeight="1">
      <c r="A24" s="15"/>
    </row>
    <row r="25" spans="1:1" ht="11.65" customHeight="1">
      <c r="A25" s="128"/>
    </row>
    <row r="26" spans="1:1" s="6" customFormat="1" ht="11.65" customHeight="1">
      <c r="A26" s="127"/>
    </row>
    <row r="27" spans="1:1" ht="11.65" customHeight="1">
      <c r="A27" s="126"/>
    </row>
    <row r="28" spans="1:1" ht="11.65" customHeight="1">
      <c r="A28" s="127"/>
    </row>
    <row r="29" spans="1:1" ht="11.65" customHeight="1">
      <c r="A29" s="128"/>
    </row>
    <row r="30" spans="1:1" ht="11.65" customHeight="1">
      <c r="A30" s="128"/>
    </row>
    <row r="31" spans="1:1" s="8" customFormat="1" ht="11.65" customHeight="1">
      <c r="A31" s="127"/>
    </row>
    <row r="32" spans="1:1" s="8" customFormat="1" ht="11.65" customHeight="1">
      <c r="A32" s="126"/>
    </row>
    <row r="33" spans="1:2" s="8" customFormat="1" ht="11.65" customHeight="1">
      <c r="A33" s="131"/>
    </row>
    <row r="34" spans="1:2" s="8" customFormat="1" ht="11.65" customHeight="1">
      <c r="A34" s="128"/>
    </row>
    <row r="35" spans="1:2" s="8" customFormat="1" ht="11.65" customHeight="1">
      <c r="A35" s="127"/>
    </row>
    <row r="36" spans="1:2" s="8" customFormat="1" ht="11.65" customHeight="1">
      <c r="A36" s="130"/>
    </row>
    <row r="37" spans="1:2" s="8" customFormat="1" ht="11.65" customHeight="1">
      <c r="A37" s="127"/>
    </row>
    <row r="38" spans="1:2" s="8" customFormat="1" ht="11.65" customHeight="1">
      <c r="A38" s="129"/>
    </row>
    <row r="39" spans="1:2" s="8" customFormat="1" ht="11.65" customHeight="1">
      <c r="A39" s="128"/>
    </row>
    <row r="40" spans="1:2" s="8" customFormat="1" ht="11.65" customHeight="1">
      <c r="A40" s="127"/>
    </row>
    <row r="41" spans="1:2" s="8" customFormat="1" ht="11.65" customHeight="1">
      <c r="A41" s="129"/>
    </row>
    <row r="42" spans="1:2" s="8" customFormat="1" ht="11.65" customHeight="1">
      <c r="A42" s="128"/>
    </row>
    <row r="43" spans="1:2" s="8" customFormat="1" ht="11.65" customHeight="1">
      <c r="A43" s="127"/>
    </row>
    <row r="44" spans="1:2" s="8" customFormat="1" ht="12.75" customHeight="1">
      <c r="A44" s="129"/>
    </row>
    <row r="45" spans="1:2" ht="11.65" customHeight="1">
      <c r="A45" s="127"/>
      <c r="B45" s="9"/>
    </row>
    <row r="46" spans="1:2" ht="11.65" customHeight="1"/>
    <row r="47" spans="1:2" ht="11.6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933</v>
      </c>
      <c r="B1" s="233"/>
      <c r="C1" s="236" t="str">
        <f>"Auszahlungen und Einzahlungen der kreisfreien und großen
kreisangehörigen Städte "&amp;Deckblatt!A7&amp;" nach Produktbereichen"</f>
        <v>Auszahlungen und Einzahlungen der kreisfreien und großen
kreisangehörigen Städte 2018 nach Produktbereichen</v>
      </c>
      <c r="D1" s="236"/>
      <c r="E1" s="236"/>
      <c r="F1" s="236"/>
      <c r="G1" s="237"/>
      <c r="H1" s="238" t="str">
        <f>"Auszahlungen und Einzahlungen der kreisfreien und großen
kreisangehörigen Städte "&amp;Deckblatt!A7&amp;" nach Produktbereichen"</f>
        <v>Auszahlungen und Einzahlungen der kreisfreien und großen
kreisangehörigen Städte 2018 nach Produktbereichen</v>
      </c>
      <c r="I1" s="236"/>
      <c r="J1" s="236"/>
      <c r="K1" s="236"/>
      <c r="L1" s="236"/>
      <c r="M1" s="236"/>
      <c r="N1" s="237"/>
    </row>
    <row r="2" spans="1:14" s="18" customFormat="1" ht="20.25" customHeight="1">
      <c r="A2" s="232" t="s">
        <v>936</v>
      </c>
      <c r="B2" s="233"/>
      <c r="C2" s="236" t="s">
        <v>118</v>
      </c>
      <c r="D2" s="236"/>
      <c r="E2" s="236"/>
      <c r="F2" s="236"/>
      <c r="G2" s="237"/>
      <c r="H2" s="238" t="s">
        <v>118</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24760</v>
      </c>
      <c r="D19" s="152">
        <v>11203</v>
      </c>
      <c r="E19" s="152">
        <v>7555</v>
      </c>
      <c r="F19" s="152">
        <v>578</v>
      </c>
      <c r="G19" s="152">
        <v>2246</v>
      </c>
      <c r="H19" s="152">
        <v>571</v>
      </c>
      <c r="I19" s="152">
        <v>434</v>
      </c>
      <c r="J19" s="152">
        <v>136</v>
      </c>
      <c r="K19" s="152">
        <v>96</v>
      </c>
      <c r="L19" s="152">
        <v>2162</v>
      </c>
      <c r="M19" s="152">
        <v>349</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10239</v>
      </c>
      <c r="D20" s="152">
        <v>1707</v>
      </c>
      <c r="E20" s="152">
        <v>2096</v>
      </c>
      <c r="F20" s="152">
        <v>4034</v>
      </c>
      <c r="G20" s="152">
        <v>1730</v>
      </c>
      <c r="H20" s="152">
        <v>71</v>
      </c>
      <c r="I20" s="152">
        <v>62</v>
      </c>
      <c r="J20" s="152">
        <v>9</v>
      </c>
      <c r="K20" s="152">
        <v>14</v>
      </c>
      <c r="L20" s="152">
        <v>252</v>
      </c>
      <c r="M20" s="152">
        <v>335</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248</v>
      </c>
      <c r="D22" s="152" t="s">
        <v>10</v>
      </c>
      <c r="E22" s="152">
        <v>1</v>
      </c>
      <c r="F22" s="152" t="s">
        <v>10</v>
      </c>
      <c r="G22" s="152" t="s">
        <v>10</v>
      </c>
      <c r="H22" s="152" t="s">
        <v>10</v>
      </c>
      <c r="I22" s="152" t="s">
        <v>10</v>
      </c>
      <c r="J22" s="152" t="s">
        <v>10</v>
      </c>
      <c r="K22" s="152" t="s">
        <v>10</v>
      </c>
      <c r="L22" s="152">
        <v>35</v>
      </c>
      <c r="M22" s="152" t="s">
        <v>10</v>
      </c>
      <c r="N22" s="152">
        <v>212</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78914</v>
      </c>
      <c r="D23" s="152">
        <v>849</v>
      </c>
      <c r="E23" s="152">
        <v>1022</v>
      </c>
      <c r="F23" s="152">
        <v>726</v>
      </c>
      <c r="G23" s="152">
        <v>11741</v>
      </c>
      <c r="H23" s="152">
        <v>7907</v>
      </c>
      <c r="I23" s="152">
        <v>497</v>
      </c>
      <c r="J23" s="152">
        <v>7410</v>
      </c>
      <c r="K23" s="152">
        <v>3469</v>
      </c>
      <c r="L23" s="152">
        <v>1569</v>
      </c>
      <c r="M23" s="152">
        <v>21762</v>
      </c>
      <c r="N23" s="152">
        <v>29869</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3242</v>
      </c>
      <c r="D24" s="152">
        <v>7</v>
      </c>
      <c r="E24" s="152">
        <v>2033</v>
      </c>
      <c r="F24" s="152">
        <v>260</v>
      </c>
      <c r="G24" s="152">
        <v>245</v>
      </c>
      <c r="H24" s="152">
        <v>227</v>
      </c>
      <c r="I24" s="152" t="s">
        <v>10</v>
      </c>
      <c r="J24" s="152">
        <v>227</v>
      </c>
      <c r="K24" s="152" t="s">
        <v>10</v>
      </c>
      <c r="L24" s="152">
        <v>469</v>
      </c>
      <c r="M24" s="152" t="s">
        <v>10</v>
      </c>
      <c r="N24" s="152" t="s">
        <v>10</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110919</v>
      </c>
      <c r="D25" s="162">
        <v>13752</v>
      </c>
      <c r="E25" s="162">
        <v>8640</v>
      </c>
      <c r="F25" s="162">
        <v>5077</v>
      </c>
      <c r="G25" s="162">
        <v>15472</v>
      </c>
      <c r="H25" s="162">
        <v>8322</v>
      </c>
      <c r="I25" s="162">
        <v>993</v>
      </c>
      <c r="J25" s="162">
        <v>7329</v>
      </c>
      <c r="K25" s="162">
        <v>3579</v>
      </c>
      <c r="L25" s="162">
        <v>3550</v>
      </c>
      <c r="M25" s="162">
        <v>22445</v>
      </c>
      <c r="N25" s="162">
        <v>30081</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2435</v>
      </c>
      <c r="D26" s="152">
        <v>171</v>
      </c>
      <c r="E26" s="152">
        <v>770</v>
      </c>
      <c r="F26" s="152">
        <v>21</v>
      </c>
      <c r="G26" s="152">
        <v>295</v>
      </c>
      <c r="H26" s="152" t="s">
        <v>10</v>
      </c>
      <c r="I26" s="152" t="s">
        <v>10</v>
      </c>
      <c r="J26" s="152" t="s">
        <v>10</v>
      </c>
      <c r="K26" s="152" t="s">
        <v>10</v>
      </c>
      <c r="L26" s="152">
        <v>1178</v>
      </c>
      <c r="M26" s="152" t="s">
        <v>10</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1178</v>
      </c>
      <c r="D27" s="152" t="s">
        <v>10</v>
      </c>
      <c r="E27" s="152" t="s">
        <v>10</v>
      </c>
      <c r="F27" s="152" t="s">
        <v>10</v>
      </c>
      <c r="G27" s="152" t="s">
        <v>10</v>
      </c>
      <c r="H27" s="152" t="s">
        <v>10</v>
      </c>
      <c r="I27" s="152" t="s">
        <v>10</v>
      </c>
      <c r="J27" s="152" t="s">
        <v>10</v>
      </c>
      <c r="K27" s="152" t="s">
        <v>10</v>
      </c>
      <c r="L27" s="152">
        <v>1178</v>
      </c>
      <c r="M27" s="152" t="s">
        <v>10</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2488</v>
      </c>
      <c r="D29" s="152" t="s">
        <v>10</v>
      </c>
      <c r="E29" s="152" t="s">
        <v>10</v>
      </c>
      <c r="F29" s="152" t="s">
        <v>10</v>
      </c>
      <c r="G29" s="152">
        <v>14</v>
      </c>
      <c r="H29" s="152" t="s">
        <v>10</v>
      </c>
      <c r="I29" s="152" t="s">
        <v>10</v>
      </c>
      <c r="J29" s="152" t="s">
        <v>10</v>
      </c>
      <c r="K29" s="152" t="s">
        <v>10</v>
      </c>
      <c r="L29" s="152">
        <v>1810</v>
      </c>
      <c r="M29" s="152">
        <v>664</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4922</v>
      </c>
      <c r="D31" s="162">
        <v>171</v>
      </c>
      <c r="E31" s="162">
        <v>770</v>
      </c>
      <c r="F31" s="162">
        <v>21</v>
      </c>
      <c r="G31" s="162">
        <v>308</v>
      </c>
      <c r="H31" s="162" t="s">
        <v>10</v>
      </c>
      <c r="I31" s="162" t="s">
        <v>10</v>
      </c>
      <c r="J31" s="162" t="s">
        <v>10</v>
      </c>
      <c r="K31" s="162" t="s">
        <v>10</v>
      </c>
      <c r="L31" s="162">
        <v>2988</v>
      </c>
      <c r="M31" s="162">
        <v>664</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115842</v>
      </c>
      <c r="D32" s="162">
        <v>13924</v>
      </c>
      <c r="E32" s="162">
        <v>9410</v>
      </c>
      <c r="F32" s="162">
        <v>5098</v>
      </c>
      <c r="G32" s="162">
        <v>15780</v>
      </c>
      <c r="H32" s="162">
        <v>8322</v>
      </c>
      <c r="I32" s="162">
        <v>993</v>
      </c>
      <c r="J32" s="162">
        <v>7329</v>
      </c>
      <c r="K32" s="162">
        <v>3579</v>
      </c>
      <c r="L32" s="162">
        <v>6538</v>
      </c>
      <c r="M32" s="162">
        <v>23109</v>
      </c>
      <c r="N32" s="162">
        <v>30081</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v>62377</v>
      </c>
      <c r="D33" s="152" t="s">
        <v>10</v>
      </c>
      <c r="E33" s="152" t="s">
        <v>10</v>
      </c>
      <c r="F33" s="152" t="s">
        <v>10</v>
      </c>
      <c r="G33" s="152" t="s">
        <v>10</v>
      </c>
      <c r="H33" s="152" t="s">
        <v>10</v>
      </c>
      <c r="I33" s="152" t="s">
        <v>10</v>
      </c>
      <c r="J33" s="152" t="s">
        <v>10</v>
      </c>
      <c r="K33" s="152" t="s">
        <v>10</v>
      </c>
      <c r="L33" s="152" t="s">
        <v>10</v>
      </c>
      <c r="M33" s="152" t="s">
        <v>10</v>
      </c>
      <c r="N33" s="152">
        <v>62377</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v>19125</v>
      </c>
      <c r="D34" s="152" t="s">
        <v>10</v>
      </c>
      <c r="E34" s="152" t="s">
        <v>10</v>
      </c>
      <c r="F34" s="152" t="s">
        <v>10</v>
      </c>
      <c r="G34" s="152" t="s">
        <v>10</v>
      </c>
      <c r="H34" s="152" t="s">
        <v>10</v>
      </c>
      <c r="I34" s="152" t="s">
        <v>10</v>
      </c>
      <c r="J34" s="152" t="s">
        <v>10</v>
      </c>
      <c r="K34" s="152" t="s">
        <v>10</v>
      </c>
      <c r="L34" s="152" t="s">
        <v>10</v>
      </c>
      <c r="M34" s="152" t="s">
        <v>10</v>
      </c>
      <c r="N34" s="152">
        <v>19125</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v>25634</v>
      </c>
      <c r="D35" s="152" t="s">
        <v>10</v>
      </c>
      <c r="E35" s="152" t="s">
        <v>10</v>
      </c>
      <c r="F35" s="152" t="s">
        <v>10</v>
      </c>
      <c r="G35" s="152" t="s">
        <v>10</v>
      </c>
      <c r="H35" s="152" t="s">
        <v>10</v>
      </c>
      <c r="I35" s="152" t="s">
        <v>10</v>
      </c>
      <c r="J35" s="152" t="s">
        <v>10</v>
      </c>
      <c r="K35" s="152" t="s">
        <v>10</v>
      </c>
      <c r="L35" s="152" t="s">
        <v>10</v>
      </c>
      <c r="M35" s="152" t="s">
        <v>10</v>
      </c>
      <c r="N35" s="152">
        <v>25634</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v>9993</v>
      </c>
      <c r="D36" s="152" t="s">
        <v>10</v>
      </c>
      <c r="E36" s="152" t="s">
        <v>10</v>
      </c>
      <c r="F36" s="152" t="s">
        <v>10</v>
      </c>
      <c r="G36" s="152" t="s">
        <v>10</v>
      </c>
      <c r="H36" s="152" t="s">
        <v>10</v>
      </c>
      <c r="I36" s="152" t="s">
        <v>10</v>
      </c>
      <c r="J36" s="152" t="s">
        <v>10</v>
      </c>
      <c r="K36" s="152" t="s">
        <v>10</v>
      </c>
      <c r="L36" s="152" t="s">
        <v>10</v>
      </c>
      <c r="M36" s="152" t="s">
        <v>10</v>
      </c>
      <c r="N36" s="152">
        <v>9993</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10666</v>
      </c>
      <c r="D37" s="152" t="s">
        <v>10</v>
      </c>
      <c r="E37" s="152" t="s">
        <v>10</v>
      </c>
      <c r="F37" s="152" t="s">
        <v>10</v>
      </c>
      <c r="G37" s="152" t="s">
        <v>10</v>
      </c>
      <c r="H37" s="152" t="s">
        <v>10</v>
      </c>
      <c r="I37" s="152" t="s">
        <v>10</v>
      </c>
      <c r="J37" s="152" t="s">
        <v>10</v>
      </c>
      <c r="K37" s="152" t="s">
        <v>10</v>
      </c>
      <c r="L37" s="152" t="s">
        <v>10</v>
      </c>
      <c r="M37" s="152" t="s">
        <v>10</v>
      </c>
      <c r="N37" s="152">
        <v>10666</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27653</v>
      </c>
      <c r="D38" s="152" t="s">
        <v>10</v>
      </c>
      <c r="E38" s="152" t="s">
        <v>10</v>
      </c>
      <c r="F38" s="152" t="s">
        <v>10</v>
      </c>
      <c r="G38" s="152" t="s">
        <v>10</v>
      </c>
      <c r="H38" s="152" t="s">
        <v>10</v>
      </c>
      <c r="I38" s="152" t="s">
        <v>10</v>
      </c>
      <c r="J38" s="152" t="s">
        <v>10</v>
      </c>
      <c r="K38" s="152" t="s">
        <v>10</v>
      </c>
      <c r="L38" s="152" t="s">
        <v>10</v>
      </c>
      <c r="M38" s="152" t="s">
        <v>10</v>
      </c>
      <c r="N38" s="152">
        <v>27653</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6305</v>
      </c>
      <c r="D39" s="152" t="s">
        <v>10</v>
      </c>
      <c r="E39" s="152" t="s">
        <v>10</v>
      </c>
      <c r="F39" s="152" t="s">
        <v>10</v>
      </c>
      <c r="G39" s="152">
        <v>6305</v>
      </c>
      <c r="H39" s="152" t="s">
        <v>10</v>
      </c>
      <c r="I39" s="152" t="s">
        <v>10</v>
      </c>
      <c r="J39" s="152" t="s">
        <v>10</v>
      </c>
      <c r="K39" s="152" t="s">
        <v>10</v>
      </c>
      <c r="L39" s="152" t="s">
        <v>10</v>
      </c>
      <c r="M39" s="152" t="s">
        <v>10</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151</v>
      </c>
      <c r="D40" s="152" t="s">
        <v>10</v>
      </c>
      <c r="E40" s="152" t="s">
        <v>10</v>
      </c>
      <c r="F40" s="152" t="s">
        <v>10</v>
      </c>
      <c r="G40" s="152">
        <v>109</v>
      </c>
      <c r="H40" s="152" t="s">
        <v>10</v>
      </c>
      <c r="I40" s="152" t="s">
        <v>10</v>
      </c>
      <c r="J40" s="152" t="s">
        <v>10</v>
      </c>
      <c r="K40" s="152">
        <v>42</v>
      </c>
      <c r="L40" s="152" t="s">
        <v>10</v>
      </c>
      <c r="M40" s="152" t="s">
        <v>10</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14552</v>
      </c>
      <c r="D41" s="152">
        <v>1</v>
      </c>
      <c r="E41" s="152">
        <v>1236</v>
      </c>
      <c r="F41" s="152" t="s">
        <v>10</v>
      </c>
      <c r="G41" s="152">
        <v>102</v>
      </c>
      <c r="H41" s="152">
        <v>47</v>
      </c>
      <c r="I41" s="152">
        <v>47</v>
      </c>
      <c r="J41" s="152" t="s">
        <v>10</v>
      </c>
      <c r="K41" s="152" t="s">
        <v>10</v>
      </c>
      <c r="L41" s="152">
        <v>693</v>
      </c>
      <c r="M41" s="152">
        <v>12473</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11280</v>
      </c>
      <c r="D42" s="152">
        <v>539</v>
      </c>
      <c r="E42" s="152">
        <v>3211</v>
      </c>
      <c r="F42" s="152">
        <v>290</v>
      </c>
      <c r="G42" s="152">
        <v>643</v>
      </c>
      <c r="H42" s="152">
        <v>319</v>
      </c>
      <c r="I42" s="152">
        <v>47</v>
      </c>
      <c r="J42" s="152">
        <v>272</v>
      </c>
      <c r="K42" s="152">
        <v>99</v>
      </c>
      <c r="L42" s="152">
        <v>483</v>
      </c>
      <c r="M42" s="152">
        <v>293</v>
      </c>
      <c r="N42" s="152">
        <v>5403</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3242</v>
      </c>
      <c r="D43" s="152">
        <v>7</v>
      </c>
      <c r="E43" s="152">
        <v>2033</v>
      </c>
      <c r="F43" s="152">
        <v>260</v>
      </c>
      <c r="G43" s="152">
        <v>245</v>
      </c>
      <c r="H43" s="152">
        <v>227</v>
      </c>
      <c r="I43" s="152" t="s">
        <v>10</v>
      </c>
      <c r="J43" s="152">
        <v>227</v>
      </c>
      <c r="K43" s="152" t="s">
        <v>10</v>
      </c>
      <c r="L43" s="152">
        <v>469</v>
      </c>
      <c r="M43" s="152" t="s">
        <v>10</v>
      </c>
      <c r="N43" s="152" t="s">
        <v>10</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129743</v>
      </c>
      <c r="D44" s="162">
        <v>533</v>
      </c>
      <c r="E44" s="162">
        <v>2414</v>
      </c>
      <c r="F44" s="162">
        <v>30</v>
      </c>
      <c r="G44" s="162">
        <v>6915</v>
      </c>
      <c r="H44" s="162">
        <v>139</v>
      </c>
      <c r="I44" s="162">
        <v>94</v>
      </c>
      <c r="J44" s="162">
        <v>45</v>
      </c>
      <c r="K44" s="162">
        <v>141</v>
      </c>
      <c r="L44" s="162">
        <v>708</v>
      </c>
      <c r="M44" s="162">
        <v>12766</v>
      </c>
      <c r="N44" s="162">
        <v>106099</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5876</v>
      </c>
      <c r="D45" s="152" t="s">
        <v>10</v>
      </c>
      <c r="E45" s="152">
        <v>192</v>
      </c>
      <c r="F45" s="152" t="s">
        <v>10</v>
      </c>
      <c r="G45" s="152">
        <v>55</v>
      </c>
      <c r="H45" s="152" t="s">
        <v>10</v>
      </c>
      <c r="I45" s="152" t="s">
        <v>10</v>
      </c>
      <c r="J45" s="152" t="s">
        <v>10</v>
      </c>
      <c r="K45" s="152" t="s">
        <v>10</v>
      </c>
      <c r="L45" s="152" t="s">
        <v>10</v>
      </c>
      <c r="M45" s="152" t="s">
        <v>10</v>
      </c>
      <c r="N45" s="152">
        <v>5629</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2454</v>
      </c>
      <c r="D47" s="152" t="s">
        <v>10</v>
      </c>
      <c r="E47" s="152">
        <v>91</v>
      </c>
      <c r="F47" s="152" t="s">
        <v>10</v>
      </c>
      <c r="G47" s="152">
        <v>3</v>
      </c>
      <c r="H47" s="152" t="s">
        <v>10</v>
      </c>
      <c r="I47" s="152" t="s">
        <v>10</v>
      </c>
      <c r="J47" s="152" t="s">
        <v>10</v>
      </c>
      <c r="K47" s="152" t="s">
        <v>10</v>
      </c>
      <c r="L47" s="152">
        <v>2123</v>
      </c>
      <c r="M47" s="152">
        <v>2</v>
      </c>
      <c r="N47" s="152">
        <v>235</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8330</v>
      </c>
      <c r="D49" s="162" t="s">
        <v>10</v>
      </c>
      <c r="E49" s="162">
        <v>283</v>
      </c>
      <c r="F49" s="162" t="s">
        <v>10</v>
      </c>
      <c r="G49" s="162">
        <v>58</v>
      </c>
      <c r="H49" s="162" t="s">
        <v>10</v>
      </c>
      <c r="I49" s="162" t="s">
        <v>10</v>
      </c>
      <c r="J49" s="162" t="s">
        <v>10</v>
      </c>
      <c r="K49" s="162" t="s">
        <v>10</v>
      </c>
      <c r="L49" s="162">
        <v>2123</v>
      </c>
      <c r="M49" s="162">
        <v>2</v>
      </c>
      <c r="N49" s="162">
        <v>5864</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138072</v>
      </c>
      <c r="D50" s="162">
        <v>533</v>
      </c>
      <c r="E50" s="162">
        <v>2697</v>
      </c>
      <c r="F50" s="162">
        <v>30</v>
      </c>
      <c r="G50" s="162">
        <v>6973</v>
      </c>
      <c r="H50" s="162">
        <v>139</v>
      </c>
      <c r="I50" s="162">
        <v>94</v>
      </c>
      <c r="J50" s="162">
        <v>45</v>
      </c>
      <c r="K50" s="162">
        <v>141</v>
      </c>
      <c r="L50" s="162">
        <v>2830</v>
      </c>
      <c r="M50" s="162">
        <v>12768</v>
      </c>
      <c r="N50" s="162">
        <v>111962</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22231</v>
      </c>
      <c r="D51" s="162">
        <v>-13391</v>
      </c>
      <c r="E51" s="162">
        <v>-6714</v>
      </c>
      <c r="F51" s="162">
        <v>-5069</v>
      </c>
      <c r="G51" s="162">
        <v>-8807</v>
      </c>
      <c r="H51" s="162">
        <v>-8183</v>
      </c>
      <c r="I51" s="162">
        <v>-899</v>
      </c>
      <c r="J51" s="162">
        <v>-7284</v>
      </c>
      <c r="K51" s="162">
        <v>-3438</v>
      </c>
      <c r="L51" s="162">
        <v>-3707</v>
      </c>
      <c r="M51" s="162">
        <v>-10342</v>
      </c>
      <c r="N51" s="162">
        <v>81881</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18823</v>
      </c>
      <c r="D52" s="160">
        <v>-13220</v>
      </c>
      <c r="E52" s="160">
        <v>-6227</v>
      </c>
      <c r="F52" s="160">
        <v>-5047</v>
      </c>
      <c r="G52" s="160">
        <v>-8557</v>
      </c>
      <c r="H52" s="160">
        <v>-8183</v>
      </c>
      <c r="I52" s="160">
        <v>-899</v>
      </c>
      <c r="J52" s="160">
        <v>-7284</v>
      </c>
      <c r="K52" s="160">
        <v>-3438</v>
      </c>
      <c r="L52" s="160">
        <v>-2842</v>
      </c>
      <c r="M52" s="160">
        <v>-9680</v>
      </c>
      <c r="N52" s="160">
        <v>76017</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v>1804</v>
      </c>
      <c r="D53" s="152" t="s">
        <v>10</v>
      </c>
      <c r="E53" s="152" t="s">
        <v>10</v>
      </c>
      <c r="F53" s="152" t="s">
        <v>10</v>
      </c>
      <c r="G53" s="152" t="s">
        <v>10</v>
      </c>
      <c r="H53" s="152" t="s">
        <v>10</v>
      </c>
      <c r="I53" s="152" t="s">
        <v>10</v>
      </c>
      <c r="J53" s="152" t="s">
        <v>10</v>
      </c>
      <c r="K53" s="152" t="s">
        <v>10</v>
      </c>
      <c r="L53" s="152" t="s">
        <v>10</v>
      </c>
      <c r="M53" s="152" t="s">
        <v>10</v>
      </c>
      <c r="N53" s="152">
        <v>1804</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5127</v>
      </c>
      <c r="D54" s="152" t="s">
        <v>10</v>
      </c>
      <c r="E54" s="152" t="s">
        <v>10</v>
      </c>
      <c r="F54" s="152" t="s">
        <v>10</v>
      </c>
      <c r="G54" s="152" t="s">
        <v>10</v>
      </c>
      <c r="H54" s="152" t="s">
        <v>10</v>
      </c>
      <c r="I54" s="152" t="s">
        <v>10</v>
      </c>
      <c r="J54" s="152" t="s">
        <v>10</v>
      </c>
      <c r="K54" s="152" t="s">
        <v>10</v>
      </c>
      <c r="L54" s="152" t="s">
        <v>10</v>
      </c>
      <c r="M54" s="152" t="s">
        <v>10</v>
      </c>
      <c r="N54" s="152">
        <v>5127</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386.28</v>
      </c>
      <c r="D56" s="154">
        <v>174.78</v>
      </c>
      <c r="E56" s="154">
        <v>117.87</v>
      </c>
      <c r="F56" s="154">
        <v>9.02</v>
      </c>
      <c r="G56" s="154">
        <v>35.03</v>
      </c>
      <c r="H56" s="154">
        <v>8.9</v>
      </c>
      <c r="I56" s="154">
        <v>6.78</v>
      </c>
      <c r="J56" s="154">
        <v>2.13</v>
      </c>
      <c r="K56" s="154">
        <v>1.5</v>
      </c>
      <c r="L56" s="154">
        <v>33.729999999999997</v>
      </c>
      <c r="M56" s="154">
        <v>5.44</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159.72999999999999</v>
      </c>
      <c r="D57" s="154">
        <v>26.63</v>
      </c>
      <c r="E57" s="154">
        <v>32.700000000000003</v>
      </c>
      <c r="F57" s="154">
        <v>62.93</v>
      </c>
      <c r="G57" s="154">
        <v>26.99</v>
      </c>
      <c r="H57" s="154">
        <v>1.1100000000000001</v>
      </c>
      <c r="I57" s="154">
        <v>0.97</v>
      </c>
      <c r="J57" s="154">
        <v>0.14000000000000001</v>
      </c>
      <c r="K57" s="154">
        <v>0.21</v>
      </c>
      <c r="L57" s="154">
        <v>3.94</v>
      </c>
      <c r="M57" s="154">
        <v>5.22</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3.87</v>
      </c>
      <c r="D59" s="154" t="s">
        <v>10</v>
      </c>
      <c r="E59" s="154">
        <v>0.01</v>
      </c>
      <c r="F59" s="154" t="s">
        <v>10</v>
      </c>
      <c r="G59" s="154" t="s">
        <v>10</v>
      </c>
      <c r="H59" s="154" t="s">
        <v>10</v>
      </c>
      <c r="I59" s="154" t="s">
        <v>10</v>
      </c>
      <c r="J59" s="154" t="s">
        <v>10</v>
      </c>
      <c r="K59" s="154" t="s">
        <v>10</v>
      </c>
      <c r="L59" s="154">
        <v>0.55000000000000004</v>
      </c>
      <c r="M59" s="154" t="s">
        <v>10</v>
      </c>
      <c r="N59" s="154">
        <v>3.31</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1231.1300000000001</v>
      </c>
      <c r="D60" s="154">
        <v>13.25</v>
      </c>
      <c r="E60" s="154">
        <v>15.94</v>
      </c>
      <c r="F60" s="154">
        <v>11.32</v>
      </c>
      <c r="G60" s="154">
        <v>183.17</v>
      </c>
      <c r="H60" s="154">
        <v>123.36</v>
      </c>
      <c r="I60" s="154">
        <v>7.75</v>
      </c>
      <c r="J60" s="154">
        <v>115.61</v>
      </c>
      <c r="K60" s="154">
        <v>54.12</v>
      </c>
      <c r="L60" s="154">
        <v>24.48</v>
      </c>
      <c r="M60" s="154">
        <v>339.5</v>
      </c>
      <c r="N60" s="154">
        <v>465.98</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50.57</v>
      </c>
      <c r="D61" s="154">
        <v>0.11</v>
      </c>
      <c r="E61" s="154">
        <v>31.72</v>
      </c>
      <c r="F61" s="154">
        <v>4.0599999999999996</v>
      </c>
      <c r="G61" s="154">
        <v>3.82</v>
      </c>
      <c r="H61" s="154">
        <v>3.54</v>
      </c>
      <c r="I61" s="154" t="s">
        <v>10</v>
      </c>
      <c r="J61" s="154">
        <v>3.54</v>
      </c>
      <c r="K61" s="154" t="s">
        <v>10</v>
      </c>
      <c r="L61" s="154">
        <v>7.32</v>
      </c>
      <c r="M61" s="154" t="s">
        <v>10</v>
      </c>
      <c r="N61" s="154" t="s">
        <v>10</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1730.44</v>
      </c>
      <c r="D62" s="158">
        <v>214.55</v>
      </c>
      <c r="E62" s="158">
        <v>134.80000000000001</v>
      </c>
      <c r="F62" s="158">
        <v>79.209999999999994</v>
      </c>
      <c r="G62" s="158">
        <v>241.37</v>
      </c>
      <c r="H62" s="158">
        <v>129.83000000000001</v>
      </c>
      <c r="I62" s="158">
        <v>15.49</v>
      </c>
      <c r="J62" s="158">
        <v>114.34</v>
      </c>
      <c r="K62" s="158">
        <v>55.84</v>
      </c>
      <c r="L62" s="158">
        <v>55.38</v>
      </c>
      <c r="M62" s="158">
        <v>350.17</v>
      </c>
      <c r="N62" s="158">
        <v>469.29</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37.99</v>
      </c>
      <c r="D63" s="154">
        <v>2.67</v>
      </c>
      <c r="E63" s="154">
        <v>12.01</v>
      </c>
      <c r="F63" s="154">
        <v>0.33</v>
      </c>
      <c r="G63" s="154">
        <v>4.5999999999999996</v>
      </c>
      <c r="H63" s="154" t="s">
        <v>10</v>
      </c>
      <c r="I63" s="154" t="s">
        <v>10</v>
      </c>
      <c r="J63" s="154" t="s">
        <v>10</v>
      </c>
      <c r="K63" s="154" t="s">
        <v>10</v>
      </c>
      <c r="L63" s="154">
        <v>18.37</v>
      </c>
      <c r="M63" s="154" t="s">
        <v>10</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18.37</v>
      </c>
      <c r="D64" s="154" t="s">
        <v>10</v>
      </c>
      <c r="E64" s="154" t="s">
        <v>10</v>
      </c>
      <c r="F64" s="154" t="s">
        <v>10</v>
      </c>
      <c r="G64" s="154" t="s">
        <v>10</v>
      </c>
      <c r="H64" s="154" t="s">
        <v>10</v>
      </c>
      <c r="I64" s="154" t="s">
        <v>10</v>
      </c>
      <c r="J64" s="154" t="s">
        <v>10</v>
      </c>
      <c r="K64" s="154" t="s">
        <v>10</v>
      </c>
      <c r="L64" s="154">
        <v>18.37</v>
      </c>
      <c r="M64" s="154" t="s">
        <v>10</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38.81</v>
      </c>
      <c r="D66" s="154" t="s">
        <v>10</v>
      </c>
      <c r="E66" s="154" t="s">
        <v>10</v>
      </c>
      <c r="F66" s="154" t="s">
        <v>10</v>
      </c>
      <c r="G66" s="154">
        <v>0.21</v>
      </c>
      <c r="H66" s="154" t="s">
        <v>10</v>
      </c>
      <c r="I66" s="154" t="s">
        <v>10</v>
      </c>
      <c r="J66" s="154" t="s">
        <v>10</v>
      </c>
      <c r="K66" s="154" t="s">
        <v>10</v>
      </c>
      <c r="L66" s="154">
        <v>28.24</v>
      </c>
      <c r="M66" s="154">
        <v>10.36</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76.790000000000006</v>
      </c>
      <c r="D68" s="158">
        <v>2.67</v>
      </c>
      <c r="E68" s="158">
        <v>12.01</v>
      </c>
      <c r="F68" s="158">
        <v>0.33</v>
      </c>
      <c r="G68" s="158">
        <v>4.8099999999999996</v>
      </c>
      <c r="H68" s="158" t="s">
        <v>10</v>
      </c>
      <c r="I68" s="158" t="s">
        <v>10</v>
      </c>
      <c r="J68" s="158" t="s">
        <v>10</v>
      </c>
      <c r="K68" s="158" t="s">
        <v>10</v>
      </c>
      <c r="L68" s="158">
        <v>46.61</v>
      </c>
      <c r="M68" s="158">
        <v>10.36</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1807.23</v>
      </c>
      <c r="D69" s="158">
        <v>217.22</v>
      </c>
      <c r="E69" s="158">
        <v>146.81</v>
      </c>
      <c r="F69" s="158">
        <v>79.540000000000006</v>
      </c>
      <c r="G69" s="158">
        <v>246.18</v>
      </c>
      <c r="H69" s="158">
        <v>129.83000000000001</v>
      </c>
      <c r="I69" s="158">
        <v>15.49</v>
      </c>
      <c r="J69" s="158">
        <v>114.34</v>
      </c>
      <c r="K69" s="158">
        <v>55.84</v>
      </c>
      <c r="L69" s="158">
        <v>101.99</v>
      </c>
      <c r="M69" s="158">
        <v>360.53</v>
      </c>
      <c r="N69" s="158">
        <v>469.29</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v>973.13</v>
      </c>
      <c r="D70" s="154" t="s">
        <v>10</v>
      </c>
      <c r="E70" s="154" t="s">
        <v>10</v>
      </c>
      <c r="F70" s="154" t="s">
        <v>10</v>
      </c>
      <c r="G70" s="154" t="s">
        <v>10</v>
      </c>
      <c r="H70" s="154" t="s">
        <v>10</v>
      </c>
      <c r="I70" s="154" t="s">
        <v>10</v>
      </c>
      <c r="J70" s="154" t="s">
        <v>10</v>
      </c>
      <c r="K70" s="154" t="s">
        <v>10</v>
      </c>
      <c r="L70" s="154" t="s">
        <v>10</v>
      </c>
      <c r="M70" s="154" t="s">
        <v>10</v>
      </c>
      <c r="N70" s="154">
        <v>973.13</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v>298.36</v>
      </c>
      <c r="D71" s="154" t="s">
        <v>10</v>
      </c>
      <c r="E71" s="154" t="s">
        <v>10</v>
      </c>
      <c r="F71" s="154" t="s">
        <v>10</v>
      </c>
      <c r="G71" s="154" t="s">
        <v>10</v>
      </c>
      <c r="H71" s="154" t="s">
        <v>10</v>
      </c>
      <c r="I71" s="154" t="s">
        <v>10</v>
      </c>
      <c r="J71" s="154" t="s">
        <v>10</v>
      </c>
      <c r="K71" s="154" t="s">
        <v>10</v>
      </c>
      <c r="L71" s="154" t="s">
        <v>10</v>
      </c>
      <c r="M71" s="154" t="s">
        <v>10</v>
      </c>
      <c r="N71" s="154">
        <v>298.36</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v>399.91</v>
      </c>
      <c r="D72" s="154" t="s">
        <v>10</v>
      </c>
      <c r="E72" s="154" t="s">
        <v>10</v>
      </c>
      <c r="F72" s="154" t="s">
        <v>10</v>
      </c>
      <c r="G72" s="154" t="s">
        <v>10</v>
      </c>
      <c r="H72" s="154" t="s">
        <v>10</v>
      </c>
      <c r="I72" s="154" t="s">
        <v>10</v>
      </c>
      <c r="J72" s="154" t="s">
        <v>10</v>
      </c>
      <c r="K72" s="154" t="s">
        <v>10</v>
      </c>
      <c r="L72" s="154" t="s">
        <v>10</v>
      </c>
      <c r="M72" s="154" t="s">
        <v>10</v>
      </c>
      <c r="N72" s="154">
        <v>399.91</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v>155.9</v>
      </c>
      <c r="D73" s="154" t="s">
        <v>10</v>
      </c>
      <c r="E73" s="154" t="s">
        <v>10</v>
      </c>
      <c r="F73" s="154" t="s">
        <v>10</v>
      </c>
      <c r="G73" s="154" t="s">
        <v>10</v>
      </c>
      <c r="H73" s="154" t="s">
        <v>10</v>
      </c>
      <c r="I73" s="154" t="s">
        <v>10</v>
      </c>
      <c r="J73" s="154" t="s">
        <v>10</v>
      </c>
      <c r="K73" s="154" t="s">
        <v>10</v>
      </c>
      <c r="L73" s="154" t="s">
        <v>10</v>
      </c>
      <c r="M73" s="154" t="s">
        <v>10</v>
      </c>
      <c r="N73" s="154">
        <v>155.9</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166.4</v>
      </c>
      <c r="D74" s="154" t="s">
        <v>10</v>
      </c>
      <c r="E74" s="154" t="s">
        <v>10</v>
      </c>
      <c r="F74" s="154" t="s">
        <v>10</v>
      </c>
      <c r="G74" s="154" t="s">
        <v>10</v>
      </c>
      <c r="H74" s="154" t="s">
        <v>10</v>
      </c>
      <c r="I74" s="154" t="s">
        <v>10</v>
      </c>
      <c r="J74" s="154" t="s">
        <v>10</v>
      </c>
      <c r="K74" s="154" t="s">
        <v>10</v>
      </c>
      <c r="L74" s="154" t="s">
        <v>10</v>
      </c>
      <c r="M74" s="154" t="s">
        <v>10</v>
      </c>
      <c r="N74" s="154">
        <v>166.4</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431.41</v>
      </c>
      <c r="D75" s="154" t="s">
        <v>10</v>
      </c>
      <c r="E75" s="154" t="s">
        <v>10</v>
      </c>
      <c r="F75" s="154" t="s">
        <v>10</v>
      </c>
      <c r="G75" s="154" t="s">
        <v>10</v>
      </c>
      <c r="H75" s="154" t="s">
        <v>10</v>
      </c>
      <c r="I75" s="154" t="s">
        <v>10</v>
      </c>
      <c r="J75" s="154" t="s">
        <v>10</v>
      </c>
      <c r="K75" s="154" t="s">
        <v>10</v>
      </c>
      <c r="L75" s="154" t="s">
        <v>10</v>
      </c>
      <c r="M75" s="154" t="s">
        <v>10</v>
      </c>
      <c r="N75" s="154">
        <v>431.41</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98.36</v>
      </c>
      <c r="D76" s="154" t="s">
        <v>10</v>
      </c>
      <c r="E76" s="154" t="s">
        <v>10</v>
      </c>
      <c r="F76" s="154" t="s">
        <v>10</v>
      </c>
      <c r="G76" s="154">
        <v>98.36</v>
      </c>
      <c r="H76" s="154" t="s">
        <v>10</v>
      </c>
      <c r="I76" s="154" t="s">
        <v>10</v>
      </c>
      <c r="J76" s="154" t="s">
        <v>10</v>
      </c>
      <c r="K76" s="154" t="s">
        <v>10</v>
      </c>
      <c r="L76" s="154" t="s">
        <v>10</v>
      </c>
      <c r="M76" s="154" t="s">
        <v>10</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2.36</v>
      </c>
      <c r="D77" s="154" t="s">
        <v>10</v>
      </c>
      <c r="E77" s="154" t="s">
        <v>10</v>
      </c>
      <c r="F77" s="154" t="s">
        <v>10</v>
      </c>
      <c r="G77" s="154">
        <v>1.71</v>
      </c>
      <c r="H77" s="154" t="s">
        <v>10</v>
      </c>
      <c r="I77" s="154" t="s">
        <v>10</v>
      </c>
      <c r="J77" s="154" t="s">
        <v>10</v>
      </c>
      <c r="K77" s="154">
        <v>0.66</v>
      </c>
      <c r="L77" s="154" t="s">
        <v>10</v>
      </c>
      <c r="M77" s="154" t="s">
        <v>10</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227.02</v>
      </c>
      <c r="D78" s="154">
        <v>0.01</v>
      </c>
      <c r="E78" s="154">
        <v>19.28</v>
      </c>
      <c r="F78" s="154" t="s">
        <v>10</v>
      </c>
      <c r="G78" s="154">
        <v>1.6</v>
      </c>
      <c r="H78" s="154">
        <v>0.73</v>
      </c>
      <c r="I78" s="154">
        <v>0.73</v>
      </c>
      <c r="J78" s="154" t="s">
        <v>10</v>
      </c>
      <c r="K78" s="154" t="s">
        <v>10</v>
      </c>
      <c r="L78" s="154">
        <v>10.82</v>
      </c>
      <c r="M78" s="154">
        <v>194.59</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175.98</v>
      </c>
      <c r="D79" s="154">
        <v>8.41</v>
      </c>
      <c r="E79" s="154">
        <v>50.1</v>
      </c>
      <c r="F79" s="154">
        <v>4.5199999999999996</v>
      </c>
      <c r="G79" s="154">
        <v>10.039999999999999</v>
      </c>
      <c r="H79" s="154">
        <v>4.97</v>
      </c>
      <c r="I79" s="154">
        <v>0.73</v>
      </c>
      <c r="J79" s="154">
        <v>4.24</v>
      </c>
      <c r="K79" s="154">
        <v>1.54</v>
      </c>
      <c r="L79" s="154">
        <v>7.54</v>
      </c>
      <c r="M79" s="154">
        <v>4.57</v>
      </c>
      <c r="N79" s="154">
        <v>84.29</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50.57</v>
      </c>
      <c r="D80" s="154">
        <v>0.11</v>
      </c>
      <c r="E80" s="154">
        <v>31.72</v>
      </c>
      <c r="F80" s="154">
        <v>4.0599999999999996</v>
      </c>
      <c r="G80" s="154">
        <v>3.82</v>
      </c>
      <c r="H80" s="154">
        <v>3.54</v>
      </c>
      <c r="I80" s="154" t="s">
        <v>10</v>
      </c>
      <c r="J80" s="154">
        <v>3.54</v>
      </c>
      <c r="K80" s="154" t="s">
        <v>10</v>
      </c>
      <c r="L80" s="154">
        <v>7.32</v>
      </c>
      <c r="M80" s="154" t="s">
        <v>10</v>
      </c>
      <c r="N80" s="154" t="s">
        <v>10</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2024.1</v>
      </c>
      <c r="D81" s="158">
        <v>8.31</v>
      </c>
      <c r="E81" s="158">
        <v>37.659999999999997</v>
      </c>
      <c r="F81" s="158">
        <v>0.46</v>
      </c>
      <c r="G81" s="158">
        <v>107.88</v>
      </c>
      <c r="H81" s="158">
        <v>2.17</v>
      </c>
      <c r="I81" s="158">
        <v>1.46</v>
      </c>
      <c r="J81" s="158">
        <v>0.7</v>
      </c>
      <c r="K81" s="158">
        <v>2.2000000000000002</v>
      </c>
      <c r="L81" s="158">
        <v>11.04</v>
      </c>
      <c r="M81" s="158">
        <v>199.16</v>
      </c>
      <c r="N81" s="158">
        <v>1655.23</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91.67</v>
      </c>
      <c r="D82" s="154" t="s">
        <v>10</v>
      </c>
      <c r="E82" s="154">
        <v>3</v>
      </c>
      <c r="F82" s="154" t="s">
        <v>10</v>
      </c>
      <c r="G82" s="154">
        <v>0.86</v>
      </c>
      <c r="H82" s="154" t="s">
        <v>10</v>
      </c>
      <c r="I82" s="154" t="s">
        <v>10</v>
      </c>
      <c r="J82" s="154" t="s">
        <v>10</v>
      </c>
      <c r="K82" s="154" t="s">
        <v>10</v>
      </c>
      <c r="L82" s="154" t="s">
        <v>10</v>
      </c>
      <c r="M82" s="154" t="s">
        <v>10</v>
      </c>
      <c r="N82" s="154">
        <v>87.82</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38.28</v>
      </c>
      <c r="D84" s="154" t="s">
        <v>10</v>
      </c>
      <c r="E84" s="154">
        <v>1.42</v>
      </c>
      <c r="F84" s="154" t="s">
        <v>10</v>
      </c>
      <c r="G84" s="154">
        <v>0.05</v>
      </c>
      <c r="H84" s="154" t="s">
        <v>10</v>
      </c>
      <c r="I84" s="154" t="s">
        <v>10</v>
      </c>
      <c r="J84" s="154" t="s">
        <v>10</v>
      </c>
      <c r="K84" s="154" t="s">
        <v>10</v>
      </c>
      <c r="L84" s="154">
        <v>33.119999999999997</v>
      </c>
      <c r="M84" s="154">
        <v>0.03</v>
      </c>
      <c r="N84" s="154">
        <v>3.67</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129.94999999999999</v>
      </c>
      <c r="D86" s="158" t="s">
        <v>10</v>
      </c>
      <c r="E86" s="158">
        <v>4.42</v>
      </c>
      <c r="F86" s="158" t="s">
        <v>10</v>
      </c>
      <c r="G86" s="158">
        <v>0.91</v>
      </c>
      <c r="H86" s="158" t="s">
        <v>10</v>
      </c>
      <c r="I86" s="158" t="s">
        <v>10</v>
      </c>
      <c r="J86" s="158" t="s">
        <v>10</v>
      </c>
      <c r="K86" s="158" t="s">
        <v>10</v>
      </c>
      <c r="L86" s="158">
        <v>33.119999999999997</v>
      </c>
      <c r="M86" s="158">
        <v>0.03</v>
      </c>
      <c r="N86" s="158">
        <v>91.48</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2154.0500000000002</v>
      </c>
      <c r="D87" s="158">
        <v>8.31</v>
      </c>
      <c r="E87" s="158">
        <v>42.07</v>
      </c>
      <c r="F87" s="158">
        <v>0.46</v>
      </c>
      <c r="G87" s="158">
        <v>108.79</v>
      </c>
      <c r="H87" s="158">
        <v>2.17</v>
      </c>
      <c r="I87" s="158">
        <v>1.46</v>
      </c>
      <c r="J87" s="158">
        <v>0.7</v>
      </c>
      <c r="K87" s="158">
        <v>2.2000000000000002</v>
      </c>
      <c r="L87" s="158">
        <v>44.16</v>
      </c>
      <c r="M87" s="158">
        <v>199.19</v>
      </c>
      <c r="N87" s="158">
        <v>1746.71</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346.82</v>
      </c>
      <c r="D88" s="158">
        <v>-208.91</v>
      </c>
      <c r="E88" s="158">
        <v>-104.74</v>
      </c>
      <c r="F88" s="158">
        <v>-79.08</v>
      </c>
      <c r="G88" s="158">
        <v>-137.38999999999999</v>
      </c>
      <c r="H88" s="158">
        <v>-127.66</v>
      </c>
      <c r="I88" s="158">
        <v>-14.03</v>
      </c>
      <c r="J88" s="158">
        <v>-113.63</v>
      </c>
      <c r="K88" s="158">
        <v>-53.64</v>
      </c>
      <c r="L88" s="158">
        <v>-57.83</v>
      </c>
      <c r="M88" s="158">
        <v>-161.34</v>
      </c>
      <c r="N88" s="158">
        <v>1277.42</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293.66000000000003</v>
      </c>
      <c r="D89" s="156">
        <v>-206.24</v>
      </c>
      <c r="E89" s="156">
        <v>-97.14</v>
      </c>
      <c r="F89" s="156">
        <v>-78.739999999999995</v>
      </c>
      <c r="G89" s="156">
        <v>-133.49</v>
      </c>
      <c r="H89" s="156">
        <v>-127.66</v>
      </c>
      <c r="I89" s="156">
        <v>-14.03</v>
      </c>
      <c r="J89" s="156">
        <v>-113.63</v>
      </c>
      <c r="K89" s="156">
        <v>-53.64</v>
      </c>
      <c r="L89" s="156">
        <v>-44.34</v>
      </c>
      <c r="M89" s="156">
        <v>-151.01</v>
      </c>
      <c r="N89" s="156">
        <v>1185.94</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v>28.15</v>
      </c>
      <c r="D90" s="154" t="s">
        <v>10</v>
      </c>
      <c r="E90" s="154" t="s">
        <v>10</v>
      </c>
      <c r="F90" s="154" t="s">
        <v>10</v>
      </c>
      <c r="G90" s="154" t="s">
        <v>10</v>
      </c>
      <c r="H90" s="154" t="s">
        <v>10</v>
      </c>
      <c r="I90" s="154" t="s">
        <v>10</v>
      </c>
      <c r="J90" s="154" t="s">
        <v>10</v>
      </c>
      <c r="K90" s="154" t="s">
        <v>10</v>
      </c>
      <c r="L90" s="154" t="s">
        <v>10</v>
      </c>
      <c r="M90" s="154" t="s">
        <v>10</v>
      </c>
      <c r="N90" s="154">
        <v>28.15</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79.989999999999995</v>
      </c>
      <c r="D91" s="154" t="s">
        <v>10</v>
      </c>
      <c r="E91" s="154" t="s">
        <v>10</v>
      </c>
      <c r="F91" s="154" t="s">
        <v>10</v>
      </c>
      <c r="G91" s="154" t="s">
        <v>10</v>
      </c>
      <c r="H91" s="154" t="s">
        <v>10</v>
      </c>
      <c r="I91" s="154" t="s">
        <v>10</v>
      </c>
      <c r="J91" s="154" t="s">
        <v>10</v>
      </c>
      <c r="K91" s="154" t="s">
        <v>10</v>
      </c>
      <c r="L91" s="154" t="s">
        <v>10</v>
      </c>
      <c r="M91" s="154" t="s">
        <v>10</v>
      </c>
      <c r="N91" s="154">
        <v>79.989999999999995</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933</v>
      </c>
      <c r="B1" s="233"/>
      <c r="C1" s="236" t="str">
        <f>"Auszahlungen und Einzahlungen der kreisfreien und großen
kreisangehörigen Städte "&amp;Deckblatt!A7&amp;" nach Produktbereichen"</f>
        <v>Auszahlungen und Einzahlungen der kreisfreien und großen
kreisangehörigen Städte 2018 nach Produktbereichen</v>
      </c>
      <c r="D1" s="236"/>
      <c r="E1" s="236"/>
      <c r="F1" s="236"/>
      <c r="G1" s="237"/>
      <c r="H1" s="238" t="str">
        <f>"Auszahlungen und Einzahlungen der kreisfreien und großen
kreisangehörigen Städte "&amp;Deckblatt!A7&amp;" nach Produktbereichen"</f>
        <v>Auszahlungen und Einzahlungen der kreisfreien und großen
kreisangehörigen Städte 2018 nach Produktbereichen</v>
      </c>
      <c r="I1" s="236"/>
      <c r="J1" s="236"/>
      <c r="K1" s="236"/>
      <c r="L1" s="236"/>
      <c r="M1" s="236"/>
      <c r="N1" s="237"/>
    </row>
    <row r="2" spans="1:14" s="18" customFormat="1" ht="20.25" customHeight="1">
      <c r="A2" s="232" t="s">
        <v>937</v>
      </c>
      <c r="B2" s="233"/>
      <c r="C2" s="236" t="s">
        <v>119</v>
      </c>
      <c r="D2" s="236"/>
      <c r="E2" s="236"/>
      <c r="F2" s="236"/>
      <c r="G2" s="237"/>
      <c r="H2" s="238" t="s">
        <v>119</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31557</v>
      </c>
      <c r="D19" s="152">
        <v>10302</v>
      </c>
      <c r="E19" s="152">
        <v>7499</v>
      </c>
      <c r="F19" s="152">
        <v>1679</v>
      </c>
      <c r="G19" s="152">
        <v>4666</v>
      </c>
      <c r="H19" s="152">
        <v>520</v>
      </c>
      <c r="I19" s="152">
        <v>481</v>
      </c>
      <c r="J19" s="152">
        <v>38</v>
      </c>
      <c r="K19" s="152">
        <v>720</v>
      </c>
      <c r="L19" s="152">
        <v>4106</v>
      </c>
      <c r="M19" s="152">
        <v>2066</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17218</v>
      </c>
      <c r="D20" s="152">
        <v>4345</v>
      </c>
      <c r="E20" s="152">
        <v>563</v>
      </c>
      <c r="F20" s="152">
        <v>4834</v>
      </c>
      <c r="G20" s="152">
        <v>1541</v>
      </c>
      <c r="H20" s="152">
        <v>14</v>
      </c>
      <c r="I20" s="152">
        <v>14</v>
      </c>
      <c r="J20" s="152" t="s">
        <v>10</v>
      </c>
      <c r="K20" s="152">
        <v>1943</v>
      </c>
      <c r="L20" s="152">
        <v>2988</v>
      </c>
      <c r="M20" s="152">
        <v>990</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1566</v>
      </c>
      <c r="D22" s="152" t="s">
        <v>10</v>
      </c>
      <c r="E22" s="152" t="s">
        <v>10</v>
      </c>
      <c r="F22" s="152" t="s">
        <v>10</v>
      </c>
      <c r="G22" s="152" t="s">
        <v>10</v>
      </c>
      <c r="H22" s="152" t="s">
        <v>10</v>
      </c>
      <c r="I22" s="152" t="s">
        <v>10</v>
      </c>
      <c r="J22" s="152" t="s">
        <v>10</v>
      </c>
      <c r="K22" s="152" t="s">
        <v>10</v>
      </c>
      <c r="L22" s="152" t="s">
        <v>10</v>
      </c>
      <c r="M22" s="152" t="s">
        <v>10</v>
      </c>
      <c r="N22" s="152">
        <v>1566</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50100</v>
      </c>
      <c r="D23" s="152">
        <v>1220</v>
      </c>
      <c r="E23" s="152">
        <v>545</v>
      </c>
      <c r="F23" s="152">
        <v>879</v>
      </c>
      <c r="G23" s="152">
        <v>12694</v>
      </c>
      <c r="H23" s="152">
        <v>7936</v>
      </c>
      <c r="I23" s="152">
        <v>319</v>
      </c>
      <c r="J23" s="152">
        <v>7617</v>
      </c>
      <c r="K23" s="152">
        <v>300</v>
      </c>
      <c r="L23" s="152">
        <v>1798</v>
      </c>
      <c r="M23" s="152">
        <v>590</v>
      </c>
      <c r="N23" s="152">
        <v>24138</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3292</v>
      </c>
      <c r="D24" s="152" t="s">
        <v>10</v>
      </c>
      <c r="E24" s="152">
        <v>136</v>
      </c>
      <c r="F24" s="152">
        <v>2756</v>
      </c>
      <c r="G24" s="152" t="s">
        <v>10</v>
      </c>
      <c r="H24" s="152">
        <v>247</v>
      </c>
      <c r="I24" s="152">
        <v>33</v>
      </c>
      <c r="J24" s="152">
        <v>214</v>
      </c>
      <c r="K24" s="152" t="s">
        <v>10</v>
      </c>
      <c r="L24" s="152" t="s">
        <v>10</v>
      </c>
      <c r="M24" s="152" t="s">
        <v>10</v>
      </c>
      <c r="N24" s="152">
        <v>153</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97149</v>
      </c>
      <c r="D25" s="162">
        <v>15867</v>
      </c>
      <c r="E25" s="162">
        <v>8471</v>
      </c>
      <c r="F25" s="162">
        <v>4635</v>
      </c>
      <c r="G25" s="162">
        <v>18901</v>
      </c>
      <c r="H25" s="162">
        <v>8223</v>
      </c>
      <c r="I25" s="162">
        <v>781</v>
      </c>
      <c r="J25" s="162">
        <v>7441</v>
      </c>
      <c r="K25" s="162">
        <v>2963</v>
      </c>
      <c r="L25" s="162">
        <v>8892</v>
      </c>
      <c r="M25" s="162">
        <v>3646</v>
      </c>
      <c r="N25" s="162">
        <v>25552</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19265</v>
      </c>
      <c r="D26" s="152">
        <v>2775</v>
      </c>
      <c r="E26" s="152">
        <v>958</v>
      </c>
      <c r="F26" s="152">
        <v>450</v>
      </c>
      <c r="G26" s="152">
        <v>82</v>
      </c>
      <c r="H26" s="152" t="s">
        <v>10</v>
      </c>
      <c r="I26" s="152" t="s">
        <v>10</v>
      </c>
      <c r="J26" s="152" t="s">
        <v>10</v>
      </c>
      <c r="K26" s="152">
        <v>8</v>
      </c>
      <c r="L26" s="152">
        <v>12936</v>
      </c>
      <c r="M26" s="152">
        <v>2056</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8266</v>
      </c>
      <c r="D27" s="152">
        <v>315</v>
      </c>
      <c r="E27" s="152" t="s">
        <v>10</v>
      </c>
      <c r="F27" s="152">
        <v>391</v>
      </c>
      <c r="G27" s="152" t="s">
        <v>10</v>
      </c>
      <c r="H27" s="152" t="s">
        <v>10</v>
      </c>
      <c r="I27" s="152" t="s">
        <v>10</v>
      </c>
      <c r="J27" s="152" t="s">
        <v>10</v>
      </c>
      <c r="K27" s="152" t="s">
        <v>10</v>
      </c>
      <c r="L27" s="152">
        <v>6056</v>
      </c>
      <c r="M27" s="152">
        <v>1504</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187</v>
      </c>
      <c r="D29" s="152">
        <v>175</v>
      </c>
      <c r="E29" s="152" t="s">
        <v>10</v>
      </c>
      <c r="F29" s="152" t="s">
        <v>10</v>
      </c>
      <c r="G29" s="152" t="s">
        <v>10</v>
      </c>
      <c r="H29" s="152" t="s">
        <v>10</v>
      </c>
      <c r="I29" s="152" t="s">
        <v>10</v>
      </c>
      <c r="J29" s="152" t="s">
        <v>10</v>
      </c>
      <c r="K29" s="152" t="s">
        <v>10</v>
      </c>
      <c r="L29" s="152">
        <v>12</v>
      </c>
      <c r="M29" s="152" t="s">
        <v>10</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19451</v>
      </c>
      <c r="D31" s="162">
        <v>2950</v>
      </c>
      <c r="E31" s="162">
        <v>958</v>
      </c>
      <c r="F31" s="162">
        <v>450</v>
      </c>
      <c r="G31" s="162">
        <v>82</v>
      </c>
      <c r="H31" s="162" t="s">
        <v>10</v>
      </c>
      <c r="I31" s="162" t="s">
        <v>10</v>
      </c>
      <c r="J31" s="162" t="s">
        <v>10</v>
      </c>
      <c r="K31" s="162">
        <v>8</v>
      </c>
      <c r="L31" s="162">
        <v>12948</v>
      </c>
      <c r="M31" s="162">
        <v>2056</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116601</v>
      </c>
      <c r="D32" s="162">
        <v>18817</v>
      </c>
      <c r="E32" s="162">
        <v>9429</v>
      </c>
      <c r="F32" s="162">
        <v>5085</v>
      </c>
      <c r="G32" s="162">
        <v>18982</v>
      </c>
      <c r="H32" s="162">
        <v>8223</v>
      </c>
      <c r="I32" s="162">
        <v>781</v>
      </c>
      <c r="J32" s="162">
        <v>7441</v>
      </c>
      <c r="K32" s="162">
        <v>2971</v>
      </c>
      <c r="L32" s="162">
        <v>21840</v>
      </c>
      <c r="M32" s="162">
        <v>5702</v>
      </c>
      <c r="N32" s="162">
        <v>25552</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v>45505</v>
      </c>
      <c r="D33" s="152" t="s">
        <v>10</v>
      </c>
      <c r="E33" s="152" t="s">
        <v>10</v>
      </c>
      <c r="F33" s="152" t="s">
        <v>10</v>
      </c>
      <c r="G33" s="152" t="s">
        <v>10</v>
      </c>
      <c r="H33" s="152" t="s">
        <v>10</v>
      </c>
      <c r="I33" s="152" t="s">
        <v>10</v>
      </c>
      <c r="J33" s="152" t="s">
        <v>10</v>
      </c>
      <c r="K33" s="152" t="s">
        <v>10</v>
      </c>
      <c r="L33" s="152" t="s">
        <v>10</v>
      </c>
      <c r="M33" s="152" t="s">
        <v>10</v>
      </c>
      <c r="N33" s="152">
        <v>45505</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v>15149</v>
      </c>
      <c r="D34" s="152" t="s">
        <v>10</v>
      </c>
      <c r="E34" s="152" t="s">
        <v>10</v>
      </c>
      <c r="F34" s="152" t="s">
        <v>10</v>
      </c>
      <c r="G34" s="152" t="s">
        <v>10</v>
      </c>
      <c r="H34" s="152" t="s">
        <v>10</v>
      </c>
      <c r="I34" s="152" t="s">
        <v>10</v>
      </c>
      <c r="J34" s="152" t="s">
        <v>10</v>
      </c>
      <c r="K34" s="152" t="s">
        <v>10</v>
      </c>
      <c r="L34" s="152" t="s">
        <v>10</v>
      </c>
      <c r="M34" s="152" t="s">
        <v>10</v>
      </c>
      <c r="N34" s="152">
        <v>15149</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v>18303</v>
      </c>
      <c r="D35" s="152" t="s">
        <v>10</v>
      </c>
      <c r="E35" s="152" t="s">
        <v>10</v>
      </c>
      <c r="F35" s="152" t="s">
        <v>10</v>
      </c>
      <c r="G35" s="152" t="s">
        <v>10</v>
      </c>
      <c r="H35" s="152" t="s">
        <v>10</v>
      </c>
      <c r="I35" s="152" t="s">
        <v>10</v>
      </c>
      <c r="J35" s="152" t="s">
        <v>10</v>
      </c>
      <c r="K35" s="152" t="s">
        <v>10</v>
      </c>
      <c r="L35" s="152" t="s">
        <v>10</v>
      </c>
      <c r="M35" s="152" t="s">
        <v>10</v>
      </c>
      <c r="N35" s="152">
        <v>18303</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v>6939</v>
      </c>
      <c r="D36" s="152" t="s">
        <v>10</v>
      </c>
      <c r="E36" s="152" t="s">
        <v>10</v>
      </c>
      <c r="F36" s="152" t="s">
        <v>10</v>
      </c>
      <c r="G36" s="152" t="s">
        <v>10</v>
      </c>
      <c r="H36" s="152" t="s">
        <v>10</v>
      </c>
      <c r="I36" s="152" t="s">
        <v>10</v>
      </c>
      <c r="J36" s="152" t="s">
        <v>10</v>
      </c>
      <c r="K36" s="152" t="s">
        <v>10</v>
      </c>
      <c r="L36" s="152" t="s">
        <v>10</v>
      </c>
      <c r="M36" s="152" t="s">
        <v>10</v>
      </c>
      <c r="N36" s="152">
        <v>6939</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18807</v>
      </c>
      <c r="D37" s="152" t="s">
        <v>10</v>
      </c>
      <c r="E37" s="152" t="s">
        <v>10</v>
      </c>
      <c r="F37" s="152" t="s">
        <v>10</v>
      </c>
      <c r="G37" s="152" t="s">
        <v>10</v>
      </c>
      <c r="H37" s="152" t="s">
        <v>10</v>
      </c>
      <c r="I37" s="152" t="s">
        <v>10</v>
      </c>
      <c r="J37" s="152" t="s">
        <v>10</v>
      </c>
      <c r="K37" s="152" t="s">
        <v>10</v>
      </c>
      <c r="L37" s="152" t="s">
        <v>10</v>
      </c>
      <c r="M37" s="152" t="s">
        <v>10</v>
      </c>
      <c r="N37" s="152">
        <v>18807</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13592</v>
      </c>
      <c r="D38" s="152" t="s">
        <v>10</v>
      </c>
      <c r="E38" s="152" t="s">
        <v>10</v>
      </c>
      <c r="F38" s="152" t="s">
        <v>10</v>
      </c>
      <c r="G38" s="152" t="s">
        <v>10</v>
      </c>
      <c r="H38" s="152" t="s">
        <v>10</v>
      </c>
      <c r="I38" s="152" t="s">
        <v>10</v>
      </c>
      <c r="J38" s="152" t="s">
        <v>10</v>
      </c>
      <c r="K38" s="152" t="s">
        <v>10</v>
      </c>
      <c r="L38" s="152" t="s">
        <v>10</v>
      </c>
      <c r="M38" s="152" t="s">
        <v>10</v>
      </c>
      <c r="N38" s="152">
        <v>13592</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7007</v>
      </c>
      <c r="D39" s="152">
        <v>36</v>
      </c>
      <c r="E39" s="152" t="s">
        <v>10</v>
      </c>
      <c r="F39" s="152">
        <v>1</v>
      </c>
      <c r="G39" s="152">
        <v>6812</v>
      </c>
      <c r="H39" s="152">
        <v>51</v>
      </c>
      <c r="I39" s="152">
        <v>51</v>
      </c>
      <c r="J39" s="152" t="s">
        <v>10</v>
      </c>
      <c r="K39" s="152" t="s">
        <v>10</v>
      </c>
      <c r="L39" s="152" t="s">
        <v>10</v>
      </c>
      <c r="M39" s="152">
        <v>108</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22</v>
      </c>
      <c r="D40" s="152" t="s">
        <v>10</v>
      </c>
      <c r="E40" s="152" t="s">
        <v>10</v>
      </c>
      <c r="F40" s="152" t="s">
        <v>10</v>
      </c>
      <c r="G40" s="152" t="s">
        <v>10</v>
      </c>
      <c r="H40" s="152" t="s">
        <v>10</v>
      </c>
      <c r="I40" s="152" t="s">
        <v>10</v>
      </c>
      <c r="J40" s="152" t="s">
        <v>10</v>
      </c>
      <c r="K40" s="152" t="s">
        <v>10</v>
      </c>
      <c r="L40" s="152">
        <v>22</v>
      </c>
      <c r="M40" s="152" t="s">
        <v>10</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3909</v>
      </c>
      <c r="D41" s="152">
        <v>4</v>
      </c>
      <c r="E41" s="152">
        <v>1230</v>
      </c>
      <c r="F41" s="152">
        <v>336</v>
      </c>
      <c r="G41" s="152">
        <v>319</v>
      </c>
      <c r="H41" s="152" t="s">
        <v>10</v>
      </c>
      <c r="I41" s="152" t="s">
        <v>10</v>
      </c>
      <c r="J41" s="152" t="s">
        <v>10</v>
      </c>
      <c r="K41" s="152">
        <v>320</v>
      </c>
      <c r="L41" s="152">
        <v>1669</v>
      </c>
      <c r="M41" s="152">
        <v>32</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24984</v>
      </c>
      <c r="D42" s="152">
        <v>8878</v>
      </c>
      <c r="E42" s="152">
        <v>1667</v>
      </c>
      <c r="F42" s="152">
        <v>3063</v>
      </c>
      <c r="G42" s="152">
        <v>3848</v>
      </c>
      <c r="H42" s="152">
        <v>335</v>
      </c>
      <c r="I42" s="152">
        <v>114</v>
      </c>
      <c r="J42" s="152">
        <v>222</v>
      </c>
      <c r="K42" s="152">
        <v>1413</v>
      </c>
      <c r="L42" s="152">
        <v>409</v>
      </c>
      <c r="M42" s="152">
        <v>4884</v>
      </c>
      <c r="N42" s="152">
        <v>485</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3292</v>
      </c>
      <c r="D43" s="152" t="s">
        <v>10</v>
      </c>
      <c r="E43" s="152">
        <v>136</v>
      </c>
      <c r="F43" s="152">
        <v>2756</v>
      </c>
      <c r="G43" s="152" t="s">
        <v>10</v>
      </c>
      <c r="H43" s="152">
        <v>247</v>
      </c>
      <c r="I43" s="152">
        <v>33</v>
      </c>
      <c r="J43" s="152">
        <v>214</v>
      </c>
      <c r="K43" s="152" t="s">
        <v>10</v>
      </c>
      <c r="L43" s="152" t="s">
        <v>10</v>
      </c>
      <c r="M43" s="152" t="s">
        <v>10</v>
      </c>
      <c r="N43" s="152">
        <v>153</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110534</v>
      </c>
      <c r="D44" s="162">
        <v>8918</v>
      </c>
      <c r="E44" s="162">
        <v>2761</v>
      </c>
      <c r="F44" s="162">
        <v>644</v>
      </c>
      <c r="G44" s="162">
        <v>10979</v>
      </c>
      <c r="H44" s="162">
        <v>139</v>
      </c>
      <c r="I44" s="162">
        <v>131</v>
      </c>
      <c r="J44" s="162">
        <v>8</v>
      </c>
      <c r="K44" s="162">
        <v>1734</v>
      </c>
      <c r="L44" s="162">
        <v>2099</v>
      </c>
      <c r="M44" s="162">
        <v>5024</v>
      </c>
      <c r="N44" s="162">
        <v>78236</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12269</v>
      </c>
      <c r="D45" s="152">
        <v>3</v>
      </c>
      <c r="E45" s="152">
        <v>293</v>
      </c>
      <c r="F45" s="152" t="s">
        <v>10</v>
      </c>
      <c r="G45" s="152">
        <v>17</v>
      </c>
      <c r="H45" s="152" t="s">
        <v>10</v>
      </c>
      <c r="I45" s="152" t="s">
        <v>10</v>
      </c>
      <c r="J45" s="152" t="s">
        <v>10</v>
      </c>
      <c r="K45" s="152" t="s">
        <v>10</v>
      </c>
      <c r="L45" s="152">
        <v>6731</v>
      </c>
      <c r="M45" s="152">
        <v>43</v>
      </c>
      <c r="N45" s="152">
        <v>5182</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560</v>
      </c>
      <c r="D47" s="152">
        <v>21</v>
      </c>
      <c r="E47" s="152">
        <v>17</v>
      </c>
      <c r="F47" s="152" t="s">
        <v>10</v>
      </c>
      <c r="G47" s="152">
        <v>15</v>
      </c>
      <c r="H47" s="152" t="s">
        <v>10</v>
      </c>
      <c r="I47" s="152" t="s">
        <v>10</v>
      </c>
      <c r="J47" s="152" t="s">
        <v>10</v>
      </c>
      <c r="K47" s="152" t="s">
        <v>10</v>
      </c>
      <c r="L47" s="152">
        <v>461</v>
      </c>
      <c r="M47" s="152">
        <v>45</v>
      </c>
      <c r="N47" s="152">
        <v>1</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12829</v>
      </c>
      <c r="D49" s="162">
        <v>24</v>
      </c>
      <c r="E49" s="162">
        <v>310</v>
      </c>
      <c r="F49" s="162" t="s">
        <v>10</v>
      </c>
      <c r="G49" s="162">
        <v>32</v>
      </c>
      <c r="H49" s="162" t="s">
        <v>10</v>
      </c>
      <c r="I49" s="162" t="s">
        <v>10</v>
      </c>
      <c r="J49" s="162" t="s">
        <v>10</v>
      </c>
      <c r="K49" s="162" t="s">
        <v>10</v>
      </c>
      <c r="L49" s="162">
        <v>7192</v>
      </c>
      <c r="M49" s="162">
        <v>88</v>
      </c>
      <c r="N49" s="162">
        <v>5183</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123362</v>
      </c>
      <c r="D50" s="162">
        <v>8942</v>
      </c>
      <c r="E50" s="162">
        <v>3071</v>
      </c>
      <c r="F50" s="162">
        <v>644</v>
      </c>
      <c r="G50" s="162">
        <v>11011</v>
      </c>
      <c r="H50" s="162">
        <v>139</v>
      </c>
      <c r="I50" s="162">
        <v>131</v>
      </c>
      <c r="J50" s="162">
        <v>8</v>
      </c>
      <c r="K50" s="162">
        <v>1734</v>
      </c>
      <c r="L50" s="162">
        <v>9291</v>
      </c>
      <c r="M50" s="162">
        <v>5112</v>
      </c>
      <c r="N50" s="162">
        <v>83419</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6762</v>
      </c>
      <c r="D51" s="162">
        <v>-9874</v>
      </c>
      <c r="E51" s="162">
        <v>-6358</v>
      </c>
      <c r="F51" s="162">
        <v>-4441</v>
      </c>
      <c r="G51" s="162">
        <v>-7971</v>
      </c>
      <c r="H51" s="162">
        <v>-8084</v>
      </c>
      <c r="I51" s="162">
        <v>-650</v>
      </c>
      <c r="J51" s="162">
        <v>-7434</v>
      </c>
      <c r="K51" s="162">
        <v>-1238</v>
      </c>
      <c r="L51" s="162">
        <v>-12549</v>
      </c>
      <c r="M51" s="162">
        <v>-591</v>
      </c>
      <c r="N51" s="162">
        <v>57867</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13385</v>
      </c>
      <c r="D52" s="160">
        <v>-6949</v>
      </c>
      <c r="E52" s="160">
        <v>-5710</v>
      </c>
      <c r="F52" s="160">
        <v>-3991</v>
      </c>
      <c r="G52" s="160">
        <v>-7922</v>
      </c>
      <c r="H52" s="160">
        <v>-8084</v>
      </c>
      <c r="I52" s="160">
        <v>-650</v>
      </c>
      <c r="J52" s="160">
        <v>-7434</v>
      </c>
      <c r="K52" s="160">
        <v>-1229</v>
      </c>
      <c r="L52" s="160">
        <v>-6792</v>
      </c>
      <c r="M52" s="160">
        <v>1378</v>
      </c>
      <c r="N52" s="160">
        <v>52684</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t="s">
        <v>10</v>
      </c>
      <c r="D53" s="152" t="s">
        <v>10</v>
      </c>
      <c r="E53" s="152" t="s">
        <v>10</v>
      </c>
      <c r="F53" s="152" t="s">
        <v>10</v>
      </c>
      <c r="G53" s="152" t="s">
        <v>10</v>
      </c>
      <c r="H53" s="152" t="s">
        <v>10</v>
      </c>
      <c r="I53" s="152" t="s">
        <v>10</v>
      </c>
      <c r="J53" s="152" t="s">
        <v>10</v>
      </c>
      <c r="K53" s="152" t="s">
        <v>10</v>
      </c>
      <c r="L53" s="152" t="s">
        <v>10</v>
      </c>
      <c r="M53" s="152" t="s">
        <v>10</v>
      </c>
      <c r="N53" s="152" t="s">
        <v>10</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3655</v>
      </c>
      <c r="D54" s="152" t="s">
        <v>10</v>
      </c>
      <c r="E54" s="152" t="s">
        <v>10</v>
      </c>
      <c r="F54" s="152" t="s">
        <v>10</v>
      </c>
      <c r="G54" s="152" t="s">
        <v>10</v>
      </c>
      <c r="H54" s="152" t="s">
        <v>10</v>
      </c>
      <c r="I54" s="152" t="s">
        <v>10</v>
      </c>
      <c r="J54" s="152" t="s">
        <v>10</v>
      </c>
      <c r="K54" s="152" t="s">
        <v>10</v>
      </c>
      <c r="L54" s="152" t="s">
        <v>10</v>
      </c>
      <c r="M54" s="152" t="s">
        <v>10</v>
      </c>
      <c r="N54" s="152">
        <v>3655</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531.07000000000005</v>
      </c>
      <c r="D56" s="154">
        <v>173.37</v>
      </c>
      <c r="E56" s="154">
        <v>126.2</v>
      </c>
      <c r="F56" s="154">
        <v>28.25</v>
      </c>
      <c r="G56" s="154">
        <v>78.52</v>
      </c>
      <c r="H56" s="154">
        <v>8.74</v>
      </c>
      <c r="I56" s="154">
        <v>8.1</v>
      </c>
      <c r="J56" s="154">
        <v>0.65</v>
      </c>
      <c r="K56" s="154">
        <v>12.11</v>
      </c>
      <c r="L56" s="154">
        <v>69.099999999999994</v>
      </c>
      <c r="M56" s="154">
        <v>34.78</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289.75</v>
      </c>
      <c r="D57" s="154">
        <v>73.12</v>
      </c>
      <c r="E57" s="154">
        <v>9.48</v>
      </c>
      <c r="F57" s="154">
        <v>81.349999999999994</v>
      </c>
      <c r="G57" s="154">
        <v>25.93</v>
      </c>
      <c r="H57" s="154">
        <v>0.24</v>
      </c>
      <c r="I57" s="154">
        <v>0.24</v>
      </c>
      <c r="J57" s="154" t="s">
        <v>10</v>
      </c>
      <c r="K57" s="154">
        <v>32.69</v>
      </c>
      <c r="L57" s="154">
        <v>50.28</v>
      </c>
      <c r="M57" s="154">
        <v>16.66</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26.36</v>
      </c>
      <c r="D59" s="154" t="s">
        <v>10</v>
      </c>
      <c r="E59" s="154" t="s">
        <v>10</v>
      </c>
      <c r="F59" s="154" t="s">
        <v>10</v>
      </c>
      <c r="G59" s="154" t="s">
        <v>10</v>
      </c>
      <c r="H59" s="154" t="s">
        <v>10</v>
      </c>
      <c r="I59" s="154" t="s">
        <v>10</v>
      </c>
      <c r="J59" s="154" t="s">
        <v>10</v>
      </c>
      <c r="K59" s="154" t="s">
        <v>10</v>
      </c>
      <c r="L59" s="154" t="s">
        <v>10</v>
      </c>
      <c r="M59" s="154" t="s">
        <v>10</v>
      </c>
      <c r="N59" s="154">
        <v>26.36</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843.13</v>
      </c>
      <c r="D60" s="154">
        <v>20.54</v>
      </c>
      <c r="E60" s="154">
        <v>9.17</v>
      </c>
      <c r="F60" s="154">
        <v>14.79</v>
      </c>
      <c r="G60" s="154">
        <v>213.63</v>
      </c>
      <c r="H60" s="154">
        <v>133.55000000000001</v>
      </c>
      <c r="I60" s="154">
        <v>5.37</v>
      </c>
      <c r="J60" s="154">
        <v>128.19</v>
      </c>
      <c r="K60" s="154">
        <v>5.0599999999999996</v>
      </c>
      <c r="L60" s="154">
        <v>30.26</v>
      </c>
      <c r="M60" s="154">
        <v>9.92</v>
      </c>
      <c r="N60" s="154">
        <v>406.22</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55.4</v>
      </c>
      <c r="D61" s="154" t="s">
        <v>10</v>
      </c>
      <c r="E61" s="154">
        <v>2.29</v>
      </c>
      <c r="F61" s="154">
        <v>46.38</v>
      </c>
      <c r="G61" s="154" t="s">
        <v>10</v>
      </c>
      <c r="H61" s="154">
        <v>4.16</v>
      </c>
      <c r="I61" s="154">
        <v>0.56000000000000005</v>
      </c>
      <c r="J61" s="154">
        <v>3.6</v>
      </c>
      <c r="K61" s="154" t="s">
        <v>10</v>
      </c>
      <c r="L61" s="154" t="s">
        <v>10</v>
      </c>
      <c r="M61" s="154" t="s">
        <v>10</v>
      </c>
      <c r="N61" s="154">
        <v>2.57</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1634.9</v>
      </c>
      <c r="D62" s="158">
        <v>267.02</v>
      </c>
      <c r="E62" s="158">
        <v>142.56</v>
      </c>
      <c r="F62" s="158">
        <v>78.010000000000005</v>
      </c>
      <c r="G62" s="158">
        <v>318.08</v>
      </c>
      <c r="H62" s="158">
        <v>138.38</v>
      </c>
      <c r="I62" s="158">
        <v>13.15</v>
      </c>
      <c r="J62" s="158">
        <v>125.23</v>
      </c>
      <c r="K62" s="158">
        <v>49.86</v>
      </c>
      <c r="L62" s="158">
        <v>149.63</v>
      </c>
      <c r="M62" s="158">
        <v>61.36</v>
      </c>
      <c r="N62" s="158">
        <v>430.01</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324.20999999999998</v>
      </c>
      <c r="D63" s="154">
        <v>46.7</v>
      </c>
      <c r="E63" s="154">
        <v>16.12</v>
      </c>
      <c r="F63" s="154">
        <v>7.57</v>
      </c>
      <c r="G63" s="154">
        <v>1.37</v>
      </c>
      <c r="H63" s="154" t="s">
        <v>10</v>
      </c>
      <c r="I63" s="154" t="s">
        <v>10</v>
      </c>
      <c r="J63" s="154" t="s">
        <v>10</v>
      </c>
      <c r="K63" s="154">
        <v>0.14000000000000001</v>
      </c>
      <c r="L63" s="154">
        <v>217.71</v>
      </c>
      <c r="M63" s="154">
        <v>34.6</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139.11000000000001</v>
      </c>
      <c r="D64" s="154">
        <v>5.3</v>
      </c>
      <c r="E64" s="154" t="s">
        <v>10</v>
      </c>
      <c r="F64" s="154">
        <v>6.58</v>
      </c>
      <c r="G64" s="154" t="s">
        <v>10</v>
      </c>
      <c r="H64" s="154" t="s">
        <v>10</v>
      </c>
      <c r="I64" s="154" t="s">
        <v>10</v>
      </c>
      <c r="J64" s="154" t="s">
        <v>10</v>
      </c>
      <c r="K64" s="154" t="s">
        <v>10</v>
      </c>
      <c r="L64" s="154">
        <v>101.92</v>
      </c>
      <c r="M64" s="154">
        <v>25.31</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3.14</v>
      </c>
      <c r="D66" s="154">
        <v>2.95</v>
      </c>
      <c r="E66" s="154" t="s">
        <v>10</v>
      </c>
      <c r="F66" s="154" t="s">
        <v>10</v>
      </c>
      <c r="G66" s="154" t="s">
        <v>10</v>
      </c>
      <c r="H66" s="154" t="s">
        <v>10</v>
      </c>
      <c r="I66" s="154" t="s">
        <v>10</v>
      </c>
      <c r="J66" s="154" t="s">
        <v>10</v>
      </c>
      <c r="K66" s="154" t="s">
        <v>10</v>
      </c>
      <c r="L66" s="154">
        <v>0.19</v>
      </c>
      <c r="M66" s="154" t="s">
        <v>10</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327.33999999999997</v>
      </c>
      <c r="D68" s="158">
        <v>49.64</v>
      </c>
      <c r="E68" s="158">
        <v>16.12</v>
      </c>
      <c r="F68" s="158">
        <v>7.57</v>
      </c>
      <c r="G68" s="158">
        <v>1.37</v>
      </c>
      <c r="H68" s="158" t="s">
        <v>10</v>
      </c>
      <c r="I68" s="158" t="s">
        <v>10</v>
      </c>
      <c r="J68" s="158" t="s">
        <v>10</v>
      </c>
      <c r="K68" s="158">
        <v>0.14000000000000001</v>
      </c>
      <c r="L68" s="158">
        <v>217.9</v>
      </c>
      <c r="M68" s="158">
        <v>34.6</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1962.24</v>
      </c>
      <c r="D69" s="158">
        <v>316.66000000000003</v>
      </c>
      <c r="E69" s="158">
        <v>158.66999999999999</v>
      </c>
      <c r="F69" s="158">
        <v>85.57</v>
      </c>
      <c r="G69" s="158">
        <v>319.45</v>
      </c>
      <c r="H69" s="158">
        <v>138.38</v>
      </c>
      <c r="I69" s="158">
        <v>13.15</v>
      </c>
      <c r="J69" s="158">
        <v>125.23</v>
      </c>
      <c r="K69" s="158">
        <v>50</v>
      </c>
      <c r="L69" s="158">
        <v>367.53</v>
      </c>
      <c r="M69" s="158">
        <v>95.96</v>
      </c>
      <c r="N69" s="158">
        <v>430.01</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v>765.79</v>
      </c>
      <c r="D70" s="154" t="s">
        <v>10</v>
      </c>
      <c r="E70" s="154" t="s">
        <v>10</v>
      </c>
      <c r="F70" s="154" t="s">
        <v>10</v>
      </c>
      <c r="G70" s="154" t="s">
        <v>10</v>
      </c>
      <c r="H70" s="154" t="s">
        <v>10</v>
      </c>
      <c r="I70" s="154" t="s">
        <v>10</v>
      </c>
      <c r="J70" s="154" t="s">
        <v>10</v>
      </c>
      <c r="K70" s="154" t="s">
        <v>10</v>
      </c>
      <c r="L70" s="154" t="s">
        <v>10</v>
      </c>
      <c r="M70" s="154" t="s">
        <v>10</v>
      </c>
      <c r="N70" s="154">
        <v>765.79</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v>254.94</v>
      </c>
      <c r="D71" s="154" t="s">
        <v>10</v>
      </c>
      <c r="E71" s="154" t="s">
        <v>10</v>
      </c>
      <c r="F71" s="154" t="s">
        <v>10</v>
      </c>
      <c r="G71" s="154" t="s">
        <v>10</v>
      </c>
      <c r="H71" s="154" t="s">
        <v>10</v>
      </c>
      <c r="I71" s="154" t="s">
        <v>10</v>
      </c>
      <c r="J71" s="154" t="s">
        <v>10</v>
      </c>
      <c r="K71" s="154" t="s">
        <v>10</v>
      </c>
      <c r="L71" s="154" t="s">
        <v>10</v>
      </c>
      <c r="M71" s="154" t="s">
        <v>10</v>
      </c>
      <c r="N71" s="154">
        <v>254.94</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v>308.02</v>
      </c>
      <c r="D72" s="154" t="s">
        <v>10</v>
      </c>
      <c r="E72" s="154" t="s">
        <v>10</v>
      </c>
      <c r="F72" s="154" t="s">
        <v>10</v>
      </c>
      <c r="G72" s="154" t="s">
        <v>10</v>
      </c>
      <c r="H72" s="154" t="s">
        <v>10</v>
      </c>
      <c r="I72" s="154" t="s">
        <v>10</v>
      </c>
      <c r="J72" s="154" t="s">
        <v>10</v>
      </c>
      <c r="K72" s="154" t="s">
        <v>10</v>
      </c>
      <c r="L72" s="154" t="s">
        <v>10</v>
      </c>
      <c r="M72" s="154" t="s">
        <v>10</v>
      </c>
      <c r="N72" s="154">
        <v>308.02</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v>116.78</v>
      </c>
      <c r="D73" s="154" t="s">
        <v>10</v>
      </c>
      <c r="E73" s="154" t="s">
        <v>10</v>
      </c>
      <c r="F73" s="154" t="s">
        <v>10</v>
      </c>
      <c r="G73" s="154" t="s">
        <v>10</v>
      </c>
      <c r="H73" s="154" t="s">
        <v>10</v>
      </c>
      <c r="I73" s="154" t="s">
        <v>10</v>
      </c>
      <c r="J73" s="154" t="s">
        <v>10</v>
      </c>
      <c r="K73" s="154" t="s">
        <v>10</v>
      </c>
      <c r="L73" s="154" t="s">
        <v>10</v>
      </c>
      <c r="M73" s="154" t="s">
        <v>10</v>
      </c>
      <c r="N73" s="154">
        <v>116.78</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316.49</v>
      </c>
      <c r="D74" s="154" t="s">
        <v>10</v>
      </c>
      <c r="E74" s="154" t="s">
        <v>10</v>
      </c>
      <c r="F74" s="154" t="s">
        <v>10</v>
      </c>
      <c r="G74" s="154" t="s">
        <v>10</v>
      </c>
      <c r="H74" s="154" t="s">
        <v>10</v>
      </c>
      <c r="I74" s="154" t="s">
        <v>10</v>
      </c>
      <c r="J74" s="154" t="s">
        <v>10</v>
      </c>
      <c r="K74" s="154" t="s">
        <v>10</v>
      </c>
      <c r="L74" s="154" t="s">
        <v>10</v>
      </c>
      <c r="M74" s="154" t="s">
        <v>10</v>
      </c>
      <c r="N74" s="154">
        <v>316.49</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228.74</v>
      </c>
      <c r="D75" s="154" t="s">
        <v>10</v>
      </c>
      <c r="E75" s="154" t="s">
        <v>10</v>
      </c>
      <c r="F75" s="154" t="s">
        <v>10</v>
      </c>
      <c r="G75" s="154" t="s">
        <v>10</v>
      </c>
      <c r="H75" s="154" t="s">
        <v>10</v>
      </c>
      <c r="I75" s="154" t="s">
        <v>10</v>
      </c>
      <c r="J75" s="154" t="s">
        <v>10</v>
      </c>
      <c r="K75" s="154" t="s">
        <v>10</v>
      </c>
      <c r="L75" s="154" t="s">
        <v>10</v>
      </c>
      <c r="M75" s="154" t="s">
        <v>10</v>
      </c>
      <c r="N75" s="154">
        <v>228.74</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117.93</v>
      </c>
      <c r="D76" s="154">
        <v>0.6</v>
      </c>
      <c r="E76" s="154" t="s">
        <v>10</v>
      </c>
      <c r="F76" s="154">
        <v>0.01</v>
      </c>
      <c r="G76" s="154">
        <v>114.63</v>
      </c>
      <c r="H76" s="154">
        <v>0.86</v>
      </c>
      <c r="I76" s="154">
        <v>0.86</v>
      </c>
      <c r="J76" s="154" t="s">
        <v>10</v>
      </c>
      <c r="K76" s="154" t="s">
        <v>10</v>
      </c>
      <c r="L76" s="154" t="s">
        <v>10</v>
      </c>
      <c r="M76" s="154">
        <v>1.82</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0.37</v>
      </c>
      <c r="D77" s="154" t="s">
        <v>10</v>
      </c>
      <c r="E77" s="154" t="s">
        <v>10</v>
      </c>
      <c r="F77" s="154" t="s">
        <v>10</v>
      </c>
      <c r="G77" s="154" t="s">
        <v>10</v>
      </c>
      <c r="H77" s="154" t="s">
        <v>10</v>
      </c>
      <c r="I77" s="154" t="s">
        <v>10</v>
      </c>
      <c r="J77" s="154" t="s">
        <v>10</v>
      </c>
      <c r="K77" s="154" t="s">
        <v>10</v>
      </c>
      <c r="L77" s="154">
        <v>0.36</v>
      </c>
      <c r="M77" s="154" t="s">
        <v>10</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65.790000000000006</v>
      </c>
      <c r="D78" s="154">
        <v>7.0000000000000007E-2</v>
      </c>
      <c r="E78" s="154">
        <v>20.69</v>
      </c>
      <c r="F78" s="154">
        <v>5.66</v>
      </c>
      <c r="G78" s="154">
        <v>5.37</v>
      </c>
      <c r="H78" s="154" t="s">
        <v>10</v>
      </c>
      <c r="I78" s="154" t="s">
        <v>10</v>
      </c>
      <c r="J78" s="154" t="s">
        <v>10</v>
      </c>
      <c r="K78" s="154">
        <v>5.39</v>
      </c>
      <c r="L78" s="154">
        <v>28.08</v>
      </c>
      <c r="M78" s="154">
        <v>0.53</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420.45</v>
      </c>
      <c r="D79" s="154">
        <v>149.4</v>
      </c>
      <c r="E79" s="154">
        <v>28.06</v>
      </c>
      <c r="F79" s="154">
        <v>51.55</v>
      </c>
      <c r="G79" s="154">
        <v>64.760000000000005</v>
      </c>
      <c r="H79" s="154">
        <v>5.64</v>
      </c>
      <c r="I79" s="154">
        <v>1.91</v>
      </c>
      <c r="J79" s="154">
        <v>3.73</v>
      </c>
      <c r="K79" s="154">
        <v>23.78</v>
      </c>
      <c r="L79" s="154">
        <v>6.88</v>
      </c>
      <c r="M79" s="154">
        <v>82.2</v>
      </c>
      <c r="N79" s="154">
        <v>8.16</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55.4</v>
      </c>
      <c r="D80" s="154" t="s">
        <v>10</v>
      </c>
      <c r="E80" s="154">
        <v>2.29</v>
      </c>
      <c r="F80" s="154">
        <v>46.38</v>
      </c>
      <c r="G80" s="154" t="s">
        <v>10</v>
      </c>
      <c r="H80" s="154">
        <v>4.16</v>
      </c>
      <c r="I80" s="154">
        <v>0.56000000000000005</v>
      </c>
      <c r="J80" s="154">
        <v>3.6</v>
      </c>
      <c r="K80" s="154" t="s">
        <v>10</v>
      </c>
      <c r="L80" s="154" t="s">
        <v>10</v>
      </c>
      <c r="M80" s="154" t="s">
        <v>10</v>
      </c>
      <c r="N80" s="154">
        <v>2.57</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1860.15</v>
      </c>
      <c r="D81" s="158">
        <v>150.08000000000001</v>
      </c>
      <c r="E81" s="158">
        <v>46.46</v>
      </c>
      <c r="F81" s="158">
        <v>10.84</v>
      </c>
      <c r="G81" s="158">
        <v>184.77</v>
      </c>
      <c r="H81" s="158">
        <v>2.34</v>
      </c>
      <c r="I81" s="158">
        <v>2.21</v>
      </c>
      <c r="J81" s="158">
        <v>0.13</v>
      </c>
      <c r="K81" s="158">
        <v>29.17</v>
      </c>
      <c r="L81" s="158">
        <v>35.33</v>
      </c>
      <c r="M81" s="158">
        <v>84.55</v>
      </c>
      <c r="N81" s="158">
        <v>1316.61</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206.47</v>
      </c>
      <c r="D82" s="154">
        <v>0.05</v>
      </c>
      <c r="E82" s="154">
        <v>4.9400000000000004</v>
      </c>
      <c r="F82" s="154" t="s">
        <v>10</v>
      </c>
      <c r="G82" s="154">
        <v>0.28000000000000003</v>
      </c>
      <c r="H82" s="154" t="s">
        <v>10</v>
      </c>
      <c r="I82" s="154" t="s">
        <v>10</v>
      </c>
      <c r="J82" s="154" t="s">
        <v>10</v>
      </c>
      <c r="K82" s="154" t="s">
        <v>10</v>
      </c>
      <c r="L82" s="154">
        <v>113.28</v>
      </c>
      <c r="M82" s="154">
        <v>0.72</v>
      </c>
      <c r="N82" s="154">
        <v>87.2</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9.42</v>
      </c>
      <c r="D84" s="154">
        <v>0.36</v>
      </c>
      <c r="E84" s="154">
        <v>0.28000000000000003</v>
      </c>
      <c r="F84" s="154" t="s">
        <v>10</v>
      </c>
      <c r="G84" s="154">
        <v>0.26</v>
      </c>
      <c r="H84" s="154" t="s">
        <v>10</v>
      </c>
      <c r="I84" s="154" t="s">
        <v>10</v>
      </c>
      <c r="J84" s="154" t="s">
        <v>10</v>
      </c>
      <c r="K84" s="154" t="s">
        <v>10</v>
      </c>
      <c r="L84" s="154">
        <v>7.75</v>
      </c>
      <c r="M84" s="154">
        <v>0.76</v>
      </c>
      <c r="N84" s="154">
        <v>0.02</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215.89</v>
      </c>
      <c r="D86" s="158">
        <v>0.41</v>
      </c>
      <c r="E86" s="158">
        <v>5.21</v>
      </c>
      <c r="F86" s="158" t="s">
        <v>10</v>
      </c>
      <c r="G86" s="158">
        <v>0.53</v>
      </c>
      <c r="H86" s="158" t="s">
        <v>10</v>
      </c>
      <c r="I86" s="158" t="s">
        <v>10</v>
      </c>
      <c r="J86" s="158" t="s">
        <v>10</v>
      </c>
      <c r="K86" s="158" t="s">
        <v>10</v>
      </c>
      <c r="L86" s="158">
        <v>121.03</v>
      </c>
      <c r="M86" s="158">
        <v>1.48</v>
      </c>
      <c r="N86" s="158">
        <v>87.22</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2076.04</v>
      </c>
      <c r="D87" s="158">
        <v>150.49</v>
      </c>
      <c r="E87" s="158">
        <v>51.68</v>
      </c>
      <c r="F87" s="158">
        <v>10.84</v>
      </c>
      <c r="G87" s="158">
        <v>185.3</v>
      </c>
      <c r="H87" s="158">
        <v>2.34</v>
      </c>
      <c r="I87" s="158">
        <v>2.21</v>
      </c>
      <c r="J87" s="158">
        <v>0.13</v>
      </c>
      <c r="K87" s="158">
        <v>29.17</v>
      </c>
      <c r="L87" s="158">
        <v>156.36000000000001</v>
      </c>
      <c r="M87" s="158">
        <v>86.03</v>
      </c>
      <c r="N87" s="158">
        <v>1403.84</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113.8</v>
      </c>
      <c r="D88" s="158">
        <v>-166.17</v>
      </c>
      <c r="E88" s="158">
        <v>-107</v>
      </c>
      <c r="F88" s="158">
        <v>-74.73</v>
      </c>
      <c r="G88" s="158">
        <v>-134.15</v>
      </c>
      <c r="H88" s="158">
        <v>-136.04</v>
      </c>
      <c r="I88" s="158">
        <v>-10.94</v>
      </c>
      <c r="J88" s="158">
        <v>-125.1</v>
      </c>
      <c r="K88" s="158">
        <v>-20.83</v>
      </c>
      <c r="L88" s="158">
        <v>-211.18</v>
      </c>
      <c r="M88" s="158">
        <v>-9.94</v>
      </c>
      <c r="N88" s="158">
        <v>973.83</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225.25</v>
      </c>
      <c r="D89" s="156">
        <v>-116.94</v>
      </c>
      <c r="E89" s="156">
        <v>-96.09</v>
      </c>
      <c r="F89" s="156">
        <v>-67.16</v>
      </c>
      <c r="G89" s="156">
        <v>-133.31</v>
      </c>
      <c r="H89" s="156">
        <v>-136.04</v>
      </c>
      <c r="I89" s="156">
        <v>-10.94</v>
      </c>
      <c r="J89" s="156">
        <v>-125.1</v>
      </c>
      <c r="K89" s="156">
        <v>-20.69</v>
      </c>
      <c r="L89" s="156">
        <v>-114.3</v>
      </c>
      <c r="M89" s="156">
        <v>23.19</v>
      </c>
      <c r="N89" s="156">
        <v>886.6</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t="s">
        <v>10</v>
      </c>
      <c r="D90" s="154" t="s">
        <v>10</v>
      </c>
      <c r="E90" s="154" t="s">
        <v>10</v>
      </c>
      <c r="F90" s="154" t="s">
        <v>10</v>
      </c>
      <c r="G90" s="154" t="s">
        <v>10</v>
      </c>
      <c r="H90" s="154" t="s">
        <v>10</v>
      </c>
      <c r="I90" s="154" t="s">
        <v>10</v>
      </c>
      <c r="J90" s="154" t="s">
        <v>10</v>
      </c>
      <c r="K90" s="154" t="s">
        <v>10</v>
      </c>
      <c r="L90" s="154" t="s">
        <v>10</v>
      </c>
      <c r="M90" s="154" t="s">
        <v>10</v>
      </c>
      <c r="N90" s="154" t="s">
        <v>10</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61.5</v>
      </c>
      <c r="D91" s="154" t="s">
        <v>10</v>
      </c>
      <c r="E91" s="154" t="s">
        <v>10</v>
      </c>
      <c r="F91" s="154" t="s">
        <v>10</v>
      </c>
      <c r="G91" s="154" t="s">
        <v>10</v>
      </c>
      <c r="H91" s="154" t="s">
        <v>10</v>
      </c>
      <c r="I91" s="154" t="s">
        <v>10</v>
      </c>
      <c r="J91" s="154" t="s">
        <v>10</v>
      </c>
      <c r="K91" s="154" t="s">
        <v>10</v>
      </c>
      <c r="L91" s="154" t="s">
        <v>10</v>
      </c>
      <c r="M91" s="154" t="s">
        <v>10</v>
      </c>
      <c r="N91" s="154">
        <v>61.5</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933</v>
      </c>
      <c r="B1" s="233"/>
      <c r="C1" s="236" t="str">
        <f>"Auszahlungen und Einzahlungen der kreisfreien und großen
kreisangehörigen Städte "&amp;Deckblatt!A7&amp;" nach Produktbereichen"</f>
        <v>Auszahlungen und Einzahlungen der kreisfreien und großen
kreisangehörigen Städte 2018 nach Produktbereichen</v>
      </c>
      <c r="D1" s="236"/>
      <c r="E1" s="236"/>
      <c r="F1" s="236"/>
      <c r="G1" s="237"/>
      <c r="H1" s="238" t="str">
        <f>"Auszahlungen und Einzahlungen der kreisfreien und großen
kreisangehörigen Städte "&amp;Deckblatt!A7&amp;" nach Produktbereichen"</f>
        <v>Auszahlungen und Einzahlungen der kreisfreien und großen
kreisangehörigen Städte 2018 nach Produktbereichen</v>
      </c>
      <c r="I1" s="236"/>
      <c r="J1" s="236"/>
      <c r="K1" s="236"/>
      <c r="L1" s="236"/>
      <c r="M1" s="236"/>
      <c r="N1" s="237"/>
    </row>
    <row r="2" spans="1:14" s="18" customFormat="1" ht="20.25" customHeight="1">
      <c r="A2" s="232" t="s">
        <v>938</v>
      </c>
      <c r="B2" s="233"/>
      <c r="C2" s="236" t="s">
        <v>120</v>
      </c>
      <c r="D2" s="236"/>
      <c r="E2" s="236"/>
      <c r="F2" s="236"/>
      <c r="G2" s="237"/>
      <c r="H2" s="238" t="s">
        <v>120</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21664</v>
      </c>
      <c r="D19" s="152">
        <v>9059</v>
      </c>
      <c r="E19" s="152">
        <v>6039</v>
      </c>
      <c r="F19" s="152">
        <v>508</v>
      </c>
      <c r="G19" s="152">
        <v>1766</v>
      </c>
      <c r="H19" s="152">
        <v>250</v>
      </c>
      <c r="I19" s="152">
        <v>107</v>
      </c>
      <c r="J19" s="152">
        <v>143</v>
      </c>
      <c r="K19" s="152">
        <v>357</v>
      </c>
      <c r="L19" s="152">
        <v>2050</v>
      </c>
      <c r="M19" s="152">
        <v>1636</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7717</v>
      </c>
      <c r="D20" s="152">
        <v>1817</v>
      </c>
      <c r="E20" s="152">
        <v>1636</v>
      </c>
      <c r="F20" s="152">
        <v>1207</v>
      </c>
      <c r="G20" s="152">
        <v>1132</v>
      </c>
      <c r="H20" s="152">
        <v>14</v>
      </c>
      <c r="I20" s="152">
        <v>13</v>
      </c>
      <c r="J20" s="152">
        <v>1</v>
      </c>
      <c r="K20" s="152">
        <v>472</v>
      </c>
      <c r="L20" s="152">
        <v>307</v>
      </c>
      <c r="M20" s="152">
        <v>1131</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2652</v>
      </c>
      <c r="D22" s="152" t="s">
        <v>10</v>
      </c>
      <c r="E22" s="152" t="s">
        <v>10</v>
      </c>
      <c r="F22" s="152" t="s">
        <v>10</v>
      </c>
      <c r="G22" s="152" t="s">
        <v>10</v>
      </c>
      <c r="H22" s="152" t="s">
        <v>10</v>
      </c>
      <c r="I22" s="152" t="s">
        <v>10</v>
      </c>
      <c r="J22" s="152" t="s">
        <v>10</v>
      </c>
      <c r="K22" s="152" t="s">
        <v>10</v>
      </c>
      <c r="L22" s="152" t="s">
        <v>10</v>
      </c>
      <c r="M22" s="152" t="s">
        <v>10</v>
      </c>
      <c r="N22" s="152">
        <v>2652</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32411</v>
      </c>
      <c r="D23" s="152">
        <v>642</v>
      </c>
      <c r="E23" s="152">
        <v>494</v>
      </c>
      <c r="F23" s="152">
        <v>1142</v>
      </c>
      <c r="G23" s="152">
        <v>945</v>
      </c>
      <c r="H23" s="152">
        <v>5707</v>
      </c>
      <c r="I23" s="152">
        <v>8</v>
      </c>
      <c r="J23" s="152">
        <v>5699</v>
      </c>
      <c r="K23" s="152">
        <v>984</v>
      </c>
      <c r="L23" s="152">
        <v>2258</v>
      </c>
      <c r="M23" s="152">
        <v>3844</v>
      </c>
      <c r="N23" s="152">
        <v>16394</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292</v>
      </c>
      <c r="D24" s="152">
        <v>38</v>
      </c>
      <c r="E24" s="152">
        <v>11</v>
      </c>
      <c r="F24" s="152">
        <v>90</v>
      </c>
      <c r="G24" s="152">
        <v>7</v>
      </c>
      <c r="H24" s="152" t="s">
        <v>10</v>
      </c>
      <c r="I24" s="152" t="s">
        <v>10</v>
      </c>
      <c r="J24" s="152" t="s">
        <v>10</v>
      </c>
      <c r="K24" s="152">
        <v>92</v>
      </c>
      <c r="L24" s="152">
        <v>50</v>
      </c>
      <c r="M24" s="152">
        <v>4</v>
      </c>
      <c r="N24" s="152" t="s">
        <v>10</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64152</v>
      </c>
      <c r="D25" s="162">
        <v>11479</v>
      </c>
      <c r="E25" s="162">
        <v>8159</v>
      </c>
      <c r="F25" s="162">
        <v>2767</v>
      </c>
      <c r="G25" s="162">
        <v>3836</v>
      </c>
      <c r="H25" s="162">
        <v>5971</v>
      </c>
      <c r="I25" s="162">
        <v>128</v>
      </c>
      <c r="J25" s="162">
        <v>5843</v>
      </c>
      <c r="K25" s="162">
        <v>1721</v>
      </c>
      <c r="L25" s="162">
        <v>4565</v>
      </c>
      <c r="M25" s="162">
        <v>6607</v>
      </c>
      <c r="N25" s="162">
        <v>19046</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23080</v>
      </c>
      <c r="D26" s="152">
        <v>838</v>
      </c>
      <c r="E26" s="152">
        <v>109</v>
      </c>
      <c r="F26" s="152">
        <v>1526</v>
      </c>
      <c r="G26" s="152">
        <v>1769</v>
      </c>
      <c r="H26" s="152" t="s">
        <v>10</v>
      </c>
      <c r="I26" s="152" t="s">
        <v>10</v>
      </c>
      <c r="J26" s="152" t="s">
        <v>10</v>
      </c>
      <c r="K26" s="152">
        <v>813</v>
      </c>
      <c r="L26" s="152">
        <v>4440</v>
      </c>
      <c r="M26" s="152">
        <v>13585</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20876</v>
      </c>
      <c r="D27" s="152">
        <v>440</v>
      </c>
      <c r="E27" s="152" t="s">
        <v>10</v>
      </c>
      <c r="F27" s="152">
        <v>1484</v>
      </c>
      <c r="G27" s="152">
        <v>1766</v>
      </c>
      <c r="H27" s="152" t="s">
        <v>10</v>
      </c>
      <c r="I27" s="152" t="s">
        <v>10</v>
      </c>
      <c r="J27" s="152" t="s">
        <v>10</v>
      </c>
      <c r="K27" s="152">
        <v>811</v>
      </c>
      <c r="L27" s="152">
        <v>2804</v>
      </c>
      <c r="M27" s="152">
        <v>13570</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t="s">
        <v>10</v>
      </c>
      <c r="D29" s="152" t="s">
        <v>10</v>
      </c>
      <c r="E29" s="152" t="s">
        <v>10</v>
      </c>
      <c r="F29" s="152" t="s">
        <v>10</v>
      </c>
      <c r="G29" s="152" t="s">
        <v>10</v>
      </c>
      <c r="H29" s="152" t="s">
        <v>10</v>
      </c>
      <c r="I29" s="152" t="s">
        <v>10</v>
      </c>
      <c r="J29" s="152" t="s">
        <v>10</v>
      </c>
      <c r="K29" s="152" t="s">
        <v>10</v>
      </c>
      <c r="L29" s="152" t="s">
        <v>10</v>
      </c>
      <c r="M29" s="152" t="s">
        <v>10</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v>858</v>
      </c>
      <c r="D30" s="152" t="s">
        <v>10</v>
      </c>
      <c r="E30" s="152" t="s">
        <v>10</v>
      </c>
      <c r="F30" s="152" t="s">
        <v>10</v>
      </c>
      <c r="G30" s="152">
        <v>2</v>
      </c>
      <c r="H30" s="152" t="s">
        <v>10</v>
      </c>
      <c r="I30" s="152" t="s">
        <v>10</v>
      </c>
      <c r="J30" s="152" t="s">
        <v>10</v>
      </c>
      <c r="K30" s="152" t="s">
        <v>10</v>
      </c>
      <c r="L30" s="152">
        <v>856</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22222</v>
      </c>
      <c r="D31" s="162">
        <v>838</v>
      </c>
      <c r="E31" s="162">
        <v>109</v>
      </c>
      <c r="F31" s="162">
        <v>1526</v>
      </c>
      <c r="G31" s="162">
        <v>1767</v>
      </c>
      <c r="H31" s="162" t="s">
        <v>10</v>
      </c>
      <c r="I31" s="162" t="s">
        <v>10</v>
      </c>
      <c r="J31" s="162" t="s">
        <v>10</v>
      </c>
      <c r="K31" s="162">
        <v>813</v>
      </c>
      <c r="L31" s="162">
        <v>3584</v>
      </c>
      <c r="M31" s="162">
        <v>13585</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86373</v>
      </c>
      <c r="D32" s="162">
        <v>12317</v>
      </c>
      <c r="E32" s="162">
        <v>8268</v>
      </c>
      <c r="F32" s="162">
        <v>4293</v>
      </c>
      <c r="G32" s="162">
        <v>5603</v>
      </c>
      <c r="H32" s="162">
        <v>5971</v>
      </c>
      <c r="I32" s="162">
        <v>128</v>
      </c>
      <c r="J32" s="162">
        <v>5843</v>
      </c>
      <c r="K32" s="162">
        <v>2534</v>
      </c>
      <c r="L32" s="162">
        <v>8150</v>
      </c>
      <c r="M32" s="162">
        <v>20192</v>
      </c>
      <c r="N32" s="162">
        <v>19046</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v>41852</v>
      </c>
      <c r="D33" s="152" t="s">
        <v>10</v>
      </c>
      <c r="E33" s="152" t="s">
        <v>10</v>
      </c>
      <c r="F33" s="152" t="s">
        <v>10</v>
      </c>
      <c r="G33" s="152" t="s">
        <v>10</v>
      </c>
      <c r="H33" s="152" t="s">
        <v>10</v>
      </c>
      <c r="I33" s="152" t="s">
        <v>10</v>
      </c>
      <c r="J33" s="152" t="s">
        <v>10</v>
      </c>
      <c r="K33" s="152" t="s">
        <v>10</v>
      </c>
      <c r="L33" s="152" t="s">
        <v>10</v>
      </c>
      <c r="M33" s="152" t="s">
        <v>10</v>
      </c>
      <c r="N33" s="152">
        <v>41852</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v>10825</v>
      </c>
      <c r="D34" s="152" t="s">
        <v>10</v>
      </c>
      <c r="E34" s="152" t="s">
        <v>10</v>
      </c>
      <c r="F34" s="152" t="s">
        <v>10</v>
      </c>
      <c r="G34" s="152" t="s">
        <v>10</v>
      </c>
      <c r="H34" s="152" t="s">
        <v>10</v>
      </c>
      <c r="I34" s="152" t="s">
        <v>10</v>
      </c>
      <c r="J34" s="152" t="s">
        <v>10</v>
      </c>
      <c r="K34" s="152" t="s">
        <v>10</v>
      </c>
      <c r="L34" s="152" t="s">
        <v>10</v>
      </c>
      <c r="M34" s="152" t="s">
        <v>10</v>
      </c>
      <c r="N34" s="152">
        <v>10825</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v>20152</v>
      </c>
      <c r="D35" s="152" t="s">
        <v>10</v>
      </c>
      <c r="E35" s="152" t="s">
        <v>10</v>
      </c>
      <c r="F35" s="152" t="s">
        <v>10</v>
      </c>
      <c r="G35" s="152" t="s">
        <v>10</v>
      </c>
      <c r="H35" s="152" t="s">
        <v>10</v>
      </c>
      <c r="I35" s="152" t="s">
        <v>10</v>
      </c>
      <c r="J35" s="152" t="s">
        <v>10</v>
      </c>
      <c r="K35" s="152" t="s">
        <v>10</v>
      </c>
      <c r="L35" s="152" t="s">
        <v>10</v>
      </c>
      <c r="M35" s="152" t="s">
        <v>10</v>
      </c>
      <c r="N35" s="152">
        <v>20152</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v>6070</v>
      </c>
      <c r="D36" s="152" t="s">
        <v>10</v>
      </c>
      <c r="E36" s="152" t="s">
        <v>10</v>
      </c>
      <c r="F36" s="152" t="s">
        <v>10</v>
      </c>
      <c r="G36" s="152" t="s">
        <v>10</v>
      </c>
      <c r="H36" s="152" t="s">
        <v>10</v>
      </c>
      <c r="I36" s="152" t="s">
        <v>10</v>
      </c>
      <c r="J36" s="152" t="s">
        <v>10</v>
      </c>
      <c r="K36" s="152" t="s">
        <v>10</v>
      </c>
      <c r="L36" s="152" t="s">
        <v>10</v>
      </c>
      <c r="M36" s="152" t="s">
        <v>10</v>
      </c>
      <c r="N36" s="152">
        <v>6070</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10977</v>
      </c>
      <c r="D37" s="152" t="s">
        <v>10</v>
      </c>
      <c r="E37" s="152" t="s">
        <v>10</v>
      </c>
      <c r="F37" s="152" t="s">
        <v>10</v>
      </c>
      <c r="G37" s="152" t="s">
        <v>10</v>
      </c>
      <c r="H37" s="152" t="s">
        <v>10</v>
      </c>
      <c r="I37" s="152" t="s">
        <v>10</v>
      </c>
      <c r="J37" s="152" t="s">
        <v>10</v>
      </c>
      <c r="K37" s="152" t="s">
        <v>10</v>
      </c>
      <c r="L37" s="152" t="s">
        <v>10</v>
      </c>
      <c r="M37" s="152" t="s">
        <v>10</v>
      </c>
      <c r="N37" s="152">
        <v>10977</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10776</v>
      </c>
      <c r="D38" s="152" t="s">
        <v>10</v>
      </c>
      <c r="E38" s="152" t="s">
        <v>10</v>
      </c>
      <c r="F38" s="152" t="s">
        <v>10</v>
      </c>
      <c r="G38" s="152" t="s">
        <v>10</v>
      </c>
      <c r="H38" s="152" t="s">
        <v>10</v>
      </c>
      <c r="I38" s="152" t="s">
        <v>10</v>
      </c>
      <c r="J38" s="152" t="s">
        <v>10</v>
      </c>
      <c r="K38" s="152" t="s">
        <v>10</v>
      </c>
      <c r="L38" s="152" t="s">
        <v>10</v>
      </c>
      <c r="M38" s="152" t="s">
        <v>10</v>
      </c>
      <c r="N38" s="152">
        <v>10776</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459</v>
      </c>
      <c r="D39" s="152">
        <v>7</v>
      </c>
      <c r="E39" s="152">
        <v>4</v>
      </c>
      <c r="F39" s="152" t="s">
        <v>10</v>
      </c>
      <c r="G39" s="152">
        <v>147</v>
      </c>
      <c r="H39" s="152">
        <v>232</v>
      </c>
      <c r="I39" s="152" t="s">
        <v>10</v>
      </c>
      <c r="J39" s="152">
        <v>232</v>
      </c>
      <c r="K39" s="152" t="s">
        <v>10</v>
      </c>
      <c r="L39" s="152">
        <v>25</v>
      </c>
      <c r="M39" s="152">
        <v>44</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122</v>
      </c>
      <c r="D40" s="152" t="s">
        <v>10</v>
      </c>
      <c r="E40" s="152" t="s">
        <v>10</v>
      </c>
      <c r="F40" s="152" t="s">
        <v>10</v>
      </c>
      <c r="G40" s="152">
        <v>21</v>
      </c>
      <c r="H40" s="152">
        <v>101</v>
      </c>
      <c r="I40" s="152" t="s">
        <v>10</v>
      </c>
      <c r="J40" s="152">
        <v>101</v>
      </c>
      <c r="K40" s="152" t="s">
        <v>10</v>
      </c>
      <c r="L40" s="152" t="s">
        <v>10</v>
      </c>
      <c r="M40" s="152" t="s">
        <v>10</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2372</v>
      </c>
      <c r="D41" s="152">
        <v>40</v>
      </c>
      <c r="E41" s="152">
        <v>1085</v>
      </c>
      <c r="F41" s="152">
        <v>55</v>
      </c>
      <c r="G41" s="152">
        <v>44</v>
      </c>
      <c r="H41" s="152" t="s">
        <v>10</v>
      </c>
      <c r="I41" s="152" t="s">
        <v>10</v>
      </c>
      <c r="J41" s="152" t="s">
        <v>10</v>
      </c>
      <c r="K41" s="152" t="s">
        <v>10</v>
      </c>
      <c r="L41" s="152">
        <v>436</v>
      </c>
      <c r="M41" s="152">
        <v>712</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11176</v>
      </c>
      <c r="D42" s="152">
        <v>1868</v>
      </c>
      <c r="E42" s="152">
        <v>806</v>
      </c>
      <c r="F42" s="152">
        <v>208</v>
      </c>
      <c r="G42" s="152">
        <v>526</v>
      </c>
      <c r="H42" s="152">
        <v>48</v>
      </c>
      <c r="I42" s="152" t="s">
        <v>10</v>
      </c>
      <c r="J42" s="152">
        <v>48</v>
      </c>
      <c r="K42" s="152">
        <v>541</v>
      </c>
      <c r="L42" s="152">
        <v>951</v>
      </c>
      <c r="M42" s="152">
        <v>2787</v>
      </c>
      <c r="N42" s="152">
        <v>3441</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292</v>
      </c>
      <c r="D43" s="152">
        <v>38</v>
      </c>
      <c r="E43" s="152">
        <v>11</v>
      </c>
      <c r="F43" s="152">
        <v>90</v>
      </c>
      <c r="G43" s="152">
        <v>7</v>
      </c>
      <c r="H43" s="152" t="s">
        <v>10</v>
      </c>
      <c r="I43" s="152" t="s">
        <v>10</v>
      </c>
      <c r="J43" s="152" t="s">
        <v>10</v>
      </c>
      <c r="K43" s="152">
        <v>92</v>
      </c>
      <c r="L43" s="152">
        <v>50</v>
      </c>
      <c r="M43" s="152">
        <v>4</v>
      </c>
      <c r="N43" s="152" t="s">
        <v>10</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77443</v>
      </c>
      <c r="D44" s="162">
        <v>1878</v>
      </c>
      <c r="E44" s="162">
        <v>1884</v>
      </c>
      <c r="F44" s="162">
        <v>173</v>
      </c>
      <c r="G44" s="162">
        <v>730</v>
      </c>
      <c r="H44" s="162">
        <v>381</v>
      </c>
      <c r="I44" s="162" t="s">
        <v>10</v>
      </c>
      <c r="J44" s="162">
        <v>381</v>
      </c>
      <c r="K44" s="162">
        <v>449</v>
      </c>
      <c r="L44" s="162">
        <v>1362</v>
      </c>
      <c r="M44" s="162">
        <v>3540</v>
      </c>
      <c r="N44" s="162">
        <v>67046</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15471</v>
      </c>
      <c r="D45" s="152">
        <v>1</v>
      </c>
      <c r="E45" s="152">
        <v>99</v>
      </c>
      <c r="F45" s="152" t="s">
        <v>10</v>
      </c>
      <c r="G45" s="152">
        <v>8</v>
      </c>
      <c r="H45" s="152" t="s">
        <v>10</v>
      </c>
      <c r="I45" s="152" t="s">
        <v>10</v>
      </c>
      <c r="J45" s="152" t="s">
        <v>10</v>
      </c>
      <c r="K45" s="152">
        <v>701</v>
      </c>
      <c r="L45" s="152">
        <v>117</v>
      </c>
      <c r="M45" s="152">
        <v>11665</v>
      </c>
      <c r="N45" s="152">
        <v>2881</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6119</v>
      </c>
      <c r="D47" s="152">
        <v>3333</v>
      </c>
      <c r="E47" s="152">
        <v>10</v>
      </c>
      <c r="F47" s="152">
        <v>2</v>
      </c>
      <c r="G47" s="152">
        <v>467</v>
      </c>
      <c r="H47" s="152" t="s">
        <v>10</v>
      </c>
      <c r="I47" s="152" t="s">
        <v>10</v>
      </c>
      <c r="J47" s="152" t="s">
        <v>10</v>
      </c>
      <c r="K47" s="152" t="s">
        <v>10</v>
      </c>
      <c r="L47" s="152">
        <v>2285</v>
      </c>
      <c r="M47" s="152">
        <v>23</v>
      </c>
      <c r="N47" s="152" t="s">
        <v>10</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v>858</v>
      </c>
      <c r="D48" s="152" t="s">
        <v>10</v>
      </c>
      <c r="E48" s="152" t="s">
        <v>10</v>
      </c>
      <c r="F48" s="152" t="s">
        <v>10</v>
      </c>
      <c r="G48" s="152">
        <v>2</v>
      </c>
      <c r="H48" s="152" t="s">
        <v>10</v>
      </c>
      <c r="I48" s="152" t="s">
        <v>10</v>
      </c>
      <c r="J48" s="152" t="s">
        <v>10</v>
      </c>
      <c r="K48" s="152" t="s">
        <v>10</v>
      </c>
      <c r="L48" s="152">
        <v>856</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20732</v>
      </c>
      <c r="D49" s="162">
        <v>3334</v>
      </c>
      <c r="E49" s="162">
        <v>108</v>
      </c>
      <c r="F49" s="162">
        <v>2</v>
      </c>
      <c r="G49" s="162">
        <v>472</v>
      </c>
      <c r="H49" s="162" t="s">
        <v>10</v>
      </c>
      <c r="I49" s="162" t="s">
        <v>10</v>
      </c>
      <c r="J49" s="162" t="s">
        <v>10</v>
      </c>
      <c r="K49" s="162">
        <v>701</v>
      </c>
      <c r="L49" s="162">
        <v>1545</v>
      </c>
      <c r="M49" s="162">
        <v>11688</v>
      </c>
      <c r="N49" s="162">
        <v>2881</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98175</v>
      </c>
      <c r="D50" s="162">
        <v>5212</v>
      </c>
      <c r="E50" s="162">
        <v>1993</v>
      </c>
      <c r="F50" s="162">
        <v>175</v>
      </c>
      <c r="G50" s="162">
        <v>1202</v>
      </c>
      <c r="H50" s="162">
        <v>381</v>
      </c>
      <c r="I50" s="162" t="s">
        <v>10</v>
      </c>
      <c r="J50" s="162">
        <v>381</v>
      </c>
      <c r="K50" s="162">
        <v>1150</v>
      </c>
      <c r="L50" s="162">
        <v>2907</v>
      </c>
      <c r="M50" s="162">
        <v>15228</v>
      </c>
      <c r="N50" s="162">
        <v>69927</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11802</v>
      </c>
      <c r="D51" s="162">
        <v>-7105</v>
      </c>
      <c r="E51" s="162">
        <v>-6275</v>
      </c>
      <c r="F51" s="162">
        <v>-4118</v>
      </c>
      <c r="G51" s="162">
        <v>-4401</v>
      </c>
      <c r="H51" s="162">
        <v>-5590</v>
      </c>
      <c r="I51" s="162">
        <v>-128</v>
      </c>
      <c r="J51" s="162">
        <v>-5461</v>
      </c>
      <c r="K51" s="162">
        <v>-1384</v>
      </c>
      <c r="L51" s="162">
        <v>-5243</v>
      </c>
      <c r="M51" s="162">
        <v>-4964</v>
      </c>
      <c r="N51" s="162">
        <v>50881</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13291</v>
      </c>
      <c r="D52" s="160">
        <v>-9602</v>
      </c>
      <c r="E52" s="160">
        <v>-6275</v>
      </c>
      <c r="F52" s="160">
        <v>-2594</v>
      </c>
      <c r="G52" s="160">
        <v>-3106</v>
      </c>
      <c r="H52" s="160">
        <v>-5590</v>
      </c>
      <c r="I52" s="160">
        <v>-128</v>
      </c>
      <c r="J52" s="160">
        <v>-5461</v>
      </c>
      <c r="K52" s="160">
        <v>-1272</v>
      </c>
      <c r="L52" s="160">
        <v>-3204</v>
      </c>
      <c r="M52" s="160">
        <v>-3067</v>
      </c>
      <c r="N52" s="160">
        <v>48000</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t="s">
        <v>10</v>
      </c>
      <c r="D53" s="152" t="s">
        <v>10</v>
      </c>
      <c r="E53" s="152" t="s">
        <v>10</v>
      </c>
      <c r="F53" s="152" t="s">
        <v>10</v>
      </c>
      <c r="G53" s="152" t="s">
        <v>10</v>
      </c>
      <c r="H53" s="152" t="s">
        <v>10</v>
      </c>
      <c r="I53" s="152" t="s">
        <v>10</v>
      </c>
      <c r="J53" s="152" t="s">
        <v>10</v>
      </c>
      <c r="K53" s="152" t="s">
        <v>10</v>
      </c>
      <c r="L53" s="152" t="s">
        <v>10</v>
      </c>
      <c r="M53" s="152" t="s">
        <v>10</v>
      </c>
      <c r="N53" s="152" t="s">
        <v>10</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3070</v>
      </c>
      <c r="D54" s="152" t="s">
        <v>10</v>
      </c>
      <c r="E54" s="152" t="s">
        <v>10</v>
      </c>
      <c r="F54" s="152" t="s">
        <v>10</v>
      </c>
      <c r="G54" s="152" t="s">
        <v>10</v>
      </c>
      <c r="H54" s="152" t="s">
        <v>10</v>
      </c>
      <c r="I54" s="152" t="s">
        <v>10</v>
      </c>
      <c r="J54" s="152" t="s">
        <v>10</v>
      </c>
      <c r="K54" s="152" t="s">
        <v>10</v>
      </c>
      <c r="L54" s="152" t="s">
        <v>10</v>
      </c>
      <c r="M54" s="152" t="s">
        <v>10</v>
      </c>
      <c r="N54" s="152">
        <v>3070</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506.71</v>
      </c>
      <c r="D56" s="154">
        <v>211.88</v>
      </c>
      <c r="E56" s="154">
        <v>141.25</v>
      </c>
      <c r="F56" s="154">
        <v>11.88</v>
      </c>
      <c r="G56" s="154">
        <v>41.3</v>
      </c>
      <c r="H56" s="154">
        <v>5.85</v>
      </c>
      <c r="I56" s="154">
        <v>2.5099999999999998</v>
      </c>
      <c r="J56" s="154">
        <v>3.34</v>
      </c>
      <c r="K56" s="154">
        <v>8.35</v>
      </c>
      <c r="L56" s="154">
        <v>47.94</v>
      </c>
      <c r="M56" s="154">
        <v>38.26</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180.51</v>
      </c>
      <c r="D57" s="154">
        <v>42.5</v>
      </c>
      <c r="E57" s="154">
        <v>38.28</v>
      </c>
      <c r="F57" s="154">
        <v>28.24</v>
      </c>
      <c r="G57" s="154">
        <v>26.48</v>
      </c>
      <c r="H57" s="154">
        <v>0.32</v>
      </c>
      <c r="I57" s="154">
        <v>0.3</v>
      </c>
      <c r="J57" s="154">
        <v>0.02</v>
      </c>
      <c r="K57" s="154">
        <v>11.04</v>
      </c>
      <c r="L57" s="154">
        <v>7.19</v>
      </c>
      <c r="M57" s="154">
        <v>26.46</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62.03</v>
      </c>
      <c r="D59" s="154" t="s">
        <v>10</v>
      </c>
      <c r="E59" s="154" t="s">
        <v>10</v>
      </c>
      <c r="F59" s="154" t="s">
        <v>10</v>
      </c>
      <c r="G59" s="154" t="s">
        <v>10</v>
      </c>
      <c r="H59" s="154" t="s">
        <v>10</v>
      </c>
      <c r="I59" s="154" t="s">
        <v>10</v>
      </c>
      <c r="J59" s="154" t="s">
        <v>10</v>
      </c>
      <c r="K59" s="154" t="s">
        <v>10</v>
      </c>
      <c r="L59" s="154" t="s">
        <v>10</v>
      </c>
      <c r="M59" s="154" t="s">
        <v>10</v>
      </c>
      <c r="N59" s="154">
        <v>62.03</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758.11</v>
      </c>
      <c r="D60" s="154">
        <v>15.02</v>
      </c>
      <c r="E60" s="154">
        <v>11.56</v>
      </c>
      <c r="F60" s="154">
        <v>26.71</v>
      </c>
      <c r="G60" s="154">
        <v>22.1</v>
      </c>
      <c r="H60" s="154">
        <v>133.5</v>
      </c>
      <c r="I60" s="154">
        <v>0.19</v>
      </c>
      <c r="J60" s="154">
        <v>133.31</v>
      </c>
      <c r="K60" s="154">
        <v>23.02</v>
      </c>
      <c r="L60" s="154">
        <v>52.82</v>
      </c>
      <c r="M60" s="154">
        <v>89.91</v>
      </c>
      <c r="N60" s="154">
        <v>383.47</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6.84</v>
      </c>
      <c r="D61" s="154">
        <v>0.9</v>
      </c>
      <c r="E61" s="154">
        <v>0.25</v>
      </c>
      <c r="F61" s="154">
        <v>2.1</v>
      </c>
      <c r="G61" s="154">
        <v>0.17</v>
      </c>
      <c r="H61" s="154" t="s">
        <v>10</v>
      </c>
      <c r="I61" s="154" t="s">
        <v>10</v>
      </c>
      <c r="J61" s="154" t="s">
        <v>10</v>
      </c>
      <c r="K61" s="154">
        <v>2.16</v>
      </c>
      <c r="L61" s="154">
        <v>1.17</v>
      </c>
      <c r="M61" s="154">
        <v>0.1</v>
      </c>
      <c r="N61" s="154" t="s">
        <v>10</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1500.51</v>
      </c>
      <c r="D62" s="158">
        <v>268.5</v>
      </c>
      <c r="E62" s="158">
        <v>190.84</v>
      </c>
      <c r="F62" s="158">
        <v>64.73</v>
      </c>
      <c r="G62" s="158">
        <v>89.72</v>
      </c>
      <c r="H62" s="158">
        <v>139.66999999999999</v>
      </c>
      <c r="I62" s="158">
        <v>3</v>
      </c>
      <c r="J62" s="158">
        <v>136.66999999999999</v>
      </c>
      <c r="K62" s="158">
        <v>40.25</v>
      </c>
      <c r="L62" s="158">
        <v>106.78</v>
      </c>
      <c r="M62" s="158">
        <v>154.53</v>
      </c>
      <c r="N62" s="158">
        <v>445.49</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539.84</v>
      </c>
      <c r="D63" s="154">
        <v>19.59</v>
      </c>
      <c r="E63" s="154">
        <v>2.54</v>
      </c>
      <c r="F63" s="154">
        <v>35.69</v>
      </c>
      <c r="G63" s="154">
        <v>41.38</v>
      </c>
      <c r="H63" s="154" t="s">
        <v>10</v>
      </c>
      <c r="I63" s="154" t="s">
        <v>10</v>
      </c>
      <c r="J63" s="154" t="s">
        <v>10</v>
      </c>
      <c r="K63" s="154">
        <v>19.02</v>
      </c>
      <c r="L63" s="154">
        <v>103.86</v>
      </c>
      <c r="M63" s="154">
        <v>317.75</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488.29</v>
      </c>
      <c r="D64" s="154">
        <v>10.28</v>
      </c>
      <c r="E64" s="154" t="s">
        <v>10</v>
      </c>
      <c r="F64" s="154">
        <v>34.71</v>
      </c>
      <c r="G64" s="154">
        <v>41.32</v>
      </c>
      <c r="H64" s="154" t="s">
        <v>10</v>
      </c>
      <c r="I64" s="154" t="s">
        <v>10</v>
      </c>
      <c r="J64" s="154" t="s">
        <v>10</v>
      </c>
      <c r="K64" s="154">
        <v>18.97</v>
      </c>
      <c r="L64" s="154">
        <v>65.59</v>
      </c>
      <c r="M64" s="154">
        <v>317.41000000000003</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t="s">
        <v>10</v>
      </c>
      <c r="D66" s="154" t="s">
        <v>10</v>
      </c>
      <c r="E66" s="154" t="s">
        <v>10</v>
      </c>
      <c r="F66" s="154" t="s">
        <v>10</v>
      </c>
      <c r="G66" s="154" t="s">
        <v>10</v>
      </c>
      <c r="H66" s="154" t="s">
        <v>10</v>
      </c>
      <c r="I66" s="154" t="s">
        <v>10</v>
      </c>
      <c r="J66" s="154" t="s">
        <v>10</v>
      </c>
      <c r="K66" s="154" t="s">
        <v>10</v>
      </c>
      <c r="L66" s="154" t="s">
        <v>10</v>
      </c>
      <c r="M66" s="154" t="s">
        <v>10</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v>20.07</v>
      </c>
      <c r="D67" s="154" t="s">
        <v>10</v>
      </c>
      <c r="E67" s="154" t="s">
        <v>10</v>
      </c>
      <c r="F67" s="154" t="s">
        <v>10</v>
      </c>
      <c r="G67" s="154">
        <v>0.05</v>
      </c>
      <c r="H67" s="154" t="s">
        <v>10</v>
      </c>
      <c r="I67" s="154" t="s">
        <v>10</v>
      </c>
      <c r="J67" s="154" t="s">
        <v>10</v>
      </c>
      <c r="K67" s="154" t="s">
        <v>10</v>
      </c>
      <c r="L67" s="154">
        <v>20.02</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519.77</v>
      </c>
      <c r="D68" s="158">
        <v>19.59</v>
      </c>
      <c r="E68" s="158">
        <v>2.54</v>
      </c>
      <c r="F68" s="158">
        <v>35.69</v>
      </c>
      <c r="G68" s="158">
        <v>41.33</v>
      </c>
      <c r="H68" s="158" t="s">
        <v>10</v>
      </c>
      <c r="I68" s="158" t="s">
        <v>10</v>
      </c>
      <c r="J68" s="158" t="s">
        <v>10</v>
      </c>
      <c r="K68" s="158">
        <v>19.02</v>
      </c>
      <c r="L68" s="158">
        <v>83.84</v>
      </c>
      <c r="M68" s="158">
        <v>317.75</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2020.28</v>
      </c>
      <c r="D69" s="158">
        <v>288.08999999999997</v>
      </c>
      <c r="E69" s="158">
        <v>193.39</v>
      </c>
      <c r="F69" s="158">
        <v>100.41</v>
      </c>
      <c r="G69" s="158">
        <v>131.05000000000001</v>
      </c>
      <c r="H69" s="158">
        <v>139.66999999999999</v>
      </c>
      <c r="I69" s="158">
        <v>3</v>
      </c>
      <c r="J69" s="158">
        <v>136.66999999999999</v>
      </c>
      <c r="K69" s="158">
        <v>59.27</v>
      </c>
      <c r="L69" s="158">
        <v>190.62</v>
      </c>
      <c r="M69" s="158">
        <v>472.29</v>
      </c>
      <c r="N69" s="158">
        <v>445.49</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v>978.93</v>
      </c>
      <c r="D70" s="154" t="s">
        <v>10</v>
      </c>
      <c r="E70" s="154" t="s">
        <v>10</v>
      </c>
      <c r="F70" s="154" t="s">
        <v>10</v>
      </c>
      <c r="G70" s="154" t="s">
        <v>10</v>
      </c>
      <c r="H70" s="154" t="s">
        <v>10</v>
      </c>
      <c r="I70" s="154" t="s">
        <v>10</v>
      </c>
      <c r="J70" s="154" t="s">
        <v>10</v>
      </c>
      <c r="K70" s="154" t="s">
        <v>10</v>
      </c>
      <c r="L70" s="154" t="s">
        <v>10</v>
      </c>
      <c r="M70" s="154" t="s">
        <v>10</v>
      </c>
      <c r="N70" s="154">
        <v>978.93</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v>253.21</v>
      </c>
      <c r="D71" s="154" t="s">
        <v>10</v>
      </c>
      <c r="E71" s="154" t="s">
        <v>10</v>
      </c>
      <c r="F71" s="154" t="s">
        <v>10</v>
      </c>
      <c r="G71" s="154" t="s">
        <v>10</v>
      </c>
      <c r="H71" s="154" t="s">
        <v>10</v>
      </c>
      <c r="I71" s="154" t="s">
        <v>10</v>
      </c>
      <c r="J71" s="154" t="s">
        <v>10</v>
      </c>
      <c r="K71" s="154" t="s">
        <v>10</v>
      </c>
      <c r="L71" s="154" t="s">
        <v>10</v>
      </c>
      <c r="M71" s="154" t="s">
        <v>10</v>
      </c>
      <c r="N71" s="154">
        <v>253.21</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v>471.36</v>
      </c>
      <c r="D72" s="154" t="s">
        <v>10</v>
      </c>
      <c r="E72" s="154" t="s">
        <v>10</v>
      </c>
      <c r="F72" s="154" t="s">
        <v>10</v>
      </c>
      <c r="G72" s="154" t="s">
        <v>10</v>
      </c>
      <c r="H72" s="154" t="s">
        <v>10</v>
      </c>
      <c r="I72" s="154" t="s">
        <v>10</v>
      </c>
      <c r="J72" s="154" t="s">
        <v>10</v>
      </c>
      <c r="K72" s="154" t="s">
        <v>10</v>
      </c>
      <c r="L72" s="154" t="s">
        <v>10</v>
      </c>
      <c r="M72" s="154" t="s">
        <v>10</v>
      </c>
      <c r="N72" s="154">
        <v>471.36</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v>141.99</v>
      </c>
      <c r="D73" s="154" t="s">
        <v>10</v>
      </c>
      <c r="E73" s="154" t="s">
        <v>10</v>
      </c>
      <c r="F73" s="154" t="s">
        <v>10</v>
      </c>
      <c r="G73" s="154" t="s">
        <v>10</v>
      </c>
      <c r="H73" s="154" t="s">
        <v>10</v>
      </c>
      <c r="I73" s="154" t="s">
        <v>10</v>
      </c>
      <c r="J73" s="154" t="s">
        <v>10</v>
      </c>
      <c r="K73" s="154" t="s">
        <v>10</v>
      </c>
      <c r="L73" s="154" t="s">
        <v>10</v>
      </c>
      <c r="M73" s="154" t="s">
        <v>10</v>
      </c>
      <c r="N73" s="154">
        <v>141.99</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256.76</v>
      </c>
      <c r="D74" s="154" t="s">
        <v>10</v>
      </c>
      <c r="E74" s="154" t="s">
        <v>10</v>
      </c>
      <c r="F74" s="154" t="s">
        <v>10</v>
      </c>
      <c r="G74" s="154" t="s">
        <v>10</v>
      </c>
      <c r="H74" s="154" t="s">
        <v>10</v>
      </c>
      <c r="I74" s="154" t="s">
        <v>10</v>
      </c>
      <c r="J74" s="154" t="s">
        <v>10</v>
      </c>
      <c r="K74" s="154" t="s">
        <v>10</v>
      </c>
      <c r="L74" s="154" t="s">
        <v>10</v>
      </c>
      <c r="M74" s="154" t="s">
        <v>10</v>
      </c>
      <c r="N74" s="154">
        <v>256.76</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252.06</v>
      </c>
      <c r="D75" s="154" t="s">
        <v>10</v>
      </c>
      <c r="E75" s="154" t="s">
        <v>10</v>
      </c>
      <c r="F75" s="154" t="s">
        <v>10</v>
      </c>
      <c r="G75" s="154" t="s">
        <v>10</v>
      </c>
      <c r="H75" s="154" t="s">
        <v>10</v>
      </c>
      <c r="I75" s="154" t="s">
        <v>10</v>
      </c>
      <c r="J75" s="154" t="s">
        <v>10</v>
      </c>
      <c r="K75" s="154" t="s">
        <v>10</v>
      </c>
      <c r="L75" s="154" t="s">
        <v>10</v>
      </c>
      <c r="M75" s="154" t="s">
        <v>10</v>
      </c>
      <c r="N75" s="154">
        <v>252.06</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10.73</v>
      </c>
      <c r="D76" s="154">
        <v>0.17</v>
      </c>
      <c r="E76" s="154">
        <v>0.08</v>
      </c>
      <c r="F76" s="154" t="s">
        <v>10</v>
      </c>
      <c r="G76" s="154">
        <v>3.44</v>
      </c>
      <c r="H76" s="154">
        <v>5.43</v>
      </c>
      <c r="I76" s="154" t="s">
        <v>10</v>
      </c>
      <c r="J76" s="154">
        <v>5.43</v>
      </c>
      <c r="K76" s="154" t="s">
        <v>10</v>
      </c>
      <c r="L76" s="154">
        <v>0.56999999999999995</v>
      </c>
      <c r="M76" s="154">
        <v>1.04</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2.85</v>
      </c>
      <c r="D77" s="154" t="s">
        <v>10</v>
      </c>
      <c r="E77" s="154" t="s">
        <v>10</v>
      </c>
      <c r="F77" s="154" t="s">
        <v>10</v>
      </c>
      <c r="G77" s="154">
        <v>0.49</v>
      </c>
      <c r="H77" s="154">
        <v>2.36</v>
      </c>
      <c r="I77" s="154" t="s">
        <v>10</v>
      </c>
      <c r="J77" s="154">
        <v>2.36</v>
      </c>
      <c r="K77" s="154" t="s">
        <v>10</v>
      </c>
      <c r="L77" s="154" t="s">
        <v>10</v>
      </c>
      <c r="M77" s="154" t="s">
        <v>10</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55.49</v>
      </c>
      <c r="D78" s="154">
        <v>0.94</v>
      </c>
      <c r="E78" s="154">
        <v>25.38</v>
      </c>
      <c r="F78" s="154">
        <v>1.29</v>
      </c>
      <c r="G78" s="154">
        <v>1.02</v>
      </c>
      <c r="H78" s="154" t="s">
        <v>10</v>
      </c>
      <c r="I78" s="154" t="s">
        <v>10</v>
      </c>
      <c r="J78" s="154" t="s">
        <v>10</v>
      </c>
      <c r="K78" s="154">
        <v>0.01</v>
      </c>
      <c r="L78" s="154">
        <v>10.199999999999999</v>
      </c>
      <c r="M78" s="154">
        <v>16.649999999999999</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261.41000000000003</v>
      </c>
      <c r="D79" s="154">
        <v>43.7</v>
      </c>
      <c r="E79" s="154">
        <v>18.850000000000001</v>
      </c>
      <c r="F79" s="154">
        <v>4.8600000000000003</v>
      </c>
      <c r="G79" s="154">
        <v>12.29</v>
      </c>
      <c r="H79" s="154">
        <v>1.1299999999999999</v>
      </c>
      <c r="I79" s="154" t="s">
        <v>10</v>
      </c>
      <c r="J79" s="154">
        <v>1.1299999999999999</v>
      </c>
      <c r="K79" s="154">
        <v>12.65</v>
      </c>
      <c r="L79" s="154">
        <v>22.24</v>
      </c>
      <c r="M79" s="154">
        <v>65.2</v>
      </c>
      <c r="N79" s="154">
        <v>80.47</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6.84</v>
      </c>
      <c r="D80" s="154">
        <v>0.9</v>
      </c>
      <c r="E80" s="154">
        <v>0.25</v>
      </c>
      <c r="F80" s="154">
        <v>2.1</v>
      </c>
      <c r="G80" s="154">
        <v>0.17</v>
      </c>
      <c r="H80" s="154" t="s">
        <v>10</v>
      </c>
      <c r="I80" s="154" t="s">
        <v>10</v>
      </c>
      <c r="J80" s="154" t="s">
        <v>10</v>
      </c>
      <c r="K80" s="154">
        <v>2.16</v>
      </c>
      <c r="L80" s="154">
        <v>1.17</v>
      </c>
      <c r="M80" s="154">
        <v>0.1</v>
      </c>
      <c r="N80" s="154" t="s">
        <v>10</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1811.4</v>
      </c>
      <c r="D81" s="158">
        <v>43.92</v>
      </c>
      <c r="E81" s="158">
        <v>44.07</v>
      </c>
      <c r="F81" s="158">
        <v>4.04</v>
      </c>
      <c r="G81" s="158">
        <v>17.07</v>
      </c>
      <c r="H81" s="158">
        <v>8.92</v>
      </c>
      <c r="I81" s="158" t="s">
        <v>10</v>
      </c>
      <c r="J81" s="158">
        <v>8.92</v>
      </c>
      <c r="K81" s="158">
        <v>10.51</v>
      </c>
      <c r="L81" s="158">
        <v>31.85</v>
      </c>
      <c r="M81" s="158">
        <v>82.79</v>
      </c>
      <c r="N81" s="158">
        <v>1568.22</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361.87</v>
      </c>
      <c r="D82" s="154">
        <v>0.03</v>
      </c>
      <c r="E82" s="154">
        <v>2.31</v>
      </c>
      <c r="F82" s="154" t="s">
        <v>10</v>
      </c>
      <c r="G82" s="154">
        <v>0.18</v>
      </c>
      <c r="H82" s="154" t="s">
        <v>10</v>
      </c>
      <c r="I82" s="154" t="s">
        <v>10</v>
      </c>
      <c r="J82" s="154" t="s">
        <v>10</v>
      </c>
      <c r="K82" s="154">
        <v>16.39</v>
      </c>
      <c r="L82" s="154">
        <v>2.73</v>
      </c>
      <c r="M82" s="154">
        <v>272.85000000000002</v>
      </c>
      <c r="N82" s="154">
        <v>67.39</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143.12</v>
      </c>
      <c r="D84" s="154">
        <v>77.95</v>
      </c>
      <c r="E84" s="154">
        <v>0.23</v>
      </c>
      <c r="F84" s="154">
        <v>0.04</v>
      </c>
      <c r="G84" s="154">
        <v>10.92</v>
      </c>
      <c r="H84" s="154" t="s">
        <v>10</v>
      </c>
      <c r="I84" s="154" t="s">
        <v>10</v>
      </c>
      <c r="J84" s="154" t="s">
        <v>10</v>
      </c>
      <c r="K84" s="154" t="s">
        <v>10</v>
      </c>
      <c r="L84" s="154">
        <v>53.44</v>
      </c>
      <c r="M84" s="154">
        <v>0.54</v>
      </c>
      <c r="N84" s="154" t="s">
        <v>10</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v>20.07</v>
      </c>
      <c r="D85" s="154" t="s">
        <v>10</v>
      </c>
      <c r="E85" s="154" t="s">
        <v>10</v>
      </c>
      <c r="F85" s="154" t="s">
        <v>10</v>
      </c>
      <c r="G85" s="154">
        <v>0.05</v>
      </c>
      <c r="H85" s="154" t="s">
        <v>10</v>
      </c>
      <c r="I85" s="154" t="s">
        <v>10</v>
      </c>
      <c r="J85" s="154" t="s">
        <v>10</v>
      </c>
      <c r="K85" s="154" t="s">
        <v>10</v>
      </c>
      <c r="L85" s="154">
        <v>20.02</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484.93</v>
      </c>
      <c r="D86" s="158">
        <v>77.98</v>
      </c>
      <c r="E86" s="158">
        <v>2.54</v>
      </c>
      <c r="F86" s="158">
        <v>0.04</v>
      </c>
      <c r="G86" s="158">
        <v>11.05</v>
      </c>
      <c r="H86" s="158" t="s">
        <v>10</v>
      </c>
      <c r="I86" s="158" t="s">
        <v>10</v>
      </c>
      <c r="J86" s="158" t="s">
        <v>10</v>
      </c>
      <c r="K86" s="158">
        <v>16.39</v>
      </c>
      <c r="L86" s="158">
        <v>36.14</v>
      </c>
      <c r="M86" s="158">
        <v>273.39</v>
      </c>
      <c r="N86" s="158">
        <v>67.39</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2296.3200000000002</v>
      </c>
      <c r="D87" s="158">
        <v>121.9</v>
      </c>
      <c r="E87" s="158">
        <v>46.61</v>
      </c>
      <c r="F87" s="158">
        <v>4.09</v>
      </c>
      <c r="G87" s="158">
        <v>28.12</v>
      </c>
      <c r="H87" s="158">
        <v>8.92</v>
      </c>
      <c r="I87" s="158" t="s">
        <v>10</v>
      </c>
      <c r="J87" s="158">
        <v>8.92</v>
      </c>
      <c r="K87" s="158">
        <v>26.89</v>
      </c>
      <c r="L87" s="158">
        <v>67.989999999999995</v>
      </c>
      <c r="M87" s="158">
        <v>356.19</v>
      </c>
      <c r="N87" s="158">
        <v>1635.61</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276.04000000000002</v>
      </c>
      <c r="D88" s="158">
        <v>-166.19</v>
      </c>
      <c r="E88" s="158">
        <v>-146.78</v>
      </c>
      <c r="F88" s="158">
        <v>-96.33</v>
      </c>
      <c r="G88" s="158">
        <v>-102.93</v>
      </c>
      <c r="H88" s="158">
        <v>-130.75</v>
      </c>
      <c r="I88" s="158">
        <v>-3</v>
      </c>
      <c r="J88" s="158">
        <v>-127.75</v>
      </c>
      <c r="K88" s="158">
        <v>-32.380000000000003</v>
      </c>
      <c r="L88" s="158">
        <v>-122.63</v>
      </c>
      <c r="M88" s="158">
        <v>-116.1</v>
      </c>
      <c r="N88" s="158">
        <v>1190.1199999999999</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310.88</v>
      </c>
      <c r="D89" s="156">
        <v>-224.58</v>
      </c>
      <c r="E89" s="156">
        <v>-146.77000000000001</v>
      </c>
      <c r="F89" s="156">
        <v>-60.68</v>
      </c>
      <c r="G89" s="156">
        <v>-72.650000000000006</v>
      </c>
      <c r="H89" s="156">
        <v>-130.75</v>
      </c>
      <c r="I89" s="156">
        <v>-3</v>
      </c>
      <c r="J89" s="156">
        <v>-127.75</v>
      </c>
      <c r="K89" s="156">
        <v>-29.74</v>
      </c>
      <c r="L89" s="156">
        <v>-74.94</v>
      </c>
      <c r="M89" s="156">
        <v>-71.739999999999995</v>
      </c>
      <c r="N89" s="156">
        <v>1122.73</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t="s">
        <v>10</v>
      </c>
      <c r="D90" s="154" t="s">
        <v>10</v>
      </c>
      <c r="E90" s="154" t="s">
        <v>10</v>
      </c>
      <c r="F90" s="154" t="s">
        <v>10</v>
      </c>
      <c r="G90" s="154" t="s">
        <v>10</v>
      </c>
      <c r="H90" s="154" t="s">
        <v>10</v>
      </c>
      <c r="I90" s="154" t="s">
        <v>10</v>
      </c>
      <c r="J90" s="154" t="s">
        <v>10</v>
      </c>
      <c r="K90" s="154" t="s">
        <v>10</v>
      </c>
      <c r="L90" s="154" t="s">
        <v>10</v>
      </c>
      <c r="M90" s="154" t="s">
        <v>10</v>
      </c>
      <c r="N90" s="154" t="s">
        <v>10</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71.8</v>
      </c>
      <c r="D91" s="154" t="s">
        <v>10</v>
      </c>
      <c r="E91" s="154" t="s">
        <v>10</v>
      </c>
      <c r="F91" s="154" t="s">
        <v>10</v>
      </c>
      <c r="G91" s="154" t="s">
        <v>10</v>
      </c>
      <c r="H91" s="154" t="s">
        <v>10</v>
      </c>
      <c r="I91" s="154" t="s">
        <v>10</v>
      </c>
      <c r="J91" s="154" t="s">
        <v>10</v>
      </c>
      <c r="K91" s="154" t="s">
        <v>10</v>
      </c>
      <c r="L91" s="154" t="s">
        <v>10</v>
      </c>
      <c r="M91" s="154" t="s">
        <v>10</v>
      </c>
      <c r="N91" s="154">
        <v>71.8</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933</v>
      </c>
      <c r="B1" s="233"/>
      <c r="C1" s="236" t="str">
        <f>"Auszahlungen und Einzahlungen der kreisfreien und großen
kreisangehörigen Städte "&amp;Deckblatt!A7&amp;" nach Produktbereichen"</f>
        <v>Auszahlungen und Einzahlungen der kreisfreien und großen
kreisangehörigen Städte 2018 nach Produktbereichen</v>
      </c>
      <c r="D1" s="236"/>
      <c r="E1" s="236"/>
      <c r="F1" s="236"/>
      <c r="G1" s="237"/>
      <c r="H1" s="238" t="str">
        <f>"Auszahlungen und Einzahlungen der kreisfreien und großen
kreisangehörigen Städte "&amp;Deckblatt!A7&amp;" nach Produktbereichen"</f>
        <v>Auszahlungen und Einzahlungen der kreisfreien und großen
kreisangehörigen Städte 2018 nach Produktbereichen</v>
      </c>
      <c r="I1" s="236"/>
      <c r="J1" s="236"/>
      <c r="K1" s="236"/>
      <c r="L1" s="236"/>
      <c r="M1" s="236"/>
      <c r="N1" s="237"/>
    </row>
    <row r="2" spans="1:14" s="18" customFormat="1" ht="20.25" customHeight="1">
      <c r="A2" s="232" t="s">
        <v>939</v>
      </c>
      <c r="B2" s="233"/>
      <c r="C2" s="236" t="s">
        <v>121</v>
      </c>
      <c r="D2" s="236"/>
      <c r="E2" s="236"/>
      <c r="F2" s="236"/>
      <c r="G2" s="237"/>
      <c r="H2" s="238" t="s">
        <v>121</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31796</v>
      </c>
      <c r="D19" s="152">
        <v>15799</v>
      </c>
      <c r="E19" s="152">
        <v>7291</v>
      </c>
      <c r="F19" s="152">
        <v>482</v>
      </c>
      <c r="G19" s="152">
        <v>2422</v>
      </c>
      <c r="H19" s="152">
        <v>450</v>
      </c>
      <c r="I19" s="152">
        <v>425</v>
      </c>
      <c r="J19" s="152">
        <v>25</v>
      </c>
      <c r="K19" s="152">
        <v>94</v>
      </c>
      <c r="L19" s="152">
        <v>2868</v>
      </c>
      <c r="M19" s="152">
        <v>2390</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10911</v>
      </c>
      <c r="D20" s="152">
        <v>2326</v>
      </c>
      <c r="E20" s="152">
        <v>693</v>
      </c>
      <c r="F20" s="152">
        <v>1690</v>
      </c>
      <c r="G20" s="152">
        <v>571</v>
      </c>
      <c r="H20" s="152">
        <v>162</v>
      </c>
      <c r="I20" s="152">
        <v>60</v>
      </c>
      <c r="J20" s="152">
        <v>101</v>
      </c>
      <c r="K20" s="152">
        <v>1248</v>
      </c>
      <c r="L20" s="152">
        <v>3230</v>
      </c>
      <c r="M20" s="152">
        <v>991</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t="s">
        <v>10</v>
      </c>
      <c r="D21" s="152" t="s">
        <v>10</v>
      </c>
      <c r="E21" s="152" t="s">
        <v>10</v>
      </c>
      <c r="F21" s="152" t="s">
        <v>10</v>
      </c>
      <c r="G21" s="152" t="s">
        <v>10</v>
      </c>
      <c r="H21" s="152" t="s">
        <v>10</v>
      </c>
      <c r="I21" s="152" t="s">
        <v>10</v>
      </c>
      <c r="J21" s="152" t="s">
        <v>10</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178</v>
      </c>
      <c r="D22" s="152" t="s">
        <v>10</v>
      </c>
      <c r="E22" s="152" t="s">
        <v>10</v>
      </c>
      <c r="F22" s="152">
        <v>5</v>
      </c>
      <c r="G22" s="152" t="s">
        <v>10</v>
      </c>
      <c r="H22" s="152" t="s">
        <v>10</v>
      </c>
      <c r="I22" s="152" t="s">
        <v>10</v>
      </c>
      <c r="J22" s="152" t="s">
        <v>10</v>
      </c>
      <c r="K22" s="152" t="s">
        <v>10</v>
      </c>
      <c r="L22" s="152">
        <v>8</v>
      </c>
      <c r="M22" s="152" t="s">
        <v>10</v>
      </c>
      <c r="N22" s="152">
        <v>165</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46207</v>
      </c>
      <c r="D23" s="152">
        <v>1175</v>
      </c>
      <c r="E23" s="152">
        <v>554</v>
      </c>
      <c r="F23" s="152">
        <v>1140</v>
      </c>
      <c r="G23" s="152">
        <v>5863</v>
      </c>
      <c r="H23" s="152">
        <v>9467</v>
      </c>
      <c r="I23" s="152">
        <v>242</v>
      </c>
      <c r="J23" s="152">
        <v>9225</v>
      </c>
      <c r="K23" s="152">
        <v>735</v>
      </c>
      <c r="L23" s="152">
        <v>1534</v>
      </c>
      <c r="M23" s="152">
        <v>1093</v>
      </c>
      <c r="N23" s="152">
        <v>24647</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2235</v>
      </c>
      <c r="D24" s="152" t="s">
        <v>10</v>
      </c>
      <c r="E24" s="152">
        <v>25</v>
      </c>
      <c r="F24" s="152">
        <v>1332</v>
      </c>
      <c r="G24" s="152" t="s">
        <v>10</v>
      </c>
      <c r="H24" s="152" t="s">
        <v>10</v>
      </c>
      <c r="I24" s="152" t="s">
        <v>10</v>
      </c>
      <c r="J24" s="152" t="s">
        <v>10</v>
      </c>
      <c r="K24" s="152" t="s">
        <v>10</v>
      </c>
      <c r="L24" s="152">
        <v>878</v>
      </c>
      <c r="M24" s="152" t="s">
        <v>10</v>
      </c>
      <c r="N24" s="152" t="s">
        <v>10</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86857</v>
      </c>
      <c r="D25" s="162">
        <v>19300</v>
      </c>
      <c r="E25" s="162">
        <v>8513</v>
      </c>
      <c r="F25" s="162">
        <v>1984</v>
      </c>
      <c r="G25" s="162">
        <v>8857</v>
      </c>
      <c r="H25" s="162">
        <v>10079</v>
      </c>
      <c r="I25" s="162">
        <v>727</v>
      </c>
      <c r="J25" s="162">
        <v>9351</v>
      </c>
      <c r="K25" s="162">
        <v>2077</v>
      </c>
      <c r="L25" s="162">
        <v>6762</v>
      </c>
      <c r="M25" s="162">
        <v>4474</v>
      </c>
      <c r="N25" s="162">
        <v>24811</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15494</v>
      </c>
      <c r="D26" s="152">
        <v>1037</v>
      </c>
      <c r="E26" s="152">
        <v>693</v>
      </c>
      <c r="F26" s="152">
        <v>5033</v>
      </c>
      <c r="G26" s="152">
        <v>95</v>
      </c>
      <c r="H26" s="152" t="s">
        <v>10</v>
      </c>
      <c r="I26" s="152" t="s">
        <v>10</v>
      </c>
      <c r="J26" s="152" t="s">
        <v>10</v>
      </c>
      <c r="K26" s="152">
        <v>2764</v>
      </c>
      <c r="L26" s="152">
        <v>4363</v>
      </c>
      <c r="M26" s="152">
        <v>1510</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10133</v>
      </c>
      <c r="D27" s="152">
        <v>45</v>
      </c>
      <c r="E27" s="152">
        <v>8</v>
      </c>
      <c r="F27" s="152">
        <v>4630</v>
      </c>
      <c r="G27" s="152" t="s">
        <v>10</v>
      </c>
      <c r="H27" s="152" t="s">
        <v>10</v>
      </c>
      <c r="I27" s="152" t="s">
        <v>10</v>
      </c>
      <c r="J27" s="152" t="s">
        <v>10</v>
      </c>
      <c r="K27" s="152">
        <v>2677</v>
      </c>
      <c r="L27" s="152">
        <v>1779</v>
      </c>
      <c r="M27" s="152">
        <v>994</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381</v>
      </c>
      <c r="D29" s="152" t="s">
        <v>10</v>
      </c>
      <c r="E29" s="152" t="s">
        <v>10</v>
      </c>
      <c r="F29" s="152" t="s">
        <v>10</v>
      </c>
      <c r="G29" s="152" t="s">
        <v>10</v>
      </c>
      <c r="H29" s="152" t="s">
        <v>10</v>
      </c>
      <c r="I29" s="152" t="s">
        <v>10</v>
      </c>
      <c r="J29" s="152" t="s">
        <v>10</v>
      </c>
      <c r="K29" s="152" t="s">
        <v>10</v>
      </c>
      <c r="L29" s="152">
        <v>381</v>
      </c>
      <c r="M29" s="152" t="s">
        <v>10</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15876</v>
      </c>
      <c r="D31" s="162">
        <v>1037</v>
      </c>
      <c r="E31" s="162">
        <v>693</v>
      </c>
      <c r="F31" s="162">
        <v>5033</v>
      </c>
      <c r="G31" s="162">
        <v>95</v>
      </c>
      <c r="H31" s="162" t="s">
        <v>10</v>
      </c>
      <c r="I31" s="162" t="s">
        <v>10</v>
      </c>
      <c r="J31" s="162" t="s">
        <v>10</v>
      </c>
      <c r="K31" s="162">
        <v>2764</v>
      </c>
      <c r="L31" s="162">
        <v>4744</v>
      </c>
      <c r="M31" s="162">
        <v>1510</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102733</v>
      </c>
      <c r="D32" s="162">
        <v>20337</v>
      </c>
      <c r="E32" s="162">
        <v>9205</v>
      </c>
      <c r="F32" s="162">
        <v>7018</v>
      </c>
      <c r="G32" s="162">
        <v>8952</v>
      </c>
      <c r="H32" s="162">
        <v>10079</v>
      </c>
      <c r="I32" s="162">
        <v>728</v>
      </c>
      <c r="J32" s="162">
        <v>9351</v>
      </c>
      <c r="K32" s="162">
        <v>4841</v>
      </c>
      <c r="L32" s="162">
        <v>11506</v>
      </c>
      <c r="M32" s="162">
        <v>5984</v>
      </c>
      <c r="N32" s="162">
        <v>24811</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v>45655</v>
      </c>
      <c r="D33" s="152" t="s">
        <v>10</v>
      </c>
      <c r="E33" s="152" t="s">
        <v>10</v>
      </c>
      <c r="F33" s="152" t="s">
        <v>10</v>
      </c>
      <c r="G33" s="152" t="s">
        <v>10</v>
      </c>
      <c r="H33" s="152" t="s">
        <v>10</v>
      </c>
      <c r="I33" s="152" t="s">
        <v>10</v>
      </c>
      <c r="J33" s="152" t="s">
        <v>10</v>
      </c>
      <c r="K33" s="152" t="s">
        <v>10</v>
      </c>
      <c r="L33" s="152" t="s">
        <v>10</v>
      </c>
      <c r="M33" s="152" t="s">
        <v>10</v>
      </c>
      <c r="N33" s="152">
        <v>45655</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v>17119</v>
      </c>
      <c r="D34" s="152" t="s">
        <v>10</v>
      </c>
      <c r="E34" s="152" t="s">
        <v>10</v>
      </c>
      <c r="F34" s="152" t="s">
        <v>10</v>
      </c>
      <c r="G34" s="152" t="s">
        <v>10</v>
      </c>
      <c r="H34" s="152" t="s">
        <v>10</v>
      </c>
      <c r="I34" s="152" t="s">
        <v>10</v>
      </c>
      <c r="J34" s="152" t="s">
        <v>10</v>
      </c>
      <c r="K34" s="152" t="s">
        <v>10</v>
      </c>
      <c r="L34" s="152" t="s">
        <v>10</v>
      </c>
      <c r="M34" s="152" t="s">
        <v>10</v>
      </c>
      <c r="N34" s="152">
        <v>17119</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v>17687</v>
      </c>
      <c r="D35" s="152" t="s">
        <v>10</v>
      </c>
      <c r="E35" s="152" t="s">
        <v>10</v>
      </c>
      <c r="F35" s="152" t="s">
        <v>10</v>
      </c>
      <c r="G35" s="152" t="s">
        <v>10</v>
      </c>
      <c r="H35" s="152" t="s">
        <v>10</v>
      </c>
      <c r="I35" s="152" t="s">
        <v>10</v>
      </c>
      <c r="J35" s="152" t="s">
        <v>10</v>
      </c>
      <c r="K35" s="152" t="s">
        <v>10</v>
      </c>
      <c r="L35" s="152" t="s">
        <v>10</v>
      </c>
      <c r="M35" s="152" t="s">
        <v>10</v>
      </c>
      <c r="N35" s="152">
        <v>17687</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v>5128</v>
      </c>
      <c r="D36" s="152" t="s">
        <v>10</v>
      </c>
      <c r="E36" s="152" t="s">
        <v>10</v>
      </c>
      <c r="F36" s="152" t="s">
        <v>10</v>
      </c>
      <c r="G36" s="152" t="s">
        <v>10</v>
      </c>
      <c r="H36" s="152" t="s">
        <v>10</v>
      </c>
      <c r="I36" s="152" t="s">
        <v>10</v>
      </c>
      <c r="J36" s="152" t="s">
        <v>10</v>
      </c>
      <c r="K36" s="152" t="s">
        <v>10</v>
      </c>
      <c r="L36" s="152" t="s">
        <v>10</v>
      </c>
      <c r="M36" s="152" t="s">
        <v>10</v>
      </c>
      <c r="N36" s="152">
        <v>5128</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16304</v>
      </c>
      <c r="D37" s="152" t="s">
        <v>10</v>
      </c>
      <c r="E37" s="152" t="s">
        <v>10</v>
      </c>
      <c r="F37" s="152" t="s">
        <v>10</v>
      </c>
      <c r="G37" s="152" t="s">
        <v>10</v>
      </c>
      <c r="H37" s="152" t="s">
        <v>10</v>
      </c>
      <c r="I37" s="152" t="s">
        <v>10</v>
      </c>
      <c r="J37" s="152" t="s">
        <v>10</v>
      </c>
      <c r="K37" s="152" t="s">
        <v>10</v>
      </c>
      <c r="L37" s="152" t="s">
        <v>10</v>
      </c>
      <c r="M37" s="152" t="s">
        <v>10</v>
      </c>
      <c r="N37" s="152">
        <v>16304</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11140</v>
      </c>
      <c r="D38" s="152" t="s">
        <v>10</v>
      </c>
      <c r="E38" s="152" t="s">
        <v>10</v>
      </c>
      <c r="F38" s="152" t="s">
        <v>10</v>
      </c>
      <c r="G38" s="152" t="s">
        <v>10</v>
      </c>
      <c r="H38" s="152" t="s">
        <v>10</v>
      </c>
      <c r="I38" s="152" t="s">
        <v>10</v>
      </c>
      <c r="J38" s="152" t="s">
        <v>10</v>
      </c>
      <c r="K38" s="152" t="s">
        <v>10</v>
      </c>
      <c r="L38" s="152" t="s">
        <v>10</v>
      </c>
      <c r="M38" s="152" t="s">
        <v>10</v>
      </c>
      <c r="N38" s="152">
        <v>11140</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836</v>
      </c>
      <c r="D39" s="152">
        <v>99</v>
      </c>
      <c r="E39" s="152" t="s">
        <v>10</v>
      </c>
      <c r="F39" s="152" t="s">
        <v>10</v>
      </c>
      <c r="G39" s="152">
        <v>504</v>
      </c>
      <c r="H39" s="152">
        <v>214</v>
      </c>
      <c r="I39" s="152" t="s">
        <v>10</v>
      </c>
      <c r="J39" s="152">
        <v>214</v>
      </c>
      <c r="K39" s="152" t="s">
        <v>10</v>
      </c>
      <c r="L39" s="152" t="s">
        <v>10</v>
      </c>
      <c r="M39" s="152">
        <v>19</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95</v>
      </c>
      <c r="D40" s="152">
        <v>24</v>
      </c>
      <c r="E40" s="152" t="s">
        <v>10</v>
      </c>
      <c r="F40" s="152" t="s">
        <v>10</v>
      </c>
      <c r="G40" s="152" t="s">
        <v>10</v>
      </c>
      <c r="H40" s="152" t="s">
        <v>10</v>
      </c>
      <c r="I40" s="152" t="s">
        <v>10</v>
      </c>
      <c r="J40" s="152" t="s">
        <v>10</v>
      </c>
      <c r="K40" s="152" t="s">
        <v>10</v>
      </c>
      <c r="L40" s="152" t="s">
        <v>10</v>
      </c>
      <c r="M40" s="152">
        <v>71</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6091</v>
      </c>
      <c r="D41" s="152">
        <v>28</v>
      </c>
      <c r="E41" s="152">
        <v>1173</v>
      </c>
      <c r="F41" s="152">
        <v>951</v>
      </c>
      <c r="G41" s="152">
        <v>401</v>
      </c>
      <c r="H41" s="152">
        <v>30</v>
      </c>
      <c r="I41" s="152">
        <v>1</v>
      </c>
      <c r="J41" s="152">
        <v>29</v>
      </c>
      <c r="K41" s="152">
        <v>166</v>
      </c>
      <c r="L41" s="152">
        <v>1783</v>
      </c>
      <c r="M41" s="152">
        <v>1560</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18444</v>
      </c>
      <c r="D42" s="152">
        <v>5348</v>
      </c>
      <c r="E42" s="152">
        <v>973</v>
      </c>
      <c r="F42" s="152">
        <v>1910</v>
      </c>
      <c r="G42" s="152">
        <v>173</v>
      </c>
      <c r="H42" s="152">
        <v>109</v>
      </c>
      <c r="I42" s="152">
        <v>2</v>
      </c>
      <c r="J42" s="152">
        <v>107</v>
      </c>
      <c r="K42" s="152">
        <v>135</v>
      </c>
      <c r="L42" s="152">
        <v>1090</v>
      </c>
      <c r="M42" s="152">
        <v>4110</v>
      </c>
      <c r="N42" s="152">
        <v>4596</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2235</v>
      </c>
      <c r="D43" s="152" t="s">
        <v>10</v>
      </c>
      <c r="E43" s="152">
        <v>25</v>
      </c>
      <c r="F43" s="152">
        <v>1332</v>
      </c>
      <c r="G43" s="152" t="s">
        <v>10</v>
      </c>
      <c r="H43" s="152" t="s">
        <v>10</v>
      </c>
      <c r="I43" s="152" t="s">
        <v>10</v>
      </c>
      <c r="J43" s="152" t="s">
        <v>10</v>
      </c>
      <c r="K43" s="152" t="s">
        <v>10</v>
      </c>
      <c r="L43" s="152">
        <v>878</v>
      </c>
      <c r="M43" s="152" t="s">
        <v>10</v>
      </c>
      <c r="N43" s="152" t="s">
        <v>10</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96330</v>
      </c>
      <c r="D44" s="162">
        <v>5498</v>
      </c>
      <c r="E44" s="162">
        <v>2121</v>
      </c>
      <c r="F44" s="162">
        <v>1529</v>
      </c>
      <c r="G44" s="162">
        <v>1077</v>
      </c>
      <c r="H44" s="162">
        <v>353</v>
      </c>
      <c r="I44" s="162">
        <v>3</v>
      </c>
      <c r="J44" s="162">
        <v>350</v>
      </c>
      <c r="K44" s="162">
        <v>301</v>
      </c>
      <c r="L44" s="162">
        <v>1996</v>
      </c>
      <c r="M44" s="162">
        <v>5761</v>
      </c>
      <c r="N44" s="162">
        <v>77695</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4890</v>
      </c>
      <c r="D45" s="152" t="s">
        <v>10</v>
      </c>
      <c r="E45" s="152">
        <v>173</v>
      </c>
      <c r="F45" s="152" t="s">
        <v>10</v>
      </c>
      <c r="G45" s="152">
        <v>7</v>
      </c>
      <c r="H45" s="152" t="s">
        <v>10</v>
      </c>
      <c r="I45" s="152" t="s">
        <v>10</v>
      </c>
      <c r="J45" s="152" t="s">
        <v>10</v>
      </c>
      <c r="K45" s="152" t="s">
        <v>10</v>
      </c>
      <c r="L45" s="152" t="s">
        <v>10</v>
      </c>
      <c r="M45" s="152">
        <v>32</v>
      </c>
      <c r="N45" s="152">
        <v>4677</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3700</v>
      </c>
      <c r="D47" s="152">
        <v>60</v>
      </c>
      <c r="E47" s="152" t="s">
        <v>10</v>
      </c>
      <c r="F47" s="152">
        <v>2397</v>
      </c>
      <c r="G47" s="152" t="s">
        <v>10</v>
      </c>
      <c r="H47" s="152" t="s">
        <v>10</v>
      </c>
      <c r="I47" s="152" t="s">
        <v>10</v>
      </c>
      <c r="J47" s="152" t="s">
        <v>10</v>
      </c>
      <c r="K47" s="152">
        <v>2</v>
      </c>
      <c r="L47" s="152">
        <v>1154</v>
      </c>
      <c r="M47" s="152">
        <v>87</v>
      </c>
      <c r="N47" s="152" t="s">
        <v>10</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8590</v>
      </c>
      <c r="D49" s="162">
        <v>60</v>
      </c>
      <c r="E49" s="162">
        <v>173</v>
      </c>
      <c r="F49" s="162">
        <v>2397</v>
      </c>
      <c r="G49" s="162">
        <v>7</v>
      </c>
      <c r="H49" s="162" t="s">
        <v>10</v>
      </c>
      <c r="I49" s="162" t="s">
        <v>10</v>
      </c>
      <c r="J49" s="162" t="s">
        <v>10</v>
      </c>
      <c r="K49" s="162">
        <v>2</v>
      </c>
      <c r="L49" s="162">
        <v>1154</v>
      </c>
      <c r="M49" s="162">
        <v>119</v>
      </c>
      <c r="N49" s="162">
        <v>4677</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104921</v>
      </c>
      <c r="D50" s="162">
        <v>5558</v>
      </c>
      <c r="E50" s="162">
        <v>2294</v>
      </c>
      <c r="F50" s="162">
        <v>3925</v>
      </c>
      <c r="G50" s="162">
        <v>1085</v>
      </c>
      <c r="H50" s="162">
        <v>353</v>
      </c>
      <c r="I50" s="162">
        <v>3</v>
      </c>
      <c r="J50" s="162">
        <v>350</v>
      </c>
      <c r="K50" s="162">
        <v>303</v>
      </c>
      <c r="L50" s="162">
        <v>3150</v>
      </c>
      <c r="M50" s="162">
        <v>5880</v>
      </c>
      <c r="N50" s="162">
        <v>82372</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2188</v>
      </c>
      <c r="D51" s="162">
        <v>-14779</v>
      </c>
      <c r="E51" s="162">
        <v>-6911</v>
      </c>
      <c r="F51" s="162">
        <v>-3092</v>
      </c>
      <c r="G51" s="162">
        <v>-7867</v>
      </c>
      <c r="H51" s="162">
        <v>-9726</v>
      </c>
      <c r="I51" s="162">
        <v>-725</v>
      </c>
      <c r="J51" s="162">
        <v>-9001</v>
      </c>
      <c r="K51" s="162">
        <v>-4538</v>
      </c>
      <c r="L51" s="162">
        <v>-8356</v>
      </c>
      <c r="M51" s="162">
        <v>-104</v>
      </c>
      <c r="N51" s="162">
        <v>57560</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9473</v>
      </c>
      <c r="D52" s="160">
        <v>-13802</v>
      </c>
      <c r="E52" s="160">
        <v>-6392</v>
      </c>
      <c r="F52" s="160">
        <v>-456</v>
      </c>
      <c r="G52" s="160">
        <v>-7780</v>
      </c>
      <c r="H52" s="160">
        <v>-9726</v>
      </c>
      <c r="I52" s="160">
        <v>-725</v>
      </c>
      <c r="J52" s="160">
        <v>-9001</v>
      </c>
      <c r="K52" s="160">
        <v>-1776</v>
      </c>
      <c r="L52" s="160">
        <v>-4766</v>
      </c>
      <c r="M52" s="160">
        <v>1287</v>
      </c>
      <c r="N52" s="160">
        <v>52883</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t="s">
        <v>10</v>
      </c>
      <c r="D53" s="152" t="s">
        <v>10</v>
      </c>
      <c r="E53" s="152" t="s">
        <v>10</v>
      </c>
      <c r="F53" s="152" t="s">
        <v>10</v>
      </c>
      <c r="G53" s="152" t="s">
        <v>10</v>
      </c>
      <c r="H53" s="152" t="s">
        <v>10</v>
      </c>
      <c r="I53" s="152" t="s">
        <v>10</v>
      </c>
      <c r="J53" s="152" t="s">
        <v>10</v>
      </c>
      <c r="K53" s="152" t="s">
        <v>10</v>
      </c>
      <c r="L53" s="152" t="s">
        <v>10</v>
      </c>
      <c r="M53" s="152" t="s">
        <v>10</v>
      </c>
      <c r="N53" s="152" t="s">
        <v>10</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2548</v>
      </c>
      <c r="D54" s="152" t="s">
        <v>10</v>
      </c>
      <c r="E54" s="152" t="s">
        <v>10</v>
      </c>
      <c r="F54" s="152">
        <v>127</v>
      </c>
      <c r="G54" s="152">
        <v>4</v>
      </c>
      <c r="H54" s="152" t="s">
        <v>10</v>
      </c>
      <c r="I54" s="152" t="s">
        <v>10</v>
      </c>
      <c r="J54" s="152" t="s">
        <v>10</v>
      </c>
      <c r="K54" s="152" t="s">
        <v>10</v>
      </c>
      <c r="L54" s="152">
        <v>221</v>
      </c>
      <c r="M54" s="152" t="s">
        <v>10</v>
      </c>
      <c r="N54" s="152">
        <v>2196</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540.78</v>
      </c>
      <c r="D56" s="154">
        <v>268.70999999999998</v>
      </c>
      <c r="E56" s="154">
        <v>124</v>
      </c>
      <c r="F56" s="154">
        <v>8.19</v>
      </c>
      <c r="G56" s="154">
        <v>41.2</v>
      </c>
      <c r="H56" s="154">
        <v>7.65</v>
      </c>
      <c r="I56" s="154">
        <v>7.23</v>
      </c>
      <c r="J56" s="154">
        <v>0.42</v>
      </c>
      <c r="K56" s="154">
        <v>1.59</v>
      </c>
      <c r="L56" s="154">
        <v>48.78</v>
      </c>
      <c r="M56" s="154">
        <v>40.65</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185.57</v>
      </c>
      <c r="D57" s="154">
        <v>39.56</v>
      </c>
      <c r="E57" s="154">
        <v>11.78</v>
      </c>
      <c r="F57" s="154">
        <v>28.74</v>
      </c>
      <c r="G57" s="154">
        <v>9.7200000000000006</v>
      </c>
      <c r="H57" s="154">
        <v>2.75</v>
      </c>
      <c r="I57" s="154">
        <v>1.03</v>
      </c>
      <c r="J57" s="154">
        <v>1.72</v>
      </c>
      <c r="K57" s="154">
        <v>21.23</v>
      </c>
      <c r="L57" s="154">
        <v>54.93</v>
      </c>
      <c r="M57" s="154">
        <v>16.86</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t="s">
        <v>10</v>
      </c>
      <c r="D58" s="154" t="s">
        <v>10</v>
      </c>
      <c r="E58" s="154" t="s">
        <v>10</v>
      </c>
      <c r="F58" s="154" t="s">
        <v>10</v>
      </c>
      <c r="G58" s="154" t="s">
        <v>10</v>
      </c>
      <c r="H58" s="154" t="s">
        <v>10</v>
      </c>
      <c r="I58" s="154" t="s">
        <v>10</v>
      </c>
      <c r="J58" s="154" t="s">
        <v>10</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3.02</v>
      </c>
      <c r="D59" s="154" t="s">
        <v>10</v>
      </c>
      <c r="E59" s="154" t="s">
        <v>10</v>
      </c>
      <c r="F59" s="154">
        <v>0.09</v>
      </c>
      <c r="G59" s="154" t="s">
        <v>10</v>
      </c>
      <c r="H59" s="154" t="s">
        <v>10</v>
      </c>
      <c r="I59" s="154" t="s">
        <v>10</v>
      </c>
      <c r="J59" s="154" t="s">
        <v>10</v>
      </c>
      <c r="K59" s="154" t="s">
        <v>10</v>
      </c>
      <c r="L59" s="154">
        <v>0.13</v>
      </c>
      <c r="M59" s="154" t="s">
        <v>10</v>
      </c>
      <c r="N59" s="154">
        <v>2.8</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785.88</v>
      </c>
      <c r="D60" s="154">
        <v>19.98</v>
      </c>
      <c r="E60" s="154">
        <v>9.41</v>
      </c>
      <c r="F60" s="154">
        <v>19.39</v>
      </c>
      <c r="G60" s="154">
        <v>99.72</v>
      </c>
      <c r="H60" s="154">
        <v>161.02000000000001</v>
      </c>
      <c r="I60" s="154">
        <v>4.12</v>
      </c>
      <c r="J60" s="154">
        <v>156.9</v>
      </c>
      <c r="K60" s="154">
        <v>12.51</v>
      </c>
      <c r="L60" s="154">
        <v>26.09</v>
      </c>
      <c r="M60" s="154">
        <v>18.579999999999998</v>
      </c>
      <c r="N60" s="154">
        <v>419.18</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38.01</v>
      </c>
      <c r="D61" s="154" t="s">
        <v>10</v>
      </c>
      <c r="E61" s="154">
        <v>0.42</v>
      </c>
      <c r="F61" s="154">
        <v>22.66</v>
      </c>
      <c r="G61" s="154" t="s">
        <v>10</v>
      </c>
      <c r="H61" s="154" t="s">
        <v>10</v>
      </c>
      <c r="I61" s="154" t="s">
        <v>10</v>
      </c>
      <c r="J61" s="154" t="s">
        <v>10</v>
      </c>
      <c r="K61" s="154" t="s">
        <v>10</v>
      </c>
      <c r="L61" s="154">
        <v>14.93</v>
      </c>
      <c r="M61" s="154" t="s">
        <v>10</v>
      </c>
      <c r="N61" s="154" t="s">
        <v>10</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1477.24</v>
      </c>
      <c r="D62" s="158">
        <v>328.25</v>
      </c>
      <c r="E62" s="158">
        <v>144.78</v>
      </c>
      <c r="F62" s="158">
        <v>33.75</v>
      </c>
      <c r="G62" s="158">
        <v>150.63999999999999</v>
      </c>
      <c r="H62" s="158">
        <v>171.41</v>
      </c>
      <c r="I62" s="158">
        <v>12.37</v>
      </c>
      <c r="J62" s="158">
        <v>159.04</v>
      </c>
      <c r="K62" s="158">
        <v>35.33</v>
      </c>
      <c r="L62" s="158">
        <v>115</v>
      </c>
      <c r="M62" s="158">
        <v>76.09</v>
      </c>
      <c r="N62" s="158">
        <v>421.98</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263.52</v>
      </c>
      <c r="D63" s="154">
        <v>17.63</v>
      </c>
      <c r="E63" s="154">
        <v>11.78</v>
      </c>
      <c r="F63" s="154">
        <v>85.6</v>
      </c>
      <c r="G63" s="154">
        <v>1.61</v>
      </c>
      <c r="H63" s="154">
        <v>0.01</v>
      </c>
      <c r="I63" s="154">
        <v>0.01</v>
      </c>
      <c r="J63" s="154" t="s">
        <v>10</v>
      </c>
      <c r="K63" s="154">
        <v>47</v>
      </c>
      <c r="L63" s="154">
        <v>74.209999999999994</v>
      </c>
      <c r="M63" s="154">
        <v>25.68</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172.33</v>
      </c>
      <c r="D64" s="154">
        <v>0.76</v>
      </c>
      <c r="E64" s="154">
        <v>0.13</v>
      </c>
      <c r="F64" s="154">
        <v>78.739999999999995</v>
      </c>
      <c r="G64" s="154" t="s">
        <v>10</v>
      </c>
      <c r="H64" s="154" t="s">
        <v>10</v>
      </c>
      <c r="I64" s="154" t="s">
        <v>10</v>
      </c>
      <c r="J64" s="154" t="s">
        <v>10</v>
      </c>
      <c r="K64" s="154">
        <v>45.53</v>
      </c>
      <c r="L64" s="154">
        <v>30.26</v>
      </c>
      <c r="M64" s="154">
        <v>16.899999999999999</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6.48</v>
      </c>
      <c r="D66" s="154" t="s">
        <v>10</v>
      </c>
      <c r="E66" s="154" t="s">
        <v>10</v>
      </c>
      <c r="F66" s="154" t="s">
        <v>10</v>
      </c>
      <c r="G66" s="154" t="s">
        <v>10</v>
      </c>
      <c r="H66" s="154" t="s">
        <v>10</v>
      </c>
      <c r="I66" s="154" t="s">
        <v>10</v>
      </c>
      <c r="J66" s="154" t="s">
        <v>10</v>
      </c>
      <c r="K66" s="154" t="s">
        <v>10</v>
      </c>
      <c r="L66" s="154">
        <v>6.48</v>
      </c>
      <c r="M66" s="154" t="s">
        <v>10</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270.01</v>
      </c>
      <c r="D68" s="158">
        <v>17.63</v>
      </c>
      <c r="E68" s="158">
        <v>11.78</v>
      </c>
      <c r="F68" s="158">
        <v>85.6</v>
      </c>
      <c r="G68" s="158">
        <v>1.61</v>
      </c>
      <c r="H68" s="158">
        <v>0.01</v>
      </c>
      <c r="I68" s="158">
        <v>0.01</v>
      </c>
      <c r="J68" s="158" t="s">
        <v>10</v>
      </c>
      <c r="K68" s="158">
        <v>47</v>
      </c>
      <c r="L68" s="158">
        <v>80.69</v>
      </c>
      <c r="M68" s="158">
        <v>25.68</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1747.25</v>
      </c>
      <c r="D69" s="158">
        <v>345.88</v>
      </c>
      <c r="E69" s="158">
        <v>156.56</v>
      </c>
      <c r="F69" s="158">
        <v>119.35</v>
      </c>
      <c r="G69" s="158">
        <v>152.25</v>
      </c>
      <c r="H69" s="158">
        <v>171.42</v>
      </c>
      <c r="I69" s="158">
        <v>12.38</v>
      </c>
      <c r="J69" s="158">
        <v>159.04</v>
      </c>
      <c r="K69" s="158">
        <v>82.33</v>
      </c>
      <c r="L69" s="158">
        <v>195.69</v>
      </c>
      <c r="M69" s="158">
        <v>101.78</v>
      </c>
      <c r="N69" s="158">
        <v>421.98</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v>776.48</v>
      </c>
      <c r="D70" s="154" t="s">
        <v>10</v>
      </c>
      <c r="E70" s="154" t="s">
        <v>10</v>
      </c>
      <c r="F70" s="154" t="s">
        <v>10</v>
      </c>
      <c r="G70" s="154" t="s">
        <v>10</v>
      </c>
      <c r="H70" s="154" t="s">
        <v>10</v>
      </c>
      <c r="I70" s="154" t="s">
        <v>10</v>
      </c>
      <c r="J70" s="154" t="s">
        <v>10</v>
      </c>
      <c r="K70" s="154" t="s">
        <v>10</v>
      </c>
      <c r="L70" s="154" t="s">
        <v>10</v>
      </c>
      <c r="M70" s="154" t="s">
        <v>10</v>
      </c>
      <c r="N70" s="154">
        <v>776.48</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v>291.16000000000003</v>
      </c>
      <c r="D71" s="154" t="s">
        <v>10</v>
      </c>
      <c r="E71" s="154" t="s">
        <v>10</v>
      </c>
      <c r="F71" s="154" t="s">
        <v>10</v>
      </c>
      <c r="G71" s="154" t="s">
        <v>10</v>
      </c>
      <c r="H71" s="154" t="s">
        <v>10</v>
      </c>
      <c r="I71" s="154" t="s">
        <v>10</v>
      </c>
      <c r="J71" s="154" t="s">
        <v>10</v>
      </c>
      <c r="K71" s="154" t="s">
        <v>10</v>
      </c>
      <c r="L71" s="154" t="s">
        <v>10</v>
      </c>
      <c r="M71" s="154" t="s">
        <v>10</v>
      </c>
      <c r="N71" s="154">
        <v>291.16000000000003</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v>300.82</v>
      </c>
      <c r="D72" s="154" t="s">
        <v>10</v>
      </c>
      <c r="E72" s="154" t="s">
        <v>10</v>
      </c>
      <c r="F72" s="154" t="s">
        <v>10</v>
      </c>
      <c r="G72" s="154" t="s">
        <v>10</v>
      </c>
      <c r="H72" s="154" t="s">
        <v>10</v>
      </c>
      <c r="I72" s="154" t="s">
        <v>10</v>
      </c>
      <c r="J72" s="154" t="s">
        <v>10</v>
      </c>
      <c r="K72" s="154" t="s">
        <v>10</v>
      </c>
      <c r="L72" s="154" t="s">
        <v>10</v>
      </c>
      <c r="M72" s="154" t="s">
        <v>10</v>
      </c>
      <c r="N72" s="154">
        <v>300.82</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v>87.21</v>
      </c>
      <c r="D73" s="154" t="s">
        <v>10</v>
      </c>
      <c r="E73" s="154" t="s">
        <v>10</v>
      </c>
      <c r="F73" s="154" t="s">
        <v>10</v>
      </c>
      <c r="G73" s="154" t="s">
        <v>10</v>
      </c>
      <c r="H73" s="154" t="s">
        <v>10</v>
      </c>
      <c r="I73" s="154" t="s">
        <v>10</v>
      </c>
      <c r="J73" s="154" t="s">
        <v>10</v>
      </c>
      <c r="K73" s="154" t="s">
        <v>10</v>
      </c>
      <c r="L73" s="154" t="s">
        <v>10</v>
      </c>
      <c r="M73" s="154" t="s">
        <v>10</v>
      </c>
      <c r="N73" s="154">
        <v>87.21</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277.3</v>
      </c>
      <c r="D74" s="154" t="s">
        <v>10</v>
      </c>
      <c r="E74" s="154" t="s">
        <v>10</v>
      </c>
      <c r="F74" s="154" t="s">
        <v>10</v>
      </c>
      <c r="G74" s="154" t="s">
        <v>10</v>
      </c>
      <c r="H74" s="154" t="s">
        <v>10</v>
      </c>
      <c r="I74" s="154" t="s">
        <v>10</v>
      </c>
      <c r="J74" s="154" t="s">
        <v>10</v>
      </c>
      <c r="K74" s="154" t="s">
        <v>10</v>
      </c>
      <c r="L74" s="154" t="s">
        <v>10</v>
      </c>
      <c r="M74" s="154" t="s">
        <v>10</v>
      </c>
      <c r="N74" s="154">
        <v>277.3</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189.46</v>
      </c>
      <c r="D75" s="154" t="s">
        <v>10</v>
      </c>
      <c r="E75" s="154" t="s">
        <v>10</v>
      </c>
      <c r="F75" s="154" t="s">
        <v>10</v>
      </c>
      <c r="G75" s="154" t="s">
        <v>10</v>
      </c>
      <c r="H75" s="154" t="s">
        <v>10</v>
      </c>
      <c r="I75" s="154" t="s">
        <v>10</v>
      </c>
      <c r="J75" s="154" t="s">
        <v>10</v>
      </c>
      <c r="K75" s="154" t="s">
        <v>10</v>
      </c>
      <c r="L75" s="154" t="s">
        <v>10</v>
      </c>
      <c r="M75" s="154" t="s">
        <v>10</v>
      </c>
      <c r="N75" s="154">
        <v>189.46</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14.22</v>
      </c>
      <c r="D76" s="154">
        <v>1.68</v>
      </c>
      <c r="E76" s="154" t="s">
        <v>10</v>
      </c>
      <c r="F76" s="154" t="s">
        <v>10</v>
      </c>
      <c r="G76" s="154">
        <v>8.57</v>
      </c>
      <c r="H76" s="154">
        <v>3.65</v>
      </c>
      <c r="I76" s="154" t="s">
        <v>10</v>
      </c>
      <c r="J76" s="154">
        <v>3.65</v>
      </c>
      <c r="K76" s="154" t="s">
        <v>10</v>
      </c>
      <c r="L76" s="154" t="s">
        <v>10</v>
      </c>
      <c r="M76" s="154">
        <v>0.33</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1.61</v>
      </c>
      <c r="D77" s="154">
        <v>0.4</v>
      </c>
      <c r="E77" s="154" t="s">
        <v>10</v>
      </c>
      <c r="F77" s="154" t="s">
        <v>10</v>
      </c>
      <c r="G77" s="154" t="s">
        <v>10</v>
      </c>
      <c r="H77" s="154" t="s">
        <v>10</v>
      </c>
      <c r="I77" s="154" t="s">
        <v>10</v>
      </c>
      <c r="J77" s="154" t="s">
        <v>10</v>
      </c>
      <c r="K77" s="154" t="s">
        <v>10</v>
      </c>
      <c r="L77" s="154" t="s">
        <v>10</v>
      </c>
      <c r="M77" s="154">
        <v>1.21</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103.6</v>
      </c>
      <c r="D78" s="154">
        <v>0.48</v>
      </c>
      <c r="E78" s="154">
        <v>19.940000000000001</v>
      </c>
      <c r="F78" s="154">
        <v>16.170000000000002</v>
      </c>
      <c r="G78" s="154">
        <v>6.82</v>
      </c>
      <c r="H78" s="154">
        <v>0.51</v>
      </c>
      <c r="I78" s="154">
        <v>0.02</v>
      </c>
      <c r="J78" s="154">
        <v>0.49</v>
      </c>
      <c r="K78" s="154">
        <v>2.82</v>
      </c>
      <c r="L78" s="154">
        <v>30.33</v>
      </c>
      <c r="M78" s="154">
        <v>26.53</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313.69</v>
      </c>
      <c r="D79" s="154">
        <v>90.96</v>
      </c>
      <c r="E79" s="154">
        <v>16.55</v>
      </c>
      <c r="F79" s="154">
        <v>32.49</v>
      </c>
      <c r="G79" s="154">
        <v>2.94</v>
      </c>
      <c r="H79" s="154">
        <v>1.85</v>
      </c>
      <c r="I79" s="154">
        <v>0.03</v>
      </c>
      <c r="J79" s="154">
        <v>1.82</v>
      </c>
      <c r="K79" s="154">
        <v>2.2999999999999998</v>
      </c>
      <c r="L79" s="154">
        <v>18.54</v>
      </c>
      <c r="M79" s="154">
        <v>69.91</v>
      </c>
      <c r="N79" s="154">
        <v>78.16</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38.01</v>
      </c>
      <c r="D80" s="154" t="s">
        <v>10</v>
      </c>
      <c r="E80" s="154">
        <v>0.42</v>
      </c>
      <c r="F80" s="154">
        <v>22.66</v>
      </c>
      <c r="G80" s="154" t="s">
        <v>10</v>
      </c>
      <c r="H80" s="154" t="s">
        <v>10</v>
      </c>
      <c r="I80" s="154" t="s">
        <v>10</v>
      </c>
      <c r="J80" s="154" t="s">
        <v>10</v>
      </c>
      <c r="K80" s="154" t="s">
        <v>10</v>
      </c>
      <c r="L80" s="154">
        <v>14.93</v>
      </c>
      <c r="M80" s="154" t="s">
        <v>10</v>
      </c>
      <c r="N80" s="154" t="s">
        <v>10</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1638.36</v>
      </c>
      <c r="D81" s="158">
        <v>93.51</v>
      </c>
      <c r="E81" s="158">
        <v>36.07</v>
      </c>
      <c r="F81" s="158">
        <v>26</v>
      </c>
      <c r="G81" s="158">
        <v>18.32</v>
      </c>
      <c r="H81" s="158">
        <v>6</v>
      </c>
      <c r="I81" s="158">
        <v>0.05</v>
      </c>
      <c r="J81" s="158">
        <v>5.95</v>
      </c>
      <c r="K81" s="158">
        <v>5.12</v>
      </c>
      <c r="L81" s="158">
        <v>33.950000000000003</v>
      </c>
      <c r="M81" s="158">
        <v>97.98</v>
      </c>
      <c r="N81" s="158">
        <v>1321.4</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83.17</v>
      </c>
      <c r="D82" s="154" t="s">
        <v>10</v>
      </c>
      <c r="E82" s="154">
        <v>2.95</v>
      </c>
      <c r="F82" s="154" t="s">
        <v>10</v>
      </c>
      <c r="G82" s="154">
        <v>0.13</v>
      </c>
      <c r="H82" s="154" t="s">
        <v>10</v>
      </c>
      <c r="I82" s="154" t="s">
        <v>10</v>
      </c>
      <c r="J82" s="154" t="s">
        <v>10</v>
      </c>
      <c r="K82" s="154" t="s">
        <v>10</v>
      </c>
      <c r="L82" s="154" t="s">
        <v>10</v>
      </c>
      <c r="M82" s="154">
        <v>0.55000000000000004</v>
      </c>
      <c r="N82" s="154">
        <v>79.55</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62.93</v>
      </c>
      <c r="D84" s="154">
        <v>1.02</v>
      </c>
      <c r="E84" s="154" t="s">
        <v>10</v>
      </c>
      <c r="F84" s="154">
        <v>40.76</v>
      </c>
      <c r="G84" s="154" t="s">
        <v>10</v>
      </c>
      <c r="H84" s="154" t="s">
        <v>10</v>
      </c>
      <c r="I84" s="154" t="s">
        <v>10</v>
      </c>
      <c r="J84" s="154" t="s">
        <v>10</v>
      </c>
      <c r="K84" s="154">
        <v>0.03</v>
      </c>
      <c r="L84" s="154">
        <v>19.63</v>
      </c>
      <c r="M84" s="154">
        <v>1.49</v>
      </c>
      <c r="N84" s="154" t="s">
        <v>10</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146.1</v>
      </c>
      <c r="D86" s="158">
        <v>1.02</v>
      </c>
      <c r="E86" s="158">
        <v>2.95</v>
      </c>
      <c r="F86" s="158">
        <v>40.76</v>
      </c>
      <c r="G86" s="158">
        <v>0.13</v>
      </c>
      <c r="H86" s="158" t="s">
        <v>10</v>
      </c>
      <c r="I86" s="158" t="s">
        <v>10</v>
      </c>
      <c r="J86" s="158" t="s">
        <v>10</v>
      </c>
      <c r="K86" s="158">
        <v>0.03</v>
      </c>
      <c r="L86" s="158">
        <v>19.63</v>
      </c>
      <c r="M86" s="158">
        <v>2.0299999999999998</v>
      </c>
      <c r="N86" s="158">
        <v>79.55</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1784.46</v>
      </c>
      <c r="D87" s="158">
        <v>94.53</v>
      </c>
      <c r="E87" s="158">
        <v>39.020000000000003</v>
      </c>
      <c r="F87" s="158">
        <v>66.760000000000005</v>
      </c>
      <c r="G87" s="158">
        <v>18.45</v>
      </c>
      <c r="H87" s="158">
        <v>6</v>
      </c>
      <c r="I87" s="158">
        <v>0.05</v>
      </c>
      <c r="J87" s="158">
        <v>5.95</v>
      </c>
      <c r="K87" s="158">
        <v>5.16</v>
      </c>
      <c r="L87" s="158">
        <v>53.58</v>
      </c>
      <c r="M87" s="158">
        <v>100.01</v>
      </c>
      <c r="N87" s="158">
        <v>1400.95</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37.21</v>
      </c>
      <c r="D88" s="158">
        <v>-251.35</v>
      </c>
      <c r="E88" s="158">
        <v>-117.54</v>
      </c>
      <c r="F88" s="158">
        <v>-52.59</v>
      </c>
      <c r="G88" s="158">
        <v>-133.80000000000001</v>
      </c>
      <c r="H88" s="158">
        <v>-165.42</v>
      </c>
      <c r="I88" s="158">
        <v>-12.33</v>
      </c>
      <c r="J88" s="158">
        <v>-153.09</v>
      </c>
      <c r="K88" s="158">
        <v>-77.180000000000007</v>
      </c>
      <c r="L88" s="158">
        <v>-142.11000000000001</v>
      </c>
      <c r="M88" s="158">
        <v>-1.77</v>
      </c>
      <c r="N88" s="158">
        <v>978.97</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161.12</v>
      </c>
      <c r="D89" s="156">
        <v>-234.74</v>
      </c>
      <c r="E89" s="156">
        <v>-108.71</v>
      </c>
      <c r="F89" s="156">
        <v>-7.75</v>
      </c>
      <c r="G89" s="156">
        <v>-132.32</v>
      </c>
      <c r="H89" s="156">
        <v>-165.41</v>
      </c>
      <c r="I89" s="156">
        <v>-12.32</v>
      </c>
      <c r="J89" s="156">
        <v>-153.09</v>
      </c>
      <c r="K89" s="156">
        <v>-30.21</v>
      </c>
      <c r="L89" s="156">
        <v>-81.06</v>
      </c>
      <c r="M89" s="156">
        <v>21.88</v>
      </c>
      <c r="N89" s="156">
        <v>899.42</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t="s">
        <v>10</v>
      </c>
      <c r="D90" s="154" t="s">
        <v>10</v>
      </c>
      <c r="E90" s="154" t="s">
        <v>10</v>
      </c>
      <c r="F90" s="154" t="s">
        <v>10</v>
      </c>
      <c r="G90" s="154" t="s">
        <v>10</v>
      </c>
      <c r="H90" s="154" t="s">
        <v>10</v>
      </c>
      <c r="I90" s="154" t="s">
        <v>10</v>
      </c>
      <c r="J90" s="154" t="s">
        <v>10</v>
      </c>
      <c r="K90" s="154" t="s">
        <v>10</v>
      </c>
      <c r="L90" s="154" t="s">
        <v>10</v>
      </c>
      <c r="M90" s="154" t="s">
        <v>10</v>
      </c>
      <c r="N90" s="154" t="s">
        <v>10</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43.33</v>
      </c>
      <c r="D91" s="154" t="s">
        <v>10</v>
      </c>
      <c r="E91" s="154" t="s">
        <v>10</v>
      </c>
      <c r="F91" s="154">
        <v>2.17</v>
      </c>
      <c r="G91" s="154">
        <v>7.0000000000000007E-2</v>
      </c>
      <c r="H91" s="154" t="s">
        <v>10</v>
      </c>
      <c r="I91" s="154" t="s">
        <v>10</v>
      </c>
      <c r="J91" s="154" t="s">
        <v>10</v>
      </c>
      <c r="K91" s="154" t="s">
        <v>10</v>
      </c>
      <c r="L91" s="154">
        <v>3.75</v>
      </c>
      <c r="M91" s="154" t="s">
        <v>10</v>
      </c>
      <c r="N91" s="154">
        <v>37.340000000000003</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940</v>
      </c>
      <c r="B1" s="233"/>
      <c r="C1" s="236" t="str">
        <f>"Auszahlungen und Einzahlungen der Kreisverwaltungen "&amp;Deckblatt!A7&amp;" 
nach Produktbereichen"</f>
        <v>Auszahlungen und Einzahlungen der Kreisverwaltungen 2018 
nach Produktbereichen</v>
      </c>
      <c r="D1" s="236"/>
      <c r="E1" s="236"/>
      <c r="F1" s="236"/>
      <c r="G1" s="237"/>
      <c r="H1" s="238" t="str">
        <f>"Auszahlungen und Einzahlungen der Kreisverwaltungen "&amp;Deckblatt!A7&amp;" 
nach Produktbereichen"</f>
        <v>Auszahlungen und Einzahlungen der Kreisverwaltungen 2018 
nach Produktbereichen</v>
      </c>
      <c r="I1" s="236"/>
      <c r="J1" s="236"/>
      <c r="K1" s="236"/>
      <c r="L1" s="236"/>
      <c r="M1" s="236"/>
      <c r="N1" s="237"/>
    </row>
    <row r="2" spans="1:14" s="18" customFormat="1" ht="20.25" customHeight="1">
      <c r="A2" s="232" t="s">
        <v>941</v>
      </c>
      <c r="B2" s="233"/>
      <c r="C2" s="236" t="s">
        <v>122</v>
      </c>
      <c r="D2" s="236"/>
      <c r="E2" s="236"/>
      <c r="F2" s="236"/>
      <c r="G2" s="237"/>
      <c r="H2" s="238" t="s">
        <v>122</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72550</v>
      </c>
      <c r="D19" s="152">
        <v>20706</v>
      </c>
      <c r="E19" s="152">
        <v>9630</v>
      </c>
      <c r="F19" s="152">
        <v>5048</v>
      </c>
      <c r="G19" s="152">
        <v>3909</v>
      </c>
      <c r="H19" s="152">
        <v>15596</v>
      </c>
      <c r="I19" s="152">
        <v>6936</v>
      </c>
      <c r="J19" s="152">
        <v>8660</v>
      </c>
      <c r="K19" s="152">
        <v>4359</v>
      </c>
      <c r="L19" s="152">
        <v>9306</v>
      </c>
      <c r="M19" s="152">
        <v>3997</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48533</v>
      </c>
      <c r="D20" s="152">
        <v>6092</v>
      </c>
      <c r="E20" s="152">
        <v>2717</v>
      </c>
      <c r="F20" s="152">
        <v>24874</v>
      </c>
      <c r="G20" s="152">
        <v>1068</v>
      </c>
      <c r="H20" s="152">
        <v>7797</v>
      </c>
      <c r="I20" s="152">
        <v>7428</v>
      </c>
      <c r="J20" s="152">
        <v>369</v>
      </c>
      <c r="K20" s="152">
        <v>610</v>
      </c>
      <c r="L20" s="152">
        <v>4833</v>
      </c>
      <c r="M20" s="152">
        <v>541</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v>195624</v>
      </c>
      <c r="D21" s="152" t="s">
        <v>10</v>
      </c>
      <c r="E21" s="152" t="s">
        <v>10</v>
      </c>
      <c r="F21" s="152" t="s">
        <v>10</v>
      </c>
      <c r="G21" s="152" t="s">
        <v>10</v>
      </c>
      <c r="H21" s="152">
        <v>195624</v>
      </c>
      <c r="I21" s="152">
        <v>166002</v>
      </c>
      <c r="J21" s="152">
        <v>29622</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2006</v>
      </c>
      <c r="D22" s="152" t="s">
        <v>10</v>
      </c>
      <c r="E22" s="152" t="s">
        <v>10</v>
      </c>
      <c r="F22" s="152" t="s">
        <v>10</v>
      </c>
      <c r="G22" s="152" t="s">
        <v>10</v>
      </c>
      <c r="H22" s="152">
        <v>1</v>
      </c>
      <c r="I22" s="152">
        <v>1</v>
      </c>
      <c r="J22" s="152" t="s">
        <v>10</v>
      </c>
      <c r="K22" s="152" t="s">
        <v>10</v>
      </c>
      <c r="L22" s="152" t="s">
        <v>10</v>
      </c>
      <c r="M22" s="152" t="s">
        <v>10</v>
      </c>
      <c r="N22" s="152">
        <v>2005</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112701</v>
      </c>
      <c r="D23" s="152">
        <v>2317</v>
      </c>
      <c r="E23" s="152">
        <v>1799</v>
      </c>
      <c r="F23" s="152">
        <v>4854</v>
      </c>
      <c r="G23" s="152">
        <v>2890</v>
      </c>
      <c r="H23" s="152">
        <v>65344</v>
      </c>
      <c r="I23" s="152">
        <v>7136</v>
      </c>
      <c r="J23" s="152">
        <v>58207</v>
      </c>
      <c r="K23" s="152">
        <v>4684</v>
      </c>
      <c r="L23" s="152">
        <v>6123</v>
      </c>
      <c r="M23" s="152">
        <v>24557</v>
      </c>
      <c r="N23" s="152">
        <v>133</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116715</v>
      </c>
      <c r="D24" s="152">
        <v>22</v>
      </c>
      <c r="E24" s="152">
        <v>167</v>
      </c>
      <c r="F24" s="152">
        <v>1500</v>
      </c>
      <c r="G24" s="152">
        <v>82</v>
      </c>
      <c r="H24" s="152">
        <v>6366</v>
      </c>
      <c r="I24" s="152">
        <v>210</v>
      </c>
      <c r="J24" s="152">
        <v>6156</v>
      </c>
      <c r="K24" s="152" t="s">
        <v>10</v>
      </c>
      <c r="L24" s="152">
        <v>99</v>
      </c>
      <c r="M24" s="152">
        <v>14</v>
      </c>
      <c r="N24" s="152">
        <v>108465</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314699</v>
      </c>
      <c r="D25" s="162">
        <v>29093</v>
      </c>
      <c r="E25" s="162">
        <v>13979</v>
      </c>
      <c r="F25" s="162">
        <v>33277</v>
      </c>
      <c r="G25" s="162">
        <v>7785</v>
      </c>
      <c r="H25" s="162">
        <v>277996</v>
      </c>
      <c r="I25" s="162">
        <v>187293</v>
      </c>
      <c r="J25" s="162">
        <v>90702</v>
      </c>
      <c r="K25" s="162">
        <v>9652</v>
      </c>
      <c r="L25" s="162">
        <v>20163</v>
      </c>
      <c r="M25" s="162">
        <v>29081</v>
      </c>
      <c r="N25" s="162">
        <v>-106326</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9240</v>
      </c>
      <c r="D26" s="152">
        <v>104</v>
      </c>
      <c r="E26" s="152">
        <v>1156</v>
      </c>
      <c r="F26" s="152">
        <v>2885</v>
      </c>
      <c r="G26" s="152">
        <v>549</v>
      </c>
      <c r="H26" s="152">
        <v>820</v>
      </c>
      <c r="I26" s="152">
        <v>20</v>
      </c>
      <c r="J26" s="152">
        <v>800</v>
      </c>
      <c r="K26" s="152">
        <v>6</v>
      </c>
      <c r="L26" s="152">
        <v>3411</v>
      </c>
      <c r="M26" s="152">
        <v>310</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5193</v>
      </c>
      <c r="D27" s="152">
        <v>13</v>
      </c>
      <c r="E27" s="152">
        <v>41</v>
      </c>
      <c r="F27" s="152">
        <v>2622</v>
      </c>
      <c r="G27" s="152">
        <v>510</v>
      </c>
      <c r="H27" s="152" t="s">
        <v>10</v>
      </c>
      <c r="I27" s="152" t="s">
        <v>10</v>
      </c>
      <c r="J27" s="152" t="s">
        <v>10</v>
      </c>
      <c r="K27" s="152" t="s">
        <v>10</v>
      </c>
      <c r="L27" s="152">
        <v>2007</v>
      </c>
      <c r="M27" s="152" t="s">
        <v>10</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647</v>
      </c>
      <c r="D29" s="152" t="s">
        <v>10</v>
      </c>
      <c r="E29" s="152">
        <v>243</v>
      </c>
      <c r="F29" s="152" t="s">
        <v>10</v>
      </c>
      <c r="G29" s="152" t="s">
        <v>10</v>
      </c>
      <c r="H29" s="152">
        <v>27</v>
      </c>
      <c r="I29" s="152" t="s">
        <v>10</v>
      </c>
      <c r="J29" s="152">
        <v>27</v>
      </c>
      <c r="K29" s="152" t="s">
        <v>10</v>
      </c>
      <c r="L29" s="152">
        <v>25</v>
      </c>
      <c r="M29" s="152">
        <v>351</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v>7</v>
      </c>
      <c r="D30" s="152" t="s">
        <v>10</v>
      </c>
      <c r="E30" s="152">
        <v>7</v>
      </c>
      <c r="F30" s="152" t="s">
        <v>10</v>
      </c>
      <c r="G30" s="152" t="s">
        <v>10</v>
      </c>
      <c r="H30" s="152" t="s">
        <v>10</v>
      </c>
      <c r="I30" s="152" t="s">
        <v>10</v>
      </c>
      <c r="J30" s="152" t="s">
        <v>10</v>
      </c>
      <c r="K30" s="152" t="s">
        <v>10</v>
      </c>
      <c r="L30" s="152" t="s">
        <v>10</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9880</v>
      </c>
      <c r="D31" s="162">
        <v>104</v>
      </c>
      <c r="E31" s="162">
        <v>1391</v>
      </c>
      <c r="F31" s="162">
        <v>2885</v>
      </c>
      <c r="G31" s="162">
        <v>549</v>
      </c>
      <c r="H31" s="162">
        <v>847</v>
      </c>
      <c r="I31" s="162">
        <v>20</v>
      </c>
      <c r="J31" s="162">
        <v>828</v>
      </c>
      <c r="K31" s="162">
        <v>6</v>
      </c>
      <c r="L31" s="162">
        <v>3436</v>
      </c>
      <c r="M31" s="162">
        <v>661</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324579</v>
      </c>
      <c r="D32" s="162">
        <v>29197</v>
      </c>
      <c r="E32" s="162">
        <v>15370</v>
      </c>
      <c r="F32" s="162">
        <v>36162</v>
      </c>
      <c r="G32" s="162">
        <v>8334</v>
      </c>
      <c r="H32" s="162">
        <v>278843</v>
      </c>
      <c r="I32" s="162">
        <v>187313</v>
      </c>
      <c r="J32" s="162">
        <v>91530</v>
      </c>
      <c r="K32" s="162">
        <v>9658</v>
      </c>
      <c r="L32" s="162">
        <v>23599</v>
      </c>
      <c r="M32" s="162">
        <v>29742</v>
      </c>
      <c r="N32" s="162">
        <v>-106326</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53811</v>
      </c>
      <c r="D37" s="152" t="s">
        <v>10</v>
      </c>
      <c r="E37" s="152" t="s">
        <v>10</v>
      </c>
      <c r="F37" s="152" t="s">
        <v>10</v>
      </c>
      <c r="G37" s="152" t="s">
        <v>10</v>
      </c>
      <c r="H37" s="152" t="s">
        <v>10</v>
      </c>
      <c r="I37" s="152" t="s">
        <v>10</v>
      </c>
      <c r="J37" s="152" t="s">
        <v>10</v>
      </c>
      <c r="K37" s="152" t="s">
        <v>10</v>
      </c>
      <c r="L37" s="152" t="s">
        <v>10</v>
      </c>
      <c r="M37" s="152" t="s">
        <v>10</v>
      </c>
      <c r="N37" s="152">
        <v>53811</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49861</v>
      </c>
      <c r="D38" s="152" t="s">
        <v>10</v>
      </c>
      <c r="E38" s="152" t="s">
        <v>10</v>
      </c>
      <c r="F38" s="152" t="s">
        <v>10</v>
      </c>
      <c r="G38" s="152" t="s">
        <v>10</v>
      </c>
      <c r="H38" s="152" t="s">
        <v>10</v>
      </c>
      <c r="I38" s="152" t="s">
        <v>10</v>
      </c>
      <c r="J38" s="152" t="s">
        <v>10</v>
      </c>
      <c r="K38" s="152" t="s">
        <v>10</v>
      </c>
      <c r="L38" s="152" t="s">
        <v>10</v>
      </c>
      <c r="M38" s="152" t="s">
        <v>10</v>
      </c>
      <c r="N38" s="152">
        <v>49861</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93074</v>
      </c>
      <c r="D39" s="152">
        <v>29</v>
      </c>
      <c r="E39" s="152">
        <v>15</v>
      </c>
      <c r="F39" s="152">
        <v>2542</v>
      </c>
      <c r="G39" s="152">
        <v>1164</v>
      </c>
      <c r="H39" s="152">
        <v>84677</v>
      </c>
      <c r="I39" s="152">
        <v>45137</v>
      </c>
      <c r="J39" s="152">
        <v>39540</v>
      </c>
      <c r="K39" s="152">
        <v>348</v>
      </c>
      <c r="L39" s="152">
        <v>4288</v>
      </c>
      <c r="M39" s="152">
        <v>11</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23158</v>
      </c>
      <c r="D40" s="152">
        <v>44</v>
      </c>
      <c r="E40" s="152">
        <v>11</v>
      </c>
      <c r="F40" s="152">
        <v>2</v>
      </c>
      <c r="G40" s="152">
        <v>352</v>
      </c>
      <c r="H40" s="152">
        <v>22750</v>
      </c>
      <c r="I40" s="152">
        <v>22437</v>
      </c>
      <c r="J40" s="152">
        <v>313</v>
      </c>
      <c r="K40" s="152" t="s">
        <v>10</v>
      </c>
      <c r="L40" s="152" t="s">
        <v>10</v>
      </c>
      <c r="M40" s="152" t="s">
        <v>10</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28521</v>
      </c>
      <c r="D41" s="152">
        <v>112</v>
      </c>
      <c r="E41" s="152">
        <v>2990</v>
      </c>
      <c r="F41" s="152">
        <v>438</v>
      </c>
      <c r="G41" s="152">
        <v>1365</v>
      </c>
      <c r="H41" s="152">
        <v>4</v>
      </c>
      <c r="I41" s="152">
        <v>3</v>
      </c>
      <c r="J41" s="152">
        <v>1</v>
      </c>
      <c r="K41" s="152">
        <v>798</v>
      </c>
      <c r="L41" s="152">
        <v>2502</v>
      </c>
      <c r="M41" s="152">
        <v>20312</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197724</v>
      </c>
      <c r="D42" s="152">
        <v>1906</v>
      </c>
      <c r="E42" s="152">
        <v>9419</v>
      </c>
      <c r="F42" s="152">
        <v>2332</v>
      </c>
      <c r="G42" s="152">
        <v>590</v>
      </c>
      <c r="H42" s="152">
        <v>71821</v>
      </c>
      <c r="I42" s="152">
        <v>56165</v>
      </c>
      <c r="J42" s="152">
        <v>15656</v>
      </c>
      <c r="K42" s="152">
        <v>345</v>
      </c>
      <c r="L42" s="152">
        <v>220</v>
      </c>
      <c r="M42" s="152">
        <v>1777</v>
      </c>
      <c r="N42" s="152">
        <v>109314</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116715</v>
      </c>
      <c r="D43" s="152">
        <v>22</v>
      </c>
      <c r="E43" s="152">
        <v>167</v>
      </c>
      <c r="F43" s="152">
        <v>1500</v>
      </c>
      <c r="G43" s="152">
        <v>82</v>
      </c>
      <c r="H43" s="152">
        <v>6366</v>
      </c>
      <c r="I43" s="152">
        <v>210</v>
      </c>
      <c r="J43" s="152">
        <v>6156</v>
      </c>
      <c r="K43" s="152" t="s">
        <v>10</v>
      </c>
      <c r="L43" s="152">
        <v>99</v>
      </c>
      <c r="M43" s="152">
        <v>14</v>
      </c>
      <c r="N43" s="152">
        <v>108465</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329433</v>
      </c>
      <c r="D44" s="162">
        <v>2069</v>
      </c>
      <c r="E44" s="162">
        <v>12268</v>
      </c>
      <c r="F44" s="162">
        <v>3814</v>
      </c>
      <c r="G44" s="162">
        <v>3390</v>
      </c>
      <c r="H44" s="162">
        <v>172886</v>
      </c>
      <c r="I44" s="162">
        <v>123532</v>
      </c>
      <c r="J44" s="162">
        <v>49354</v>
      </c>
      <c r="K44" s="162">
        <v>1491</v>
      </c>
      <c r="L44" s="162">
        <v>6911</v>
      </c>
      <c r="M44" s="162">
        <v>22085</v>
      </c>
      <c r="N44" s="162">
        <v>104520</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5516</v>
      </c>
      <c r="D45" s="152" t="s">
        <v>10</v>
      </c>
      <c r="E45" s="152">
        <v>591</v>
      </c>
      <c r="F45" s="152">
        <v>774</v>
      </c>
      <c r="G45" s="152">
        <v>5</v>
      </c>
      <c r="H45" s="152">
        <v>699</v>
      </c>
      <c r="I45" s="152" t="s">
        <v>10</v>
      </c>
      <c r="J45" s="152">
        <v>699</v>
      </c>
      <c r="K45" s="152" t="s">
        <v>10</v>
      </c>
      <c r="L45" s="152">
        <v>1187</v>
      </c>
      <c r="M45" s="152">
        <v>19</v>
      </c>
      <c r="N45" s="152">
        <v>2242</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489</v>
      </c>
      <c r="D47" s="152">
        <v>4</v>
      </c>
      <c r="E47" s="152">
        <v>92</v>
      </c>
      <c r="F47" s="152">
        <v>5</v>
      </c>
      <c r="G47" s="152">
        <v>10</v>
      </c>
      <c r="H47" s="152">
        <v>26</v>
      </c>
      <c r="I47" s="152" t="s">
        <v>10</v>
      </c>
      <c r="J47" s="152">
        <v>26</v>
      </c>
      <c r="K47" s="152" t="s">
        <v>10</v>
      </c>
      <c r="L47" s="152">
        <v>19</v>
      </c>
      <c r="M47" s="152">
        <v>334</v>
      </c>
      <c r="N47" s="152" t="s">
        <v>10</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v>7</v>
      </c>
      <c r="D48" s="152" t="s">
        <v>10</v>
      </c>
      <c r="E48" s="152">
        <v>7</v>
      </c>
      <c r="F48" s="152" t="s">
        <v>10</v>
      </c>
      <c r="G48" s="152" t="s">
        <v>10</v>
      </c>
      <c r="H48" s="152" t="s">
        <v>10</v>
      </c>
      <c r="I48" s="152" t="s">
        <v>10</v>
      </c>
      <c r="J48" s="152" t="s">
        <v>10</v>
      </c>
      <c r="K48" s="152" t="s">
        <v>10</v>
      </c>
      <c r="L48" s="152" t="s">
        <v>10</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5998</v>
      </c>
      <c r="D49" s="162">
        <v>4</v>
      </c>
      <c r="E49" s="162">
        <v>675</v>
      </c>
      <c r="F49" s="162">
        <v>779</v>
      </c>
      <c r="G49" s="162">
        <v>15</v>
      </c>
      <c r="H49" s="162">
        <v>725</v>
      </c>
      <c r="I49" s="162" t="s">
        <v>10</v>
      </c>
      <c r="J49" s="162">
        <v>725</v>
      </c>
      <c r="K49" s="162" t="s">
        <v>10</v>
      </c>
      <c r="L49" s="162">
        <v>1205</v>
      </c>
      <c r="M49" s="162">
        <v>352</v>
      </c>
      <c r="N49" s="162">
        <v>2242</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335431</v>
      </c>
      <c r="D50" s="162">
        <v>2073</v>
      </c>
      <c r="E50" s="162">
        <v>12943</v>
      </c>
      <c r="F50" s="162">
        <v>4593</v>
      </c>
      <c r="G50" s="162">
        <v>3405</v>
      </c>
      <c r="H50" s="162">
        <v>173611</v>
      </c>
      <c r="I50" s="162">
        <v>123532</v>
      </c>
      <c r="J50" s="162">
        <v>50079</v>
      </c>
      <c r="K50" s="162">
        <v>1491</v>
      </c>
      <c r="L50" s="162">
        <v>8116</v>
      </c>
      <c r="M50" s="162">
        <v>22438</v>
      </c>
      <c r="N50" s="162">
        <v>106762</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10852</v>
      </c>
      <c r="D51" s="162">
        <v>-27124</v>
      </c>
      <c r="E51" s="162">
        <v>-2428</v>
      </c>
      <c r="F51" s="162">
        <v>-31568</v>
      </c>
      <c r="G51" s="162">
        <v>-4930</v>
      </c>
      <c r="H51" s="162">
        <v>-105233</v>
      </c>
      <c r="I51" s="162">
        <v>-63781</v>
      </c>
      <c r="J51" s="162">
        <v>-41451</v>
      </c>
      <c r="K51" s="162">
        <v>-8167</v>
      </c>
      <c r="L51" s="162">
        <v>-15483</v>
      </c>
      <c r="M51" s="162">
        <v>-7304</v>
      </c>
      <c r="N51" s="162">
        <v>213089</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14734</v>
      </c>
      <c r="D52" s="160">
        <v>-27025</v>
      </c>
      <c r="E52" s="160">
        <v>-1711</v>
      </c>
      <c r="F52" s="160">
        <v>-29463</v>
      </c>
      <c r="G52" s="160">
        <v>-4395</v>
      </c>
      <c r="H52" s="160">
        <v>-105110</v>
      </c>
      <c r="I52" s="160">
        <v>-63762</v>
      </c>
      <c r="J52" s="160">
        <v>-41348</v>
      </c>
      <c r="K52" s="160">
        <v>-8161</v>
      </c>
      <c r="L52" s="160">
        <v>-13252</v>
      </c>
      <c r="M52" s="160">
        <v>-6995</v>
      </c>
      <c r="N52" s="160">
        <v>210846</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v>10692</v>
      </c>
      <c r="D53" s="152" t="s">
        <v>10</v>
      </c>
      <c r="E53" s="152" t="s">
        <v>10</v>
      </c>
      <c r="F53" s="152" t="s">
        <v>10</v>
      </c>
      <c r="G53" s="152" t="s">
        <v>10</v>
      </c>
      <c r="H53" s="152" t="s">
        <v>10</v>
      </c>
      <c r="I53" s="152" t="s">
        <v>10</v>
      </c>
      <c r="J53" s="152" t="s">
        <v>10</v>
      </c>
      <c r="K53" s="152" t="s">
        <v>10</v>
      </c>
      <c r="L53" s="152" t="s">
        <v>10</v>
      </c>
      <c r="M53" s="152" t="s">
        <v>10</v>
      </c>
      <c r="N53" s="152">
        <v>10692</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16711</v>
      </c>
      <c r="D54" s="152" t="s">
        <v>10</v>
      </c>
      <c r="E54" s="152" t="s">
        <v>10</v>
      </c>
      <c r="F54" s="152" t="s">
        <v>10</v>
      </c>
      <c r="G54" s="152" t="s">
        <v>10</v>
      </c>
      <c r="H54" s="152" t="s">
        <v>10</v>
      </c>
      <c r="I54" s="152" t="s">
        <v>10</v>
      </c>
      <c r="J54" s="152" t="s">
        <v>10</v>
      </c>
      <c r="K54" s="152" t="s">
        <v>10</v>
      </c>
      <c r="L54" s="152" t="s">
        <v>10</v>
      </c>
      <c r="M54" s="152" t="s">
        <v>10</v>
      </c>
      <c r="N54" s="152">
        <v>16711</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279.2</v>
      </c>
      <c r="D56" s="154">
        <v>79.680000000000007</v>
      </c>
      <c r="E56" s="154">
        <v>37.06</v>
      </c>
      <c r="F56" s="154">
        <v>19.43</v>
      </c>
      <c r="G56" s="154">
        <v>15.04</v>
      </c>
      <c r="H56" s="154">
        <v>60.02</v>
      </c>
      <c r="I56" s="154">
        <v>26.69</v>
      </c>
      <c r="J56" s="154">
        <v>33.33</v>
      </c>
      <c r="K56" s="154">
        <v>16.77</v>
      </c>
      <c r="L56" s="154">
        <v>35.81</v>
      </c>
      <c r="M56" s="154">
        <v>15.38</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186.77</v>
      </c>
      <c r="D57" s="154">
        <v>23.45</v>
      </c>
      <c r="E57" s="154">
        <v>10.46</v>
      </c>
      <c r="F57" s="154">
        <v>95.73</v>
      </c>
      <c r="G57" s="154">
        <v>4.1100000000000003</v>
      </c>
      <c r="H57" s="154">
        <v>30.01</v>
      </c>
      <c r="I57" s="154">
        <v>28.58</v>
      </c>
      <c r="J57" s="154">
        <v>1.42</v>
      </c>
      <c r="K57" s="154">
        <v>2.35</v>
      </c>
      <c r="L57" s="154">
        <v>18.600000000000001</v>
      </c>
      <c r="M57" s="154">
        <v>2.08</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v>752.83</v>
      </c>
      <c r="D58" s="154" t="s">
        <v>10</v>
      </c>
      <c r="E58" s="154" t="s">
        <v>10</v>
      </c>
      <c r="F58" s="154" t="s">
        <v>10</v>
      </c>
      <c r="G58" s="154" t="s">
        <v>10</v>
      </c>
      <c r="H58" s="154">
        <v>752.83</v>
      </c>
      <c r="I58" s="154">
        <v>638.84</v>
      </c>
      <c r="J58" s="154">
        <v>114</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7.72</v>
      </c>
      <c r="D59" s="154" t="s">
        <v>10</v>
      </c>
      <c r="E59" s="154" t="s">
        <v>10</v>
      </c>
      <c r="F59" s="154" t="s">
        <v>10</v>
      </c>
      <c r="G59" s="154" t="s">
        <v>10</v>
      </c>
      <c r="H59" s="154" t="s">
        <v>10</v>
      </c>
      <c r="I59" s="154" t="s">
        <v>10</v>
      </c>
      <c r="J59" s="154" t="s">
        <v>10</v>
      </c>
      <c r="K59" s="154" t="s">
        <v>10</v>
      </c>
      <c r="L59" s="154" t="s">
        <v>10</v>
      </c>
      <c r="M59" s="154" t="s">
        <v>10</v>
      </c>
      <c r="N59" s="154">
        <v>7.72</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433.71</v>
      </c>
      <c r="D60" s="154">
        <v>8.92</v>
      </c>
      <c r="E60" s="154">
        <v>6.92</v>
      </c>
      <c r="F60" s="154">
        <v>18.68</v>
      </c>
      <c r="G60" s="154">
        <v>11.12</v>
      </c>
      <c r="H60" s="154">
        <v>251.47</v>
      </c>
      <c r="I60" s="154">
        <v>27.46</v>
      </c>
      <c r="J60" s="154">
        <v>224</v>
      </c>
      <c r="K60" s="154">
        <v>18.03</v>
      </c>
      <c r="L60" s="154">
        <v>23.57</v>
      </c>
      <c r="M60" s="154">
        <v>94.5</v>
      </c>
      <c r="N60" s="154">
        <v>0.51</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449.16</v>
      </c>
      <c r="D61" s="154">
        <v>0.09</v>
      </c>
      <c r="E61" s="154">
        <v>0.64</v>
      </c>
      <c r="F61" s="154">
        <v>5.77</v>
      </c>
      <c r="G61" s="154">
        <v>0.32</v>
      </c>
      <c r="H61" s="154">
        <v>24.5</v>
      </c>
      <c r="I61" s="154">
        <v>0.81</v>
      </c>
      <c r="J61" s="154">
        <v>23.69</v>
      </c>
      <c r="K61" s="154" t="s">
        <v>10</v>
      </c>
      <c r="L61" s="154">
        <v>0.38</v>
      </c>
      <c r="M61" s="154">
        <v>0.06</v>
      </c>
      <c r="N61" s="154">
        <v>417.41</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1211.08</v>
      </c>
      <c r="D62" s="158">
        <v>111.96</v>
      </c>
      <c r="E62" s="158">
        <v>53.8</v>
      </c>
      <c r="F62" s="158">
        <v>128.06</v>
      </c>
      <c r="G62" s="158">
        <v>29.96</v>
      </c>
      <c r="H62" s="158">
        <v>1069.83</v>
      </c>
      <c r="I62" s="158">
        <v>720.77</v>
      </c>
      <c r="J62" s="158">
        <v>349.06</v>
      </c>
      <c r="K62" s="158">
        <v>37.15</v>
      </c>
      <c r="L62" s="158">
        <v>77.59</v>
      </c>
      <c r="M62" s="158">
        <v>111.91</v>
      </c>
      <c r="N62" s="158">
        <v>-409.18</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35.56</v>
      </c>
      <c r="D63" s="154">
        <v>0.4</v>
      </c>
      <c r="E63" s="154">
        <v>4.45</v>
      </c>
      <c r="F63" s="154">
        <v>11.1</v>
      </c>
      <c r="G63" s="154">
        <v>2.11</v>
      </c>
      <c r="H63" s="154">
        <v>3.16</v>
      </c>
      <c r="I63" s="154">
        <v>0.08</v>
      </c>
      <c r="J63" s="154">
        <v>3.08</v>
      </c>
      <c r="K63" s="154">
        <v>0.02</v>
      </c>
      <c r="L63" s="154">
        <v>13.13</v>
      </c>
      <c r="M63" s="154">
        <v>1.19</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19.98</v>
      </c>
      <c r="D64" s="154">
        <v>0.05</v>
      </c>
      <c r="E64" s="154">
        <v>0.16</v>
      </c>
      <c r="F64" s="154">
        <v>10.09</v>
      </c>
      <c r="G64" s="154">
        <v>1.96</v>
      </c>
      <c r="H64" s="154" t="s">
        <v>10</v>
      </c>
      <c r="I64" s="154" t="s">
        <v>10</v>
      </c>
      <c r="J64" s="154" t="s">
        <v>10</v>
      </c>
      <c r="K64" s="154" t="s">
        <v>10</v>
      </c>
      <c r="L64" s="154">
        <v>7.72</v>
      </c>
      <c r="M64" s="154" t="s">
        <v>10</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2.4900000000000002</v>
      </c>
      <c r="D66" s="154" t="s">
        <v>10</v>
      </c>
      <c r="E66" s="154">
        <v>0.94</v>
      </c>
      <c r="F66" s="154" t="s">
        <v>10</v>
      </c>
      <c r="G66" s="154" t="s">
        <v>10</v>
      </c>
      <c r="H66" s="154">
        <v>0.11</v>
      </c>
      <c r="I66" s="154" t="s">
        <v>10</v>
      </c>
      <c r="J66" s="154">
        <v>0.11</v>
      </c>
      <c r="K66" s="154" t="s">
        <v>10</v>
      </c>
      <c r="L66" s="154">
        <v>0.1</v>
      </c>
      <c r="M66" s="154">
        <v>1.35</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v>0.03</v>
      </c>
      <c r="D67" s="154" t="s">
        <v>10</v>
      </c>
      <c r="E67" s="154">
        <v>0.03</v>
      </c>
      <c r="F67" s="154" t="s">
        <v>10</v>
      </c>
      <c r="G67" s="154" t="s">
        <v>10</v>
      </c>
      <c r="H67" s="154" t="s">
        <v>10</v>
      </c>
      <c r="I67" s="154" t="s">
        <v>10</v>
      </c>
      <c r="J67" s="154" t="s">
        <v>10</v>
      </c>
      <c r="K67" s="154" t="s">
        <v>10</v>
      </c>
      <c r="L67" s="154" t="s">
        <v>10</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38.020000000000003</v>
      </c>
      <c r="D68" s="158">
        <v>0.4</v>
      </c>
      <c r="E68" s="158">
        <v>5.35</v>
      </c>
      <c r="F68" s="158">
        <v>11.1</v>
      </c>
      <c r="G68" s="158">
        <v>2.11</v>
      </c>
      <c r="H68" s="158">
        <v>3.26</v>
      </c>
      <c r="I68" s="158">
        <v>0.08</v>
      </c>
      <c r="J68" s="158">
        <v>3.19</v>
      </c>
      <c r="K68" s="158">
        <v>0.02</v>
      </c>
      <c r="L68" s="158">
        <v>13.22</v>
      </c>
      <c r="M68" s="158">
        <v>2.54</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1249.0999999999999</v>
      </c>
      <c r="D69" s="158">
        <v>112.36</v>
      </c>
      <c r="E69" s="158">
        <v>59.15</v>
      </c>
      <c r="F69" s="158">
        <v>139.16</v>
      </c>
      <c r="G69" s="158">
        <v>32.07</v>
      </c>
      <c r="H69" s="158">
        <v>1073.0899999999999</v>
      </c>
      <c r="I69" s="158">
        <v>720.85</v>
      </c>
      <c r="J69" s="158">
        <v>352.24</v>
      </c>
      <c r="K69" s="158">
        <v>37.17</v>
      </c>
      <c r="L69" s="158">
        <v>90.82</v>
      </c>
      <c r="M69" s="158">
        <v>114.46</v>
      </c>
      <c r="N69" s="158">
        <v>-409.18</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207.08</v>
      </c>
      <c r="D74" s="154" t="s">
        <v>10</v>
      </c>
      <c r="E74" s="154" t="s">
        <v>10</v>
      </c>
      <c r="F74" s="154" t="s">
        <v>10</v>
      </c>
      <c r="G74" s="154" t="s">
        <v>10</v>
      </c>
      <c r="H74" s="154" t="s">
        <v>10</v>
      </c>
      <c r="I74" s="154" t="s">
        <v>10</v>
      </c>
      <c r="J74" s="154" t="s">
        <v>10</v>
      </c>
      <c r="K74" s="154" t="s">
        <v>10</v>
      </c>
      <c r="L74" s="154" t="s">
        <v>10</v>
      </c>
      <c r="M74" s="154" t="s">
        <v>10</v>
      </c>
      <c r="N74" s="154">
        <v>207.08</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191.88</v>
      </c>
      <c r="D75" s="154" t="s">
        <v>10</v>
      </c>
      <c r="E75" s="154" t="s">
        <v>10</v>
      </c>
      <c r="F75" s="154" t="s">
        <v>10</v>
      </c>
      <c r="G75" s="154" t="s">
        <v>10</v>
      </c>
      <c r="H75" s="154" t="s">
        <v>10</v>
      </c>
      <c r="I75" s="154" t="s">
        <v>10</v>
      </c>
      <c r="J75" s="154" t="s">
        <v>10</v>
      </c>
      <c r="K75" s="154" t="s">
        <v>10</v>
      </c>
      <c r="L75" s="154" t="s">
        <v>10</v>
      </c>
      <c r="M75" s="154" t="s">
        <v>10</v>
      </c>
      <c r="N75" s="154">
        <v>191.88</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358.18</v>
      </c>
      <c r="D76" s="154">
        <v>0.11</v>
      </c>
      <c r="E76" s="154">
        <v>0.06</v>
      </c>
      <c r="F76" s="154">
        <v>9.7799999999999994</v>
      </c>
      <c r="G76" s="154">
        <v>4.4800000000000004</v>
      </c>
      <c r="H76" s="154">
        <v>325.87</v>
      </c>
      <c r="I76" s="154">
        <v>173.7</v>
      </c>
      <c r="J76" s="154">
        <v>152.16</v>
      </c>
      <c r="K76" s="154">
        <v>1.34</v>
      </c>
      <c r="L76" s="154">
        <v>16.5</v>
      </c>
      <c r="M76" s="154">
        <v>0.04</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89.12</v>
      </c>
      <c r="D77" s="154">
        <v>0.17</v>
      </c>
      <c r="E77" s="154">
        <v>0.04</v>
      </c>
      <c r="F77" s="154">
        <v>0.01</v>
      </c>
      <c r="G77" s="154">
        <v>1.35</v>
      </c>
      <c r="H77" s="154">
        <v>87.55</v>
      </c>
      <c r="I77" s="154">
        <v>86.34</v>
      </c>
      <c r="J77" s="154">
        <v>1.2</v>
      </c>
      <c r="K77" s="154" t="s">
        <v>10</v>
      </c>
      <c r="L77" s="154" t="s">
        <v>10</v>
      </c>
      <c r="M77" s="154" t="s">
        <v>10</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109.76</v>
      </c>
      <c r="D78" s="154">
        <v>0.43</v>
      </c>
      <c r="E78" s="154">
        <v>11.51</v>
      </c>
      <c r="F78" s="154">
        <v>1.68</v>
      </c>
      <c r="G78" s="154">
        <v>5.25</v>
      </c>
      <c r="H78" s="154">
        <v>0.02</v>
      </c>
      <c r="I78" s="154">
        <v>0.01</v>
      </c>
      <c r="J78" s="154" t="s">
        <v>10</v>
      </c>
      <c r="K78" s="154">
        <v>3.07</v>
      </c>
      <c r="L78" s="154">
        <v>9.6300000000000008</v>
      </c>
      <c r="M78" s="154">
        <v>78.17</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760.91</v>
      </c>
      <c r="D79" s="154">
        <v>7.34</v>
      </c>
      <c r="E79" s="154">
        <v>36.25</v>
      </c>
      <c r="F79" s="154">
        <v>8.9700000000000006</v>
      </c>
      <c r="G79" s="154">
        <v>2.27</v>
      </c>
      <c r="H79" s="154">
        <v>276.39</v>
      </c>
      <c r="I79" s="154">
        <v>216.14</v>
      </c>
      <c r="J79" s="154">
        <v>60.25</v>
      </c>
      <c r="K79" s="154">
        <v>1.33</v>
      </c>
      <c r="L79" s="154">
        <v>0.85</v>
      </c>
      <c r="M79" s="154">
        <v>6.84</v>
      </c>
      <c r="N79" s="154">
        <v>420.68</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449.16</v>
      </c>
      <c r="D80" s="154">
        <v>0.09</v>
      </c>
      <c r="E80" s="154">
        <v>0.64</v>
      </c>
      <c r="F80" s="154">
        <v>5.77</v>
      </c>
      <c r="G80" s="154">
        <v>0.32</v>
      </c>
      <c r="H80" s="154">
        <v>24.5</v>
      </c>
      <c r="I80" s="154">
        <v>0.81</v>
      </c>
      <c r="J80" s="154">
        <v>23.69</v>
      </c>
      <c r="K80" s="154" t="s">
        <v>10</v>
      </c>
      <c r="L80" s="154">
        <v>0.38</v>
      </c>
      <c r="M80" s="154">
        <v>0.06</v>
      </c>
      <c r="N80" s="154">
        <v>417.41</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1267.78</v>
      </c>
      <c r="D81" s="158">
        <v>7.96</v>
      </c>
      <c r="E81" s="158">
        <v>47.21</v>
      </c>
      <c r="F81" s="158">
        <v>14.68</v>
      </c>
      <c r="G81" s="158">
        <v>13.05</v>
      </c>
      <c r="H81" s="158">
        <v>665.33</v>
      </c>
      <c r="I81" s="158">
        <v>475.39</v>
      </c>
      <c r="J81" s="158">
        <v>189.93</v>
      </c>
      <c r="K81" s="158">
        <v>5.74</v>
      </c>
      <c r="L81" s="158">
        <v>26.6</v>
      </c>
      <c r="M81" s="158">
        <v>84.99</v>
      </c>
      <c r="N81" s="158">
        <v>402.23</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21.23</v>
      </c>
      <c r="D82" s="154" t="s">
        <v>10</v>
      </c>
      <c r="E82" s="154">
        <v>2.27</v>
      </c>
      <c r="F82" s="154">
        <v>2.98</v>
      </c>
      <c r="G82" s="154">
        <v>0.02</v>
      </c>
      <c r="H82" s="154">
        <v>2.69</v>
      </c>
      <c r="I82" s="154" t="s">
        <v>10</v>
      </c>
      <c r="J82" s="154">
        <v>2.69</v>
      </c>
      <c r="K82" s="154" t="s">
        <v>10</v>
      </c>
      <c r="L82" s="154">
        <v>4.57</v>
      </c>
      <c r="M82" s="154">
        <v>7.0000000000000007E-2</v>
      </c>
      <c r="N82" s="154">
        <v>8.6300000000000008</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1.88</v>
      </c>
      <c r="D84" s="154">
        <v>0.02</v>
      </c>
      <c r="E84" s="154">
        <v>0.35</v>
      </c>
      <c r="F84" s="154">
        <v>0.02</v>
      </c>
      <c r="G84" s="154">
        <v>0.04</v>
      </c>
      <c r="H84" s="154">
        <v>0.1</v>
      </c>
      <c r="I84" s="154" t="s">
        <v>10</v>
      </c>
      <c r="J84" s="154">
        <v>0.1</v>
      </c>
      <c r="K84" s="154" t="s">
        <v>10</v>
      </c>
      <c r="L84" s="154">
        <v>7.0000000000000007E-2</v>
      </c>
      <c r="M84" s="154">
        <v>1.28</v>
      </c>
      <c r="N84" s="154" t="s">
        <v>10</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v>0.03</v>
      </c>
      <c r="D85" s="154" t="s">
        <v>10</v>
      </c>
      <c r="E85" s="154">
        <v>0.03</v>
      </c>
      <c r="F85" s="154" t="s">
        <v>10</v>
      </c>
      <c r="G85" s="154" t="s">
        <v>10</v>
      </c>
      <c r="H85" s="154" t="s">
        <v>10</v>
      </c>
      <c r="I85" s="154" t="s">
        <v>10</v>
      </c>
      <c r="J85" s="154" t="s">
        <v>10</v>
      </c>
      <c r="K85" s="154" t="s">
        <v>10</v>
      </c>
      <c r="L85" s="154" t="s">
        <v>10</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23.08</v>
      </c>
      <c r="D86" s="158">
        <v>0.02</v>
      </c>
      <c r="E86" s="158">
        <v>2.6</v>
      </c>
      <c r="F86" s="158">
        <v>3</v>
      </c>
      <c r="G86" s="158">
        <v>0.06</v>
      </c>
      <c r="H86" s="158">
        <v>2.79</v>
      </c>
      <c r="I86" s="158" t="s">
        <v>10</v>
      </c>
      <c r="J86" s="158">
        <v>2.79</v>
      </c>
      <c r="K86" s="158" t="s">
        <v>10</v>
      </c>
      <c r="L86" s="158">
        <v>4.6399999999999997</v>
      </c>
      <c r="M86" s="158">
        <v>1.36</v>
      </c>
      <c r="N86" s="158">
        <v>8.6300000000000008</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1290.8599999999999</v>
      </c>
      <c r="D87" s="158">
        <v>7.98</v>
      </c>
      <c r="E87" s="158">
        <v>49.81</v>
      </c>
      <c r="F87" s="158">
        <v>17.68</v>
      </c>
      <c r="G87" s="158">
        <v>13.1</v>
      </c>
      <c r="H87" s="158">
        <v>668.12</v>
      </c>
      <c r="I87" s="158">
        <v>475.39</v>
      </c>
      <c r="J87" s="158">
        <v>192.72</v>
      </c>
      <c r="K87" s="158">
        <v>5.74</v>
      </c>
      <c r="L87" s="158">
        <v>31.23</v>
      </c>
      <c r="M87" s="158">
        <v>86.35</v>
      </c>
      <c r="N87" s="158">
        <v>410.86</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41.76</v>
      </c>
      <c r="D88" s="158">
        <v>-104.38</v>
      </c>
      <c r="E88" s="158">
        <v>-9.34</v>
      </c>
      <c r="F88" s="158">
        <v>-121.49</v>
      </c>
      <c r="G88" s="158">
        <v>-18.97</v>
      </c>
      <c r="H88" s="158">
        <v>-404.97</v>
      </c>
      <c r="I88" s="158">
        <v>-245.45</v>
      </c>
      <c r="J88" s="158">
        <v>-159.52000000000001</v>
      </c>
      <c r="K88" s="158">
        <v>-31.43</v>
      </c>
      <c r="L88" s="158">
        <v>-59.58</v>
      </c>
      <c r="M88" s="158">
        <v>-28.11</v>
      </c>
      <c r="N88" s="158">
        <v>820.04</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56.7</v>
      </c>
      <c r="D89" s="156">
        <v>-104</v>
      </c>
      <c r="E89" s="156">
        <v>-6.59</v>
      </c>
      <c r="F89" s="156">
        <v>-113.38</v>
      </c>
      <c r="G89" s="156">
        <v>-16.920000000000002</v>
      </c>
      <c r="H89" s="156">
        <v>-404.5</v>
      </c>
      <c r="I89" s="156">
        <v>-245.38</v>
      </c>
      <c r="J89" s="156">
        <v>-159.12</v>
      </c>
      <c r="K89" s="156">
        <v>-31.41</v>
      </c>
      <c r="L89" s="156">
        <v>-51</v>
      </c>
      <c r="M89" s="156">
        <v>-26.92</v>
      </c>
      <c r="N89" s="156">
        <v>811.41</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v>41.15</v>
      </c>
      <c r="D90" s="154" t="s">
        <v>10</v>
      </c>
      <c r="E90" s="154" t="s">
        <v>10</v>
      </c>
      <c r="F90" s="154" t="s">
        <v>10</v>
      </c>
      <c r="G90" s="154" t="s">
        <v>10</v>
      </c>
      <c r="H90" s="154" t="s">
        <v>10</v>
      </c>
      <c r="I90" s="154" t="s">
        <v>10</v>
      </c>
      <c r="J90" s="154" t="s">
        <v>10</v>
      </c>
      <c r="K90" s="154" t="s">
        <v>10</v>
      </c>
      <c r="L90" s="154" t="s">
        <v>10</v>
      </c>
      <c r="M90" s="154" t="s">
        <v>10</v>
      </c>
      <c r="N90" s="154">
        <v>41.15</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64.31</v>
      </c>
      <c r="D91" s="154" t="s">
        <v>10</v>
      </c>
      <c r="E91" s="154" t="s">
        <v>10</v>
      </c>
      <c r="F91" s="154" t="s">
        <v>10</v>
      </c>
      <c r="G91" s="154" t="s">
        <v>10</v>
      </c>
      <c r="H91" s="154" t="s">
        <v>10</v>
      </c>
      <c r="I91" s="154" t="s">
        <v>10</v>
      </c>
      <c r="J91" s="154" t="s">
        <v>10</v>
      </c>
      <c r="K91" s="154" t="s">
        <v>10</v>
      </c>
      <c r="L91" s="154" t="s">
        <v>10</v>
      </c>
      <c r="M91" s="154" t="s">
        <v>10</v>
      </c>
      <c r="N91" s="154">
        <v>64.31</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940</v>
      </c>
      <c r="B1" s="233"/>
      <c r="C1" s="236" t="str">
        <f>"Auszahlungen und Einzahlungen der Kreisverwaltungen "&amp;Deckblatt!A7&amp;" 
nach Produktbereichen"</f>
        <v>Auszahlungen und Einzahlungen der Kreisverwaltungen 2018 
nach Produktbereichen</v>
      </c>
      <c r="D1" s="236"/>
      <c r="E1" s="236"/>
      <c r="F1" s="236"/>
      <c r="G1" s="237"/>
      <c r="H1" s="238" t="str">
        <f>"Auszahlungen und Einzahlungen der Kreisverwaltungen "&amp;Deckblatt!A7&amp;" 
nach Produktbereichen"</f>
        <v>Auszahlungen und Einzahlungen der Kreisverwaltungen 2018 
nach Produktbereichen</v>
      </c>
      <c r="I1" s="236"/>
      <c r="J1" s="236"/>
      <c r="K1" s="236"/>
      <c r="L1" s="236"/>
      <c r="M1" s="236"/>
      <c r="N1" s="237"/>
    </row>
    <row r="2" spans="1:14" s="18" customFormat="1" ht="20.25" customHeight="1">
      <c r="A2" s="232" t="s">
        <v>942</v>
      </c>
      <c r="B2" s="233"/>
      <c r="C2" s="236" t="s">
        <v>123</v>
      </c>
      <c r="D2" s="236"/>
      <c r="E2" s="236"/>
      <c r="F2" s="236"/>
      <c r="G2" s="237"/>
      <c r="H2" s="238" t="s">
        <v>123</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60692</v>
      </c>
      <c r="D19" s="152">
        <v>12523</v>
      </c>
      <c r="E19" s="152">
        <v>9622</v>
      </c>
      <c r="F19" s="152">
        <v>3752</v>
      </c>
      <c r="G19" s="152">
        <v>3286</v>
      </c>
      <c r="H19" s="152">
        <v>17782</v>
      </c>
      <c r="I19" s="152">
        <v>12203</v>
      </c>
      <c r="J19" s="152">
        <v>5579</v>
      </c>
      <c r="K19" s="152">
        <v>2946</v>
      </c>
      <c r="L19" s="152">
        <v>8339</v>
      </c>
      <c r="M19" s="152">
        <v>2443</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32925</v>
      </c>
      <c r="D20" s="152">
        <v>3732</v>
      </c>
      <c r="E20" s="152">
        <v>868</v>
      </c>
      <c r="F20" s="152">
        <v>16068</v>
      </c>
      <c r="G20" s="152">
        <v>663</v>
      </c>
      <c r="H20" s="152">
        <v>7032</v>
      </c>
      <c r="I20" s="152">
        <v>6793</v>
      </c>
      <c r="J20" s="152">
        <v>239</v>
      </c>
      <c r="K20" s="152">
        <v>36</v>
      </c>
      <c r="L20" s="152">
        <v>4416</v>
      </c>
      <c r="M20" s="152">
        <v>110</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v>123332</v>
      </c>
      <c r="D21" s="152" t="s">
        <v>10</v>
      </c>
      <c r="E21" s="152" t="s">
        <v>10</v>
      </c>
      <c r="F21" s="152" t="s">
        <v>10</v>
      </c>
      <c r="G21" s="152" t="s">
        <v>10</v>
      </c>
      <c r="H21" s="152">
        <v>123332</v>
      </c>
      <c r="I21" s="152">
        <v>105029</v>
      </c>
      <c r="J21" s="152">
        <v>18303</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1070</v>
      </c>
      <c r="D22" s="152" t="s">
        <v>10</v>
      </c>
      <c r="E22" s="152" t="s">
        <v>10</v>
      </c>
      <c r="F22" s="152" t="s">
        <v>10</v>
      </c>
      <c r="G22" s="152" t="s">
        <v>10</v>
      </c>
      <c r="H22" s="152" t="s">
        <v>10</v>
      </c>
      <c r="I22" s="152" t="s">
        <v>10</v>
      </c>
      <c r="J22" s="152" t="s">
        <v>10</v>
      </c>
      <c r="K22" s="152" t="s">
        <v>10</v>
      </c>
      <c r="L22" s="152" t="s">
        <v>10</v>
      </c>
      <c r="M22" s="152" t="s">
        <v>10</v>
      </c>
      <c r="N22" s="152">
        <v>1070</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72197</v>
      </c>
      <c r="D23" s="152">
        <v>1718</v>
      </c>
      <c r="E23" s="152">
        <v>1961</v>
      </c>
      <c r="F23" s="152">
        <v>8353</v>
      </c>
      <c r="G23" s="152">
        <v>702</v>
      </c>
      <c r="H23" s="152">
        <v>51319</v>
      </c>
      <c r="I23" s="152">
        <v>5845</v>
      </c>
      <c r="J23" s="152">
        <v>45474</v>
      </c>
      <c r="K23" s="152">
        <v>3029</v>
      </c>
      <c r="L23" s="152">
        <v>4198</v>
      </c>
      <c r="M23" s="152">
        <v>886</v>
      </c>
      <c r="N23" s="152">
        <v>31</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83160</v>
      </c>
      <c r="D24" s="152">
        <v>13</v>
      </c>
      <c r="E24" s="152">
        <v>1</v>
      </c>
      <c r="F24" s="152">
        <v>2641</v>
      </c>
      <c r="G24" s="152">
        <v>74</v>
      </c>
      <c r="H24" s="152">
        <v>258</v>
      </c>
      <c r="I24" s="152">
        <v>73</v>
      </c>
      <c r="J24" s="152">
        <v>186</v>
      </c>
      <c r="K24" s="152" t="s">
        <v>10</v>
      </c>
      <c r="L24" s="152">
        <v>92</v>
      </c>
      <c r="M24" s="152">
        <v>2</v>
      </c>
      <c r="N24" s="152">
        <v>80079</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207057</v>
      </c>
      <c r="D25" s="162">
        <v>17961</v>
      </c>
      <c r="E25" s="162">
        <v>12450</v>
      </c>
      <c r="F25" s="162">
        <v>25532</v>
      </c>
      <c r="G25" s="162">
        <v>4577</v>
      </c>
      <c r="H25" s="162">
        <v>199207</v>
      </c>
      <c r="I25" s="162">
        <v>129797</v>
      </c>
      <c r="J25" s="162">
        <v>69410</v>
      </c>
      <c r="K25" s="162">
        <v>6010</v>
      </c>
      <c r="L25" s="162">
        <v>16861</v>
      </c>
      <c r="M25" s="162">
        <v>3437</v>
      </c>
      <c r="N25" s="162">
        <v>-78978</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8514</v>
      </c>
      <c r="D26" s="152">
        <v>397</v>
      </c>
      <c r="E26" s="152">
        <v>888</v>
      </c>
      <c r="F26" s="152">
        <v>667</v>
      </c>
      <c r="G26" s="152">
        <v>11</v>
      </c>
      <c r="H26" s="152">
        <v>661</v>
      </c>
      <c r="I26" s="152" t="s">
        <v>10</v>
      </c>
      <c r="J26" s="152">
        <v>661</v>
      </c>
      <c r="K26" s="152">
        <v>6</v>
      </c>
      <c r="L26" s="152">
        <v>5871</v>
      </c>
      <c r="M26" s="152">
        <v>14</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6628</v>
      </c>
      <c r="D27" s="152">
        <v>7</v>
      </c>
      <c r="E27" s="152">
        <v>787</v>
      </c>
      <c r="F27" s="152">
        <v>333</v>
      </c>
      <c r="G27" s="152" t="s">
        <v>10</v>
      </c>
      <c r="H27" s="152" t="s">
        <v>10</v>
      </c>
      <c r="I27" s="152" t="s">
        <v>10</v>
      </c>
      <c r="J27" s="152" t="s">
        <v>10</v>
      </c>
      <c r="K27" s="152" t="s">
        <v>10</v>
      </c>
      <c r="L27" s="152">
        <v>5501</v>
      </c>
      <c r="M27" s="152" t="s">
        <v>10</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833</v>
      </c>
      <c r="D29" s="152" t="s">
        <v>10</v>
      </c>
      <c r="E29" s="152">
        <v>344</v>
      </c>
      <c r="F29" s="152" t="s">
        <v>10</v>
      </c>
      <c r="G29" s="152" t="s">
        <v>10</v>
      </c>
      <c r="H29" s="152">
        <v>103</v>
      </c>
      <c r="I29" s="152">
        <v>103</v>
      </c>
      <c r="J29" s="152" t="s">
        <v>10</v>
      </c>
      <c r="K29" s="152" t="s">
        <v>10</v>
      </c>
      <c r="L29" s="152">
        <v>66</v>
      </c>
      <c r="M29" s="152">
        <v>320</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9347</v>
      </c>
      <c r="D31" s="162">
        <v>397</v>
      </c>
      <c r="E31" s="162">
        <v>1232</v>
      </c>
      <c r="F31" s="162">
        <v>667</v>
      </c>
      <c r="G31" s="162">
        <v>11</v>
      </c>
      <c r="H31" s="162">
        <v>764</v>
      </c>
      <c r="I31" s="162">
        <v>103</v>
      </c>
      <c r="J31" s="162">
        <v>661</v>
      </c>
      <c r="K31" s="162">
        <v>6</v>
      </c>
      <c r="L31" s="162">
        <v>5936</v>
      </c>
      <c r="M31" s="162">
        <v>334</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216404</v>
      </c>
      <c r="D32" s="162">
        <v>18358</v>
      </c>
      <c r="E32" s="162">
        <v>13682</v>
      </c>
      <c r="F32" s="162">
        <v>26199</v>
      </c>
      <c r="G32" s="162">
        <v>4588</v>
      </c>
      <c r="H32" s="162">
        <v>199971</v>
      </c>
      <c r="I32" s="162">
        <v>129900</v>
      </c>
      <c r="J32" s="162">
        <v>70071</v>
      </c>
      <c r="K32" s="162">
        <v>6016</v>
      </c>
      <c r="L32" s="162">
        <v>22797</v>
      </c>
      <c r="M32" s="162">
        <v>3771</v>
      </c>
      <c r="N32" s="162">
        <v>-78978</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30591</v>
      </c>
      <c r="D37" s="152" t="s">
        <v>10</v>
      </c>
      <c r="E37" s="152" t="s">
        <v>10</v>
      </c>
      <c r="F37" s="152" t="s">
        <v>10</v>
      </c>
      <c r="G37" s="152" t="s">
        <v>10</v>
      </c>
      <c r="H37" s="152" t="s">
        <v>10</v>
      </c>
      <c r="I37" s="152" t="s">
        <v>10</v>
      </c>
      <c r="J37" s="152" t="s">
        <v>10</v>
      </c>
      <c r="K37" s="152" t="s">
        <v>10</v>
      </c>
      <c r="L37" s="152" t="s">
        <v>10</v>
      </c>
      <c r="M37" s="152" t="s">
        <v>10</v>
      </c>
      <c r="N37" s="152">
        <v>30591</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30926</v>
      </c>
      <c r="D38" s="152" t="s">
        <v>10</v>
      </c>
      <c r="E38" s="152" t="s">
        <v>10</v>
      </c>
      <c r="F38" s="152" t="s">
        <v>10</v>
      </c>
      <c r="G38" s="152" t="s">
        <v>10</v>
      </c>
      <c r="H38" s="152" t="s">
        <v>10</v>
      </c>
      <c r="I38" s="152" t="s">
        <v>10</v>
      </c>
      <c r="J38" s="152" t="s">
        <v>10</v>
      </c>
      <c r="K38" s="152" t="s">
        <v>10</v>
      </c>
      <c r="L38" s="152" t="s">
        <v>10</v>
      </c>
      <c r="M38" s="152" t="s">
        <v>10</v>
      </c>
      <c r="N38" s="152">
        <v>30926</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86569</v>
      </c>
      <c r="D39" s="152">
        <v>11</v>
      </c>
      <c r="E39" s="152">
        <v>2</v>
      </c>
      <c r="F39" s="152">
        <v>1945</v>
      </c>
      <c r="G39" s="152">
        <v>717</v>
      </c>
      <c r="H39" s="152">
        <v>81203</v>
      </c>
      <c r="I39" s="152">
        <v>41308</v>
      </c>
      <c r="J39" s="152">
        <v>39895</v>
      </c>
      <c r="K39" s="152">
        <v>17</v>
      </c>
      <c r="L39" s="152">
        <v>2554</v>
      </c>
      <c r="M39" s="152">
        <v>120</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12976</v>
      </c>
      <c r="D40" s="152">
        <v>76</v>
      </c>
      <c r="E40" s="152" t="s">
        <v>10</v>
      </c>
      <c r="F40" s="152">
        <v>2</v>
      </c>
      <c r="G40" s="152">
        <v>150</v>
      </c>
      <c r="H40" s="152">
        <v>12748</v>
      </c>
      <c r="I40" s="152">
        <v>12748</v>
      </c>
      <c r="J40" s="152" t="s">
        <v>10</v>
      </c>
      <c r="K40" s="152" t="s">
        <v>10</v>
      </c>
      <c r="L40" s="152" t="s">
        <v>10</v>
      </c>
      <c r="M40" s="152" t="s">
        <v>10</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9590</v>
      </c>
      <c r="D41" s="152">
        <v>112</v>
      </c>
      <c r="E41" s="152">
        <v>4444</v>
      </c>
      <c r="F41" s="152">
        <v>70</v>
      </c>
      <c r="G41" s="152">
        <v>1168</v>
      </c>
      <c r="H41" s="152">
        <v>168</v>
      </c>
      <c r="I41" s="152" t="s">
        <v>10</v>
      </c>
      <c r="J41" s="152">
        <v>168</v>
      </c>
      <c r="K41" s="152">
        <v>306</v>
      </c>
      <c r="L41" s="152">
        <v>3211</v>
      </c>
      <c r="M41" s="152">
        <v>110</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130721</v>
      </c>
      <c r="D42" s="152">
        <v>985</v>
      </c>
      <c r="E42" s="152">
        <v>4601</v>
      </c>
      <c r="F42" s="152">
        <v>2996</v>
      </c>
      <c r="G42" s="152">
        <v>104</v>
      </c>
      <c r="H42" s="152">
        <v>41183</v>
      </c>
      <c r="I42" s="152">
        <v>37045</v>
      </c>
      <c r="J42" s="152">
        <v>4138</v>
      </c>
      <c r="K42" s="152">
        <v>81</v>
      </c>
      <c r="L42" s="152">
        <v>325</v>
      </c>
      <c r="M42" s="152">
        <v>321</v>
      </c>
      <c r="N42" s="152">
        <v>80126</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83160</v>
      </c>
      <c r="D43" s="152">
        <v>13</v>
      </c>
      <c r="E43" s="152">
        <v>1</v>
      </c>
      <c r="F43" s="152">
        <v>2641</v>
      </c>
      <c r="G43" s="152">
        <v>74</v>
      </c>
      <c r="H43" s="152">
        <v>258</v>
      </c>
      <c r="I43" s="152">
        <v>73</v>
      </c>
      <c r="J43" s="152">
        <v>186</v>
      </c>
      <c r="K43" s="152" t="s">
        <v>10</v>
      </c>
      <c r="L43" s="152">
        <v>92</v>
      </c>
      <c r="M43" s="152">
        <v>2</v>
      </c>
      <c r="N43" s="152">
        <v>80079</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218213</v>
      </c>
      <c r="D44" s="162">
        <v>1171</v>
      </c>
      <c r="E44" s="162">
        <v>9047</v>
      </c>
      <c r="F44" s="162">
        <v>2372</v>
      </c>
      <c r="G44" s="162">
        <v>2064</v>
      </c>
      <c r="H44" s="162">
        <v>135043</v>
      </c>
      <c r="I44" s="162">
        <v>91028</v>
      </c>
      <c r="J44" s="162">
        <v>44015</v>
      </c>
      <c r="K44" s="162">
        <v>405</v>
      </c>
      <c r="L44" s="162">
        <v>5999</v>
      </c>
      <c r="M44" s="162">
        <v>549</v>
      </c>
      <c r="N44" s="162">
        <v>61563</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6376</v>
      </c>
      <c r="D45" s="152" t="s">
        <v>10</v>
      </c>
      <c r="E45" s="152">
        <v>671</v>
      </c>
      <c r="F45" s="152" t="s">
        <v>10</v>
      </c>
      <c r="G45" s="152" t="s">
        <v>10</v>
      </c>
      <c r="H45" s="152">
        <v>654</v>
      </c>
      <c r="I45" s="152" t="s">
        <v>10</v>
      </c>
      <c r="J45" s="152">
        <v>654</v>
      </c>
      <c r="K45" s="152" t="s">
        <v>10</v>
      </c>
      <c r="L45" s="152">
        <v>2748</v>
      </c>
      <c r="M45" s="152" t="s">
        <v>10</v>
      </c>
      <c r="N45" s="152">
        <v>2303</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1044</v>
      </c>
      <c r="D47" s="152">
        <v>742</v>
      </c>
      <c r="E47" s="152" t="s">
        <v>10</v>
      </c>
      <c r="F47" s="152">
        <v>209</v>
      </c>
      <c r="G47" s="152" t="s">
        <v>10</v>
      </c>
      <c r="H47" s="152">
        <v>91</v>
      </c>
      <c r="I47" s="152">
        <v>82</v>
      </c>
      <c r="J47" s="152">
        <v>9</v>
      </c>
      <c r="K47" s="152" t="s">
        <v>10</v>
      </c>
      <c r="L47" s="152">
        <v>2</v>
      </c>
      <c r="M47" s="152" t="s">
        <v>10</v>
      </c>
      <c r="N47" s="152" t="s">
        <v>10</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7419</v>
      </c>
      <c r="D49" s="162">
        <v>742</v>
      </c>
      <c r="E49" s="162">
        <v>671</v>
      </c>
      <c r="F49" s="162">
        <v>209</v>
      </c>
      <c r="G49" s="162" t="s">
        <v>10</v>
      </c>
      <c r="H49" s="162">
        <v>744</v>
      </c>
      <c r="I49" s="162">
        <v>82</v>
      </c>
      <c r="J49" s="162">
        <v>663</v>
      </c>
      <c r="K49" s="162" t="s">
        <v>10</v>
      </c>
      <c r="L49" s="162">
        <v>2750</v>
      </c>
      <c r="M49" s="162" t="s">
        <v>10</v>
      </c>
      <c r="N49" s="162">
        <v>2303</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225632</v>
      </c>
      <c r="D50" s="162">
        <v>1913</v>
      </c>
      <c r="E50" s="162">
        <v>9718</v>
      </c>
      <c r="F50" s="162">
        <v>2580</v>
      </c>
      <c r="G50" s="162">
        <v>2064</v>
      </c>
      <c r="H50" s="162">
        <v>135788</v>
      </c>
      <c r="I50" s="162">
        <v>91110</v>
      </c>
      <c r="J50" s="162">
        <v>44678</v>
      </c>
      <c r="K50" s="162">
        <v>405</v>
      </c>
      <c r="L50" s="162">
        <v>8748</v>
      </c>
      <c r="M50" s="162">
        <v>549</v>
      </c>
      <c r="N50" s="162">
        <v>63866</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9228</v>
      </c>
      <c r="D51" s="162">
        <v>-16444</v>
      </c>
      <c r="E51" s="162">
        <v>-3964</v>
      </c>
      <c r="F51" s="162">
        <v>-23618</v>
      </c>
      <c r="G51" s="162">
        <v>-2524</v>
      </c>
      <c r="H51" s="162">
        <v>-64183</v>
      </c>
      <c r="I51" s="162">
        <v>-38790</v>
      </c>
      <c r="J51" s="162">
        <v>-25393</v>
      </c>
      <c r="K51" s="162">
        <v>-5612</v>
      </c>
      <c r="L51" s="162">
        <v>-14049</v>
      </c>
      <c r="M51" s="162">
        <v>-3221</v>
      </c>
      <c r="N51" s="162">
        <v>142844</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11156</v>
      </c>
      <c r="D52" s="160">
        <v>-16790</v>
      </c>
      <c r="E52" s="160">
        <v>-3404</v>
      </c>
      <c r="F52" s="160">
        <v>-23160</v>
      </c>
      <c r="G52" s="160">
        <v>-2513</v>
      </c>
      <c r="H52" s="160">
        <v>-64164</v>
      </c>
      <c r="I52" s="160">
        <v>-38769</v>
      </c>
      <c r="J52" s="160">
        <v>-25394</v>
      </c>
      <c r="K52" s="160">
        <v>-5606</v>
      </c>
      <c r="L52" s="160">
        <v>-10862</v>
      </c>
      <c r="M52" s="160">
        <v>-2887</v>
      </c>
      <c r="N52" s="160">
        <v>140541</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v>3270</v>
      </c>
      <c r="D53" s="152" t="s">
        <v>10</v>
      </c>
      <c r="E53" s="152" t="s">
        <v>10</v>
      </c>
      <c r="F53" s="152" t="s">
        <v>10</v>
      </c>
      <c r="G53" s="152" t="s">
        <v>10</v>
      </c>
      <c r="H53" s="152" t="s">
        <v>10</v>
      </c>
      <c r="I53" s="152" t="s">
        <v>10</v>
      </c>
      <c r="J53" s="152" t="s">
        <v>10</v>
      </c>
      <c r="K53" s="152" t="s">
        <v>10</v>
      </c>
      <c r="L53" s="152" t="s">
        <v>10</v>
      </c>
      <c r="M53" s="152" t="s">
        <v>10</v>
      </c>
      <c r="N53" s="152">
        <v>3270</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10541</v>
      </c>
      <c r="D54" s="152" t="s">
        <v>10</v>
      </c>
      <c r="E54" s="152" t="s">
        <v>10</v>
      </c>
      <c r="F54" s="152" t="s">
        <v>10</v>
      </c>
      <c r="G54" s="152" t="s">
        <v>10</v>
      </c>
      <c r="H54" s="152" t="s">
        <v>10</v>
      </c>
      <c r="I54" s="152" t="s">
        <v>10</v>
      </c>
      <c r="J54" s="152" t="s">
        <v>10</v>
      </c>
      <c r="K54" s="152" t="s">
        <v>10</v>
      </c>
      <c r="L54" s="152" t="s">
        <v>10</v>
      </c>
      <c r="M54" s="152" t="s">
        <v>10</v>
      </c>
      <c r="N54" s="152">
        <v>10541</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282.52999999999997</v>
      </c>
      <c r="D56" s="154">
        <v>58.3</v>
      </c>
      <c r="E56" s="154">
        <v>44.79</v>
      </c>
      <c r="F56" s="154">
        <v>17.46</v>
      </c>
      <c r="G56" s="154">
        <v>15.3</v>
      </c>
      <c r="H56" s="154">
        <v>82.78</v>
      </c>
      <c r="I56" s="154">
        <v>56.81</v>
      </c>
      <c r="J56" s="154">
        <v>25.97</v>
      </c>
      <c r="K56" s="154">
        <v>13.71</v>
      </c>
      <c r="L56" s="154">
        <v>38.82</v>
      </c>
      <c r="M56" s="154">
        <v>11.37</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153.27000000000001</v>
      </c>
      <c r="D57" s="154">
        <v>17.37</v>
      </c>
      <c r="E57" s="154">
        <v>4.04</v>
      </c>
      <c r="F57" s="154">
        <v>74.8</v>
      </c>
      <c r="G57" s="154">
        <v>3.09</v>
      </c>
      <c r="H57" s="154">
        <v>32.729999999999997</v>
      </c>
      <c r="I57" s="154">
        <v>31.62</v>
      </c>
      <c r="J57" s="154">
        <v>1.1100000000000001</v>
      </c>
      <c r="K57" s="154">
        <v>0.17</v>
      </c>
      <c r="L57" s="154">
        <v>20.56</v>
      </c>
      <c r="M57" s="154">
        <v>0.51</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v>574.13</v>
      </c>
      <c r="D58" s="154" t="s">
        <v>10</v>
      </c>
      <c r="E58" s="154" t="s">
        <v>10</v>
      </c>
      <c r="F58" s="154" t="s">
        <v>10</v>
      </c>
      <c r="G58" s="154" t="s">
        <v>10</v>
      </c>
      <c r="H58" s="154">
        <v>574.13</v>
      </c>
      <c r="I58" s="154">
        <v>488.93</v>
      </c>
      <c r="J58" s="154">
        <v>85.2</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4.9800000000000004</v>
      </c>
      <c r="D59" s="154" t="s">
        <v>10</v>
      </c>
      <c r="E59" s="154" t="s">
        <v>10</v>
      </c>
      <c r="F59" s="154" t="s">
        <v>10</v>
      </c>
      <c r="G59" s="154" t="s">
        <v>10</v>
      </c>
      <c r="H59" s="154" t="s">
        <v>10</v>
      </c>
      <c r="I59" s="154" t="s">
        <v>10</v>
      </c>
      <c r="J59" s="154" t="s">
        <v>10</v>
      </c>
      <c r="K59" s="154" t="s">
        <v>10</v>
      </c>
      <c r="L59" s="154" t="s">
        <v>10</v>
      </c>
      <c r="M59" s="154" t="s">
        <v>10</v>
      </c>
      <c r="N59" s="154">
        <v>4.9800000000000004</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336.09</v>
      </c>
      <c r="D60" s="154">
        <v>8</v>
      </c>
      <c r="E60" s="154">
        <v>9.1300000000000008</v>
      </c>
      <c r="F60" s="154">
        <v>38.880000000000003</v>
      </c>
      <c r="G60" s="154">
        <v>3.27</v>
      </c>
      <c r="H60" s="154">
        <v>238.9</v>
      </c>
      <c r="I60" s="154">
        <v>27.21</v>
      </c>
      <c r="J60" s="154">
        <v>211.69</v>
      </c>
      <c r="K60" s="154">
        <v>14.1</v>
      </c>
      <c r="L60" s="154">
        <v>19.54</v>
      </c>
      <c r="M60" s="154">
        <v>4.12</v>
      </c>
      <c r="N60" s="154">
        <v>0.15</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387.12</v>
      </c>
      <c r="D61" s="154">
        <v>0.06</v>
      </c>
      <c r="E61" s="154" t="s">
        <v>10</v>
      </c>
      <c r="F61" s="154">
        <v>12.29</v>
      </c>
      <c r="G61" s="154">
        <v>0.35</v>
      </c>
      <c r="H61" s="154">
        <v>1.2</v>
      </c>
      <c r="I61" s="154">
        <v>0.34</v>
      </c>
      <c r="J61" s="154">
        <v>0.86</v>
      </c>
      <c r="K61" s="154" t="s">
        <v>10</v>
      </c>
      <c r="L61" s="154">
        <v>0.43</v>
      </c>
      <c r="M61" s="154">
        <v>0.01</v>
      </c>
      <c r="N61" s="154">
        <v>372.78</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963.88</v>
      </c>
      <c r="D62" s="158">
        <v>83.61</v>
      </c>
      <c r="E62" s="158">
        <v>57.96</v>
      </c>
      <c r="F62" s="158">
        <v>118.85</v>
      </c>
      <c r="G62" s="158">
        <v>21.31</v>
      </c>
      <c r="H62" s="158">
        <v>927.34</v>
      </c>
      <c r="I62" s="158">
        <v>604.23</v>
      </c>
      <c r="J62" s="158">
        <v>323.11</v>
      </c>
      <c r="K62" s="158">
        <v>27.98</v>
      </c>
      <c r="L62" s="158">
        <v>78.489999999999995</v>
      </c>
      <c r="M62" s="158">
        <v>16</v>
      </c>
      <c r="N62" s="158">
        <v>-367.66</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39.64</v>
      </c>
      <c r="D63" s="154">
        <v>1.85</v>
      </c>
      <c r="E63" s="154">
        <v>4.13</v>
      </c>
      <c r="F63" s="154">
        <v>3.1</v>
      </c>
      <c r="G63" s="154">
        <v>0.05</v>
      </c>
      <c r="H63" s="154">
        <v>3.08</v>
      </c>
      <c r="I63" s="154" t="s">
        <v>10</v>
      </c>
      <c r="J63" s="154">
        <v>3.08</v>
      </c>
      <c r="K63" s="154">
        <v>0.03</v>
      </c>
      <c r="L63" s="154">
        <v>27.33</v>
      </c>
      <c r="M63" s="154">
        <v>0.06</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30.85</v>
      </c>
      <c r="D64" s="154">
        <v>0.03</v>
      </c>
      <c r="E64" s="154">
        <v>3.66</v>
      </c>
      <c r="F64" s="154">
        <v>1.55</v>
      </c>
      <c r="G64" s="154" t="s">
        <v>10</v>
      </c>
      <c r="H64" s="154" t="s">
        <v>10</v>
      </c>
      <c r="I64" s="154" t="s">
        <v>10</v>
      </c>
      <c r="J64" s="154" t="s">
        <v>10</v>
      </c>
      <c r="K64" s="154" t="s">
        <v>10</v>
      </c>
      <c r="L64" s="154">
        <v>25.61</v>
      </c>
      <c r="M64" s="154" t="s">
        <v>10</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3.88</v>
      </c>
      <c r="D66" s="154" t="s">
        <v>10</v>
      </c>
      <c r="E66" s="154">
        <v>1.6</v>
      </c>
      <c r="F66" s="154" t="s">
        <v>10</v>
      </c>
      <c r="G66" s="154" t="s">
        <v>10</v>
      </c>
      <c r="H66" s="154">
        <v>0.48</v>
      </c>
      <c r="I66" s="154">
        <v>0.48</v>
      </c>
      <c r="J66" s="154" t="s">
        <v>10</v>
      </c>
      <c r="K66" s="154" t="s">
        <v>10</v>
      </c>
      <c r="L66" s="154">
        <v>0.31</v>
      </c>
      <c r="M66" s="154">
        <v>1.49</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43.51</v>
      </c>
      <c r="D68" s="158">
        <v>1.85</v>
      </c>
      <c r="E68" s="158">
        <v>5.73</v>
      </c>
      <c r="F68" s="158">
        <v>3.1</v>
      </c>
      <c r="G68" s="158">
        <v>0.05</v>
      </c>
      <c r="H68" s="158">
        <v>3.56</v>
      </c>
      <c r="I68" s="158">
        <v>0.48</v>
      </c>
      <c r="J68" s="158">
        <v>3.08</v>
      </c>
      <c r="K68" s="158">
        <v>0.03</v>
      </c>
      <c r="L68" s="158">
        <v>27.63</v>
      </c>
      <c r="M68" s="158">
        <v>1.55</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1007.4</v>
      </c>
      <c r="D69" s="158">
        <v>85.46</v>
      </c>
      <c r="E69" s="158">
        <v>63.69</v>
      </c>
      <c r="F69" s="158">
        <v>121.96</v>
      </c>
      <c r="G69" s="158">
        <v>21.36</v>
      </c>
      <c r="H69" s="158">
        <v>930.9</v>
      </c>
      <c r="I69" s="158">
        <v>604.71</v>
      </c>
      <c r="J69" s="158">
        <v>326.19</v>
      </c>
      <c r="K69" s="158">
        <v>28.01</v>
      </c>
      <c r="L69" s="158">
        <v>106.12</v>
      </c>
      <c r="M69" s="158">
        <v>17.55</v>
      </c>
      <c r="N69" s="158">
        <v>-367.66</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142.41</v>
      </c>
      <c r="D74" s="154" t="s">
        <v>10</v>
      </c>
      <c r="E74" s="154" t="s">
        <v>10</v>
      </c>
      <c r="F74" s="154" t="s">
        <v>10</v>
      </c>
      <c r="G74" s="154" t="s">
        <v>10</v>
      </c>
      <c r="H74" s="154" t="s">
        <v>10</v>
      </c>
      <c r="I74" s="154" t="s">
        <v>10</v>
      </c>
      <c r="J74" s="154" t="s">
        <v>10</v>
      </c>
      <c r="K74" s="154" t="s">
        <v>10</v>
      </c>
      <c r="L74" s="154" t="s">
        <v>10</v>
      </c>
      <c r="M74" s="154" t="s">
        <v>10</v>
      </c>
      <c r="N74" s="154">
        <v>142.41</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143.96</v>
      </c>
      <c r="D75" s="154" t="s">
        <v>10</v>
      </c>
      <c r="E75" s="154" t="s">
        <v>10</v>
      </c>
      <c r="F75" s="154" t="s">
        <v>10</v>
      </c>
      <c r="G75" s="154" t="s">
        <v>10</v>
      </c>
      <c r="H75" s="154" t="s">
        <v>10</v>
      </c>
      <c r="I75" s="154" t="s">
        <v>10</v>
      </c>
      <c r="J75" s="154" t="s">
        <v>10</v>
      </c>
      <c r="K75" s="154" t="s">
        <v>10</v>
      </c>
      <c r="L75" s="154" t="s">
        <v>10</v>
      </c>
      <c r="M75" s="154" t="s">
        <v>10</v>
      </c>
      <c r="N75" s="154">
        <v>143.96</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402.99</v>
      </c>
      <c r="D76" s="154">
        <v>0.05</v>
      </c>
      <c r="E76" s="154">
        <v>0.01</v>
      </c>
      <c r="F76" s="154">
        <v>9.0500000000000007</v>
      </c>
      <c r="G76" s="154">
        <v>3.34</v>
      </c>
      <c r="H76" s="154">
        <v>378.01</v>
      </c>
      <c r="I76" s="154">
        <v>192.29</v>
      </c>
      <c r="J76" s="154">
        <v>185.72</v>
      </c>
      <c r="K76" s="154">
        <v>0.08</v>
      </c>
      <c r="L76" s="154">
        <v>11.89</v>
      </c>
      <c r="M76" s="154">
        <v>0.56000000000000005</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60.41</v>
      </c>
      <c r="D77" s="154">
        <v>0.35</v>
      </c>
      <c r="E77" s="154" t="s">
        <v>10</v>
      </c>
      <c r="F77" s="154">
        <v>0.01</v>
      </c>
      <c r="G77" s="154">
        <v>0.7</v>
      </c>
      <c r="H77" s="154">
        <v>59.34</v>
      </c>
      <c r="I77" s="154">
        <v>59.34</v>
      </c>
      <c r="J77" s="154" t="s">
        <v>10</v>
      </c>
      <c r="K77" s="154" t="s">
        <v>10</v>
      </c>
      <c r="L77" s="154" t="s">
        <v>10</v>
      </c>
      <c r="M77" s="154" t="s">
        <v>10</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44.64</v>
      </c>
      <c r="D78" s="154">
        <v>0.52</v>
      </c>
      <c r="E78" s="154">
        <v>20.69</v>
      </c>
      <c r="F78" s="154">
        <v>0.33</v>
      </c>
      <c r="G78" s="154">
        <v>5.44</v>
      </c>
      <c r="H78" s="154">
        <v>0.78</v>
      </c>
      <c r="I78" s="154" t="s">
        <v>10</v>
      </c>
      <c r="J78" s="154">
        <v>0.78</v>
      </c>
      <c r="K78" s="154">
        <v>1.43</v>
      </c>
      <c r="L78" s="154">
        <v>14.95</v>
      </c>
      <c r="M78" s="154">
        <v>0.51</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608.53</v>
      </c>
      <c r="D79" s="154">
        <v>4.59</v>
      </c>
      <c r="E79" s="154">
        <v>21.42</v>
      </c>
      <c r="F79" s="154">
        <v>13.94</v>
      </c>
      <c r="G79" s="154">
        <v>0.48</v>
      </c>
      <c r="H79" s="154">
        <v>191.71</v>
      </c>
      <c r="I79" s="154">
        <v>172.45</v>
      </c>
      <c r="J79" s="154">
        <v>19.260000000000002</v>
      </c>
      <c r="K79" s="154">
        <v>0.38</v>
      </c>
      <c r="L79" s="154">
        <v>1.51</v>
      </c>
      <c r="M79" s="154">
        <v>1.5</v>
      </c>
      <c r="N79" s="154">
        <v>373</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387.12</v>
      </c>
      <c r="D80" s="154">
        <v>0.06</v>
      </c>
      <c r="E80" s="154" t="s">
        <v>10</v>
      </c>
      <c r="F80" s="154">
        <v>12.29</v>
      </c>
      <c r="G80" s="154">
        <v>0.35</v>
      </c>
      <c r="H80" s="154">
        <v>1.2</v>
      </c>
      <c r="I80" s="154">
        <v>0.34</v>
      </c>
      <c r="J80" s="154">
        <v>0.86</v>
      </c>
      <c r="K80" s="154" t="s">
        <v>10</v>
      </c>
      <c r="L80" s="154">
        <v>0.43</v>
      </c>
      <c r="M80" s="154">
        <v>0.01</v>
      </c>
      <c r="N80" s="154">
        <v>372.78</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1015.82</v>
      </c>
      <c r="D81" s="158">
        <v>5.45</v>
      </c>
      <c r="E81" s="158">
        <v>42.11</v>
      </c>
      <c r="F81" s="158">
        <v>11.04</v>
      </c>
      <c r="G81" s="158">
        <v>9.61</v>
      </c>
      <c r="H81" s="158">
        <v>628.65</v>
      </c>
      <c r="I81" s="158">
        <v>423.75</v>
      </c>
      <c r="J81" s="158">
        <v>204.9</v>
      </c>
      <c r="K81" s="158">
        <v>1.88</v>
      </c>
      <c r="L81" s="158">
        <v>27.92</v>
      </c>
      <c r="M81" s="158">
        <v>2.56</v>
      </c>
      <c r="N81" s="158">
        <v>286.58999999999997</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29.68</v>
      </c>
      <c r="D82" s="154" t="s">
        <v>10</v>
      </c>
      <c r="E82" s="154">
        <v>3.12</v>
      </c>
      <c r="F82" s="154" t="s">
        <v>10</v>
      </c>
      <c r="G82" s="154" t="s">
        <v>10</v>
      </c>
      <c r="H82" s="154">
        <v>3.04</v>
      </c>
      <c r="I82" s="154" t="s">
        <v>10</v>
      </c>
      <c r="J82" s="154">
        <v>3.04</v>
      </c>
      <c r="K82" s="154" t="s">
        <v>10</v>
      </c>
      <c r="L82" s="154">
        <v>12.79</v>
      </c>
      <c r="M82" s="154" t="s">
        <v>10</v>
      </c>
      <c r="N82" s="154">
        <v>10.72</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4.8600000000000003</v>
      </c>
      <c r="D84" s="154">
        <v>3.46</v>
      </c>
      <c r="E84" s="154" t="s">
        <v>10</v>
      </c>
      <c r="F84" s="154">
        <v>0.97</v>
      </c>
      <c r="G84" s="154" t="s">
        <v>10</v>
      </c>
      <c r="H84" s="154">
        <v>0.42</v>
      </c>
      <c r="I84" s="154">
        <v>0.38</v>
      </c>
      <c r="J84" s="154">
        <v>0.04</v>
      </c>
      <c r="K84" s="154" t="s">
        <v>10</v>
      </c>
      <c r="L84" s="154">
        <v>0.01</v>
      </c>
      <c r="M84" s="154" t="s">
        <v>10</v>
      </c>
      <c r="N84" s="154" t="s">
        <v>10</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34.54</v>
      </c>
      <c r="D86" s="158">
        <v>3.46</v>
      </c>
      <c r="E86" s="158">
        <v>3.12</v>
      </c>
      <c r="F86" s="158">
        <v>0.97</v>
      </c>
      <c r="G86" s="158" t="s">
        <v>10</v>
      </c>
      <c r="H86" s="158">
        <v>3.47</v>
      </c>
      <c r="I86" s="158">
        <v>0.38</v>
      </c>
      <c r="J86" s="158">
        <v>3.08</v>
      </c>
      <c r="K86" s="158" t="s">
        <v>10</v>
      </c>
      <c r="L86" s="158">
        <v>12.8</v>
      </c>
      <c r="M86" s="158" t="s">
        <v>10</v>
      </c>
      <c r="N86" s="158">
        <v>10.72</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1050.3499999999999</v>
      </c>
      <c r="D87" s="158">
        <v>8.91</v>
      </c>
      <c r="E87" s="158">
        <v>45.24</v>
      </c>
      <c r="F87" s="158">
        <v>12.01</v>
      </c>
      <c r="G87" s="158">
        <v>9.61</v>
      </c>
      <c r="H87" s="158">
        <v>632.11</v>
      </c>
      <c r="I87" s="158">
        <v>424.13</v>
      </c>
      <c r="J87" s="158">
        <v>207.98</v>
      </c>
      <c r="K87" s="158">
        <v>1.88</v>
      </c>
      <c r="L87" s="158">
        <v>40.72</v>
      </c>
      <c r="M87" s="158">
        <v>2.56</v>
      </c>
      <c r="N87" s="158">
        <v>297.3</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42.96</v>
      </c>
      <c r="D88" s="158">
        <v>-76.55</v>
      </c>
      <c r="E88" s="158">
        <v>-18.45</v>
      </c>
      <c r="F88" s="158">
        <v>-109.95</v>
      </c>
      <c r="G88" s="158">
        <v>-11.75</v>
      </c>
      <c r="H88" s="158">
        <v>-298.77999999999997</v>
      </c>
      <c r="I88" s="158">
        <v>-180.57</v>
      </c>
      <c r="J88" s="158">
        <v>-118.21</v>
      </c>
      <c r="K88" s="158">
        <v>-26.12</v>
      </c>
      <c r="L88" s="158">
        <v>-65.400000000000006</v>
      </c>
      <c r="M88" s="158">
        <v>-15</v>
      </c>
      <c r="N88" s="158">
        <v>664.96</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51.93</v>
      </c>
      <c r="D89" s="156">
        <v>-78.16</v>
      </c>
      <c r="E89" s="156">
        <v>-15.84</v>
      </c>
      <c r="F89" s="156">
        <v>-107.81</v>
      </c>
      <c r="G89" s="156">
        <v>-11.7</v>
      </c>
      <c r="H89" s="156">
        <v>-298.69</v>
      </c>
      <c r="I89" s="156">
        <v>-180.48</v>
      </c>
      <c r="J89" s="156">
        <v>-118.22</v>
      </c>
      <c r="K89" s="156">
        <v>-26.09</v>
      </c>
      <c r="L89" s="156">
        <v>-50.57</v>
      </c>
      <c r="M89" s="156">
        <v>-13.44</v>
      </c>
      <c r="N89" s="156">
        <v>654.24</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v>15.22</v>
      </c>
      <c r="D90" s="154" t="s">
        <v>10</v>
      </c>
      <c r="E90" s="154" t="s">
        <v>10</v>
      </c>
      <c r="F90" s="154" t="s">
        <v>10</v>
      </c>
      <c r="G90" s="154" t="s">
        <v>10</v>
      </c>
      <c r="H90" s="154" t="s">
        <v>10</v>
      </c>
      <c r="I90" s="154" t="s">
        <v>10</v>
      </c>
      <c r="J90" s="154" t="s">
        <v>10</v>
      </c>
      <c r="K90" s="154" t="s">
        <v>10</v>
      </c>
      <c r="L90" s="154" t="s">
        <v>10</v>
      </c>
      <c r="M90" s="154" t="s">
        <v>10</v>
      </c>
      <c r="N90" s="154">
        <v>15.22</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49.07</v>
      </c>
      <c r="D91" s="154" t="s">
        <v>10</v>
      </c>
      <c r="E91" s="154" t="s">
        <v>10</v>
      </c>
      <c r="F91" s="154" t="s">
        <v>10</v>
      </c>
      <c r="G91" s="154" t="s">
        <v>10</v>
      </c>
      <c r="H91" s="154" t="s">
        <v>10</v>
      </c>
      <c r="I91" s="154" t="s">
        <v>10</v>
      </c>
      <c r="J91" s="154" t="s">
        <v>10</v>
      </c>
      <c r="K91" s="154" t="s">
        <v>10</v>
      </c>
      <c r="L91" s="154" t="s">
        <v>10</v>
      </c>
      <c r="M91" s="154" t="s">
        <v>10</v>
      </c>
      <c r="N91" s="154">
        <v>49.07</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940</v>
      </c>
      <c r="B1" s="233"/>
      <c r="C1" s="236" t="str">
        <f>"Auszahlungen und Einzahlungen der Kreisverwaltungen "&amp;Deckblatt!A7&amp;" 
nach Produktbereichen"</f>
        <v>Auszahlungen und Einzahlungen der Kreisverwaltungen 2018 
nach Produktbereichen</v>
      </c>
      <c r="D1" s="236"/>
      <c r="E1" s="236"/>
      <c r="F1" s="236"/>
      <c r="G1" s="237"/>
      <c r="H1" s="238" t="str">
        <f>"Auszahlungen und Einzahlungen der Kreisverwaltungen "&amp;Deckblatt!A7&amp;" 
nach Produktbereichen"</f>
        <v>Auszahlungen und Einzahlungen der Kreisverwaltungen 2018 
nach Produktbereichen</v>
      </c>
      <c r="I1" s="236"/>
      <c r="J1" s="236"/>
      <c r="K1" s="236"/>
      <c r="L1" s="236"/>
      <c r="M1" s="236"/>
      <c r="N1" s="237"/>
    </row>
    <row r="2" spans="1:14" s="18" customFormat="1" ht="20.25" customHeight="1">
      <c r="A2" s="232" t="s">
        <v>943</v>
      </c>
      <c r="B2" s="233"/>
      <c r="C2" s="236" t="s">
        <v>124</v>
      </c>
      <c r="D2" s="236"/>
      <c r="E2" s="236"/>
      <c r="F2" s="236"/>
      <c r="G2" s="237"/>
      <c r="H2" s="238" t="s">
        <v>124</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53314</v>
      </c>
      <c r="D19" s="152">
        <v>13484</v>
      </c>
      <c r="E19" s="152">
        <v>8046</v>
      </c>
      <c r="F19" s="152">
        <v>2532</v>
      </c>
      <c r="G19" s="152">
        <v>3173</v>
      </c>
      <c r="H19" s="152">
        <v>12525</v>
      </c>
      <c r="I19" s="152">
        <v>5975</v>
      </c>
      <c r="J19" s="152">
        <v>6549</v>
      </c>
      <c r="K19" s="152">
        <v>3274</v>
      </c>
      <c r="L19" s="152">
        <v>6878</v>
      </c>
      <c r="M19" s="152">
        <v>3403</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29321</v>
      </c>
      <c r="D20" s="152">
        <v>4113</v>
      </c>
      <c r="E20" s="152">
        <v>1212</v>
      </c>
      <c r="F20" s="152">
        <v>13534</v>
      </c>
      <c r="G20" s="152">
        <v>900</v>
      </c>
      <c r="H20" s="152">
        <v>6779</v>
      </c>
      <c r="I20" s="152">
        <v>6764</v>
      </c>
      <c r="J20" s="152">
        <v>16</v>
      </c>
      <c r="K20" s="152">
        <v>67</v>
      </c>
      <c r="L20" s="152">
        <v>2644</v>
      </c>
      <c r="M20" s="152">
        <v>72</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v>267841</v>
      </c>
      <c r="D21" s="152" t="s">
        <v>10</v>
      </c>
      <c r="E21" s="152" t="s">
        <v>10</v>
      </c>
      <c r="F21" s="152" t="s">
        <v>10</v>
      </c>
      <c r="G21" s="152" t="s">
        <v>10</v>
      </c>
      <c r="H21" s="152">
        <v>267841</v>
      </c>
      <c r="I21" s="152">
        <v>227590</v>
      </c>
      <c r="J21" s="152">
        <v>40251</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752</v>
      </c>
      <c r="D22" s="152" t="s">
        <v>10</v>
      </c>
      <c r="E22" s="152" t="s">
        <v>10</v>
      </c>
      <c r="F22" s="152" t="s">
        <v>10</v>
      </c>
      <c r="G22" s="152" t="s">
        <v>10</v>
      </c>
      <c r="H22" s="152" t="s">
        <v>10</v>
      </c>
      <c r="I22" s="152" t="s">
        <v>10</v>
      </c>
      <c r="J22" s="152" t="s">
        <v>10</v>
      </c>
      <c r="K22" s="152" t="s">
        <v>10</v>
      </c>
      <c r="L22" s="152">
        <v>8</v>
      </c>
      <c r="M22" s="152" t="s">
        <v>10</v>
      </c>
      <c r="N22" s="152">
        <v>743</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67774</v>
      </c>
      <c r="D23" s="152">
        <v>2050</v>
      </c>
      <c r="E23" s="152">
        <v>1788</v>
      </c>
      <c r="F23" s="152">
        <v>6917</v>
      </c>
      <c r="G23" s="152">
        <v>580</v>
      </c>
      <c r="H23" s="152">
        <v>46629</v>
      </c>
      <c r="I23" s="152">
        <v>5138</v>
      </c>
      <c r="J23" s="152">
        <v>41490</v>
      </c>
      <c r="K23" s="152">
        <v>3395</v>
      </c>
      <c r="L23" s="152">
        <v>4954</v>
      </c>
      <c r="M23" s="152">
        <v>1340</v>
      </c>
      <c r="N23" s="152">
        <v>123</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94606</v>
      </c>
      <c r="D24" s="152" t="s">
        <v>10</v>
      </c>
      <c r="E24" s="152" t="s">
        <v>10</v>
      </c>
      <c r="F24" s="152">
        <v>557</v>
      </c>
      <c r="G24" s="152" t="s">
        <v>10</v>
      </c>
      <c r="H24" s="152">
        <v>1</v>
      </c>
      <c r="I24" s="152" t="s">
        <v>10</v>
      </c>
      <c r="J24" s="152">
        <v>1</v>
      </c>
      <c r="K24" s="152" t="s">
        <v>10</v>
      </c>
      <c r="L24" s="152">
        <v>100</v>
      </c>
      <c r="M24" s="152">
        <v>4</v>
      </c>
      <c r="N24" s="152">
        <v>93945</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324396</v>
      </c>
      <c r="D25" s="162">
        <v>19647</v>
      </c>
      <c r="E25" s="162">
        <v>11046</v>
      </c>
      <c r="F25" s="162">
        <v>22426</v>
      </c>
      <c r="G25" s="162">
        <v>4653</v>
      </c>
      <c r="H25" s="162">
        <v>333773</v>
      </c>
      <c r="I25" s="162">
        <v>245467</v>
      </c>
      <c r="J25" s="162">
        <v>88305</v>
      </c>
      <c r="K25" s="162">
        <v>6735</v>
      </c>
      <c r="L25" s="162">
        <v>14384</v>
      </c>
      <c r="M25" s="162">
        <v>4811</v>
      </c>
      <c r="N25" s="162">
        <v>-93079</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4837</v>
      </c>
      <c r="D26" s="152">
        <v>518</v>
      </c>
      <c r="E26" s="152">
        <v>904</v>
      </c>
      <c r="F26" s="152">
        <v>828</v>
      </c>
      <c r="G26" s="152">
        <v>56</v>
      </c>
      <c r="H26" s="152" t="s">
        <v>10</v>
      </c>
      <c r="I26" s="152" t="s">
        <v>10</v>
      </c>
      <c r="J26" s="152" t="s">
        <v>10</v>
      </c>
      <c r="K26" s="152">
        <v>5</v>
      </c>
      <c r="L26" s="152">
        <v>2041</v>
      </c>
      <c r="M26" s="152">
        <v>486</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2745</v>
      </c>
      <c r="D27" s="152">
        <v>35</v>
      </c>
      <c r="E27" s="152" t="s">
        <v>10</v>
      </c>
      <c r="F27" s="152">
        <v>659</v>
      </c>
      <c r="G27" s="152">
        <v>21</v>
      </c>
      <c r="H27" s="152" t="s">
        <v>10</v>
      </c>
      <c r="I27" s="152" t="s">
        <v>10</v>
      </c>
      <c r="J27" s="152" t="s">
        <v>10</v>
      </c>
      <c r="K27" s="152" t="s">
        <v>10</v>
      </c>
      <c r="L27" s="152">
        <v>2020</v>
      </c>
      <c r="M27" s="152">
        <v>10</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773</v>
      </c>
      <c r="D29" s="152">
        <v>15</v>
      </c>
      <c r="E29" s="152">
        <v>657</v>
      </c>
      <c r="F29" s="152" t="s">
        <v>10</v>
      </c>
      <c r="G29" s="152" t="s">
        <v>10</v>
      </c>
      <c r="H29" s="152">
        <v>54</v>
      </c>
      <c r="I29" s="152" t="s">
        <v>10</v>
      </c>
      <c r="J29" s="152">
        <v>54</v>
      </c>
      <c r="K29" s="152" t="s">
        <v>10</v>
      </c>
      <c r="L29" s="152">
        <v>47</v>
      </c>
      <c r="M29" s="152" t="s">
        <v>10</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v>25</v>
      </c>
      <c r="D30" s="152" t="s">
        <v>10</v>
      </c>
      <c r="E30" s="152" t="s">
        <v>10</v>
      </c>
      <c r="F30" s="152" t="s">
        <v>10</v>
      </c>
      <c r="G30" s="152" t="s">
        <v>10</v>
      </c>
      <c r="H30" s="152" t="s">
        <v>10</v>
      </c>
      <c r="I30" s="152" t="s">
        <v>10</v>
      </c>
      <c r="J30" s="152" t="s">
        <v>10</v>
      </c>
      <c r="K30" s="152" t="s">
        <v>10</v>
      </c>
      <c r="L30" s="152" t="s">
        <v>10</v>
      </c>
      <c r="M30" s="152">
        <v>25</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5585</v>
      </c>
      <c r="D31" s="162">
        <v>533</v>
      </c>
      <c r="E31" s="162">
        <v>1560</v>
      </c>
      <c r="F31" s="162">
        <v>828</v>
      </c>
      <c r="G31" s="162">
        <v>56</v>
      </c>
      <c r="H31" s="162">
        <v>54</v>
      </c>
      <c r="I31" s="162" t="s">
        <v>10</v>
      </c>
      <c r="J31" s="162">
        <v>54</v>
      </c>
      <c r="K31" s="162">
        <v>5</v>
      </c>
      <c r="L31" s="162">
        <v>2088</v>
      </c>
      <c r="M31" s="162">
        <v>461</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329981</v>
      </c>
      <c r="D32" s="162">
        <v>20180</v>
      </c>
      <c r="E32" s="162">
        <v>12606</v>
      </c>
      <c r="F32" s="162">
        <v>23255</v>
      </c>
      <c r="G32" s="162">
        <v>4709</v>
      </c>
      <c r="H32" s="162">
        <v>333827</v>
      </c>
      <c r="I32" s="162">
        <v>245467</v>
      </c>
      <c r="J32" s="162">
        <v>88360</v>
      </c>
      <c r="K32" s="162">
        <v>6740</v>
      </c>
      <c r="L32" s="162">
        <v>16472</v>
      </c>
      <c r="M32" s="162">
        <v>5272</v>
      </c>
      <c r="N32" s="162">
        <v>-93079</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38252</v>
      </c>
      <c r="D37" s="152" t="s">
        <v>10</v>
      </c>
      <c r="E37" s="152" t="s">
        <v>10</v>
      </c>
      <c r="F37" s="152" t="s">
        <v>10</v>
      </c>
      <c r="G37" s="152" t="s">
        <v>10</v>
      </c>
      <c r="H37" s="152" t="s">
        <v>10</v>
      </c>
      <c r="I37" s="152" t="s">
        <v>10</v>
      </c>
      <c r="J37" s="152" t="s">
        <v>10</v>
      </c>
      <c r="K37" s="152" t="s">
        <v>10</v>
      </c>
      <c r="L37" s="152" t="s">
        <v>10</v>
      </c>
      <c r="M37" s="152" t="s">
        <v>10</v>
      </c>
      <c r="N37" s="152">
        <v>38252</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37065</v>
      </c>
      <c r="D38" s="152" t="s">
        <v>10</v>
      </c>
      <c r="E38" s="152" t="s">
        <v>10</v>
      </c>
      <c r="F38" s="152" t="s">
        <v>10</v>
      </c>
      <c r="G38" s="152" t="s">
        <v>10</v>
      </c>
      <c r="H38" s="152" t="s">
        <v>10</v>
      </c>
      <c r="I38" s="152" t="s">
        <v>10</v>
      </c>
      <c r="J38" s="152" t="s">
        <v>10</v>
      </c>
      <c r="K38" s="152" t="s">
        <v>10</v>
      </c>
      <c r="L38" s="152" t="s">
        <v>10</v>
      </c>
      <c r="M38" s="152" t="s">
        <v>10</v>
      </c>
      <c r="N38" s="152">
        <v>37065</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97451</v>
      </c>
      <c r="D39" s="152">
        <v>154</v>
      </c>
      <c r="E39" s="152">
        <v>83</v>
      </c>
      <c r="F39" s="152">
        <v>1768</v>
      </c>
      <c r="G39" s="152">
        <v>631</v>
      </c>
      <c r="H39" s="152">
        <v>91971</v>
      </c>
      <c r="I39" s="152">
        <v>56910</v>
      </c>
      <c r="J39" s="152">
        <v>35061</v>
      </c>
      <c r="K39" s="152">
        <v>62</v>
      </c>
      <c r="L39" s="152">
        <v>2486</v>
      </c>
      <c r="M39" s="152">
        <v>295</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107036</v>
      </c>
      <c r="D40" s="152" t="s">
        <v>10</v>
      </c>
      <c r="E40" s="152">
        <v>10</v>
      </c>
      <c r="F40" s="152" t="s">
        <v>10</v>
      </c>
      <c r="G40" s="152">
        <v>347</v>
      </c>
      <c r="H40" s="152">
        <v>105755</v>
      </c>
      <c r="I40" s="152">
        <v>105540</v>
      </c>
      <c r="J40" s="152">
        <v>215</v>
      </c>
      <c r="K40" s="152" t="s">
        <v>10</v>
      </c>
      <c r="L40" s="152" t="s">
        <v>10</v>
      </c>
      <c r="M40" s="152">
        <v>925</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6763</v>
      </c>
      <c r="D41" s="152">
        <v>150</v>
      </c>
      <c r="E41" s="152">
        <v>2553</v>
      </c>
      <c r="F41" s="152">
        <v>24</v>
      </c>
      <c r="G41" s="152">
        <v>1</v>
      </c>
      <c r="H41" s="152">
        <v>3</v>
      </c>
      <c r="I41" s="152" t="s">
        <v>10</v>
      </c>
      <c r="J41" s="152">
        <v>3</v>
      </c>
      <c r="K41" s="152">
        <v>333</v>
      </c>
      <c r="L41" s="152">
        <v>3554</v>
      </c>
      <c r="M41" s="152">
        <v>146</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146648</v>
      </c>
      <c r="D42" s="152">
        <v>1849</v>
      </c>
      <c r="E42" s="152">
        <v>5570</v>
      </c>
      <c r="F42" s="152">
        <v>1409</v>
      </c>
      <c r="G42" s="152">
        <v>978</v>
      </c>
      <c r="H42" s="152">
        <v>42294</v>
      </c>
      <c r="I42" s="152">
        <v>35139</v>
      </c>
      <c r="J42" s="152">
        <v>7154</v>
      </c>
      <c r="K42" s="152">
        <v>67</v>
      </c>
      <c r="L42" s="152">
        <v>168</v>
      </c>
      <c r="M42" s="152">
        <v>353</v>
      </c>
      <c r="N42" s="152">
        <v>93961</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94606</v>
      </c>
      <c r="D43" s="152" t="s">
        <v>10</v>
      </c>
      <c r="E43" s="152" t="s">
        <v>10</v>
      </c>
      <c r="F43" s="152">
        <v>557</v>
      </c>
      <c r="G43" s="152" t="s">
        <v>10</v>
      </c>
      <c r="H43" s="152">
        <v>1</v>
      </c>
      <c r="I43" s="152" t="s">
        <v>10</v>
      </c>
      <c r="J43" s="152">
        <v>1</v>
      </c>
      <c r="K43" s="152" t="s">
        <v>10</v>
      </c>
      <c r="L43" s="152">
        <v>100</v>
      </c>
      <c r="M43" s="152">
        <v>4</v>
      </c>
      <c r="N43" s="152">
        <v>93945</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338608</v>
      </c>
      <c r="D44" s="162">
        <v>2153</v>
      </c>
      <c r="E44" s="162">
        <v>8215</v>
      </c>
      <c r="F44" s="162">
        <v>2644</v>
      </c>
      <c r="G44" s="162">
        <v>1957</v>
      </c>
      <c r="H44" s="162">
        <v>240022</v>
      </c>
      <c r="I44" s="162">
        <v>197589</v>
      </c>
      <c r="J44" s="162">
        <v>42433</v>
      </c>
      <c r="K44" s="162">
        <v>462</v>
      </c>
      <c r="L44" s="162">
        <v>6108</v>
      </c>
      <c r="M44" s="162">
        <v>1715</v>
      </c>
      <c r="N44" s="162">
        <v>75333</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4029</v>
      </c>
      <c r="D45" s="152" t="s">
        <v>10</v>
      </c>
      <c r="E45" s="152">
        <v>502</v>
      </c>
      <c r="F45" s="152" t="s">
        <v>10</v>
      </c>
      <c r="G45" s="152" t="s">
        <v>10</v>
      </c>
      <c r="H45" s="152">
        <v>54</v>
      </c>
      <c r="I45" s="152" t="s">
        <v>10</v>
      </c>
      <c r="J45" s="152">
        <v>54</v>
      </c>
      <c r="K45" s="152" t="s">
        <v>10</v>
      </c>
      <c r="L45" s="152">
        <v>519</v>
      </c>
      <c r="M45" s="152">
        <v>74</v>
      </c>
      <c r="N45" s="152">
        <v>2879</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495</v>
      </c>
      <c r="D47" s="152" t="s">
        <v>10</v>
      </c>
      <c r="E47" s="152" t="s">
        <v>10</v>
      </c>
      <c r="F47" s="152" t="s">
        <v>10</v>
      </c>
      <c r="G47" s="152" t="s">
        <v>10</v>
      </c>
      <c r="H47" s="152">
        <v>28</v>
      </c>
      <c r="I47" s="152">
        <v>28</v>
      </c>
      <c r="J47" s="152" t="s">
        <v>10</v>
      </c>
      <c r="K47" s="152" t="s">
        <v>10</v>
      </c>
      <c r="L47" s="152" t="s">
        <v>10</v>
      </c>
      <c r="M47" s="152">
        <v>398</v>
      </c>
      <c r="N47" s="152">
        <v>69</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v>25</v>
      </c>
      <c r="D48" s="152" t="s">
        <v>10</v>
      </c>
      <c r="E48" s="152" t="s">
        <v>10</v>
      </c>
      <c r="F48" s="152" t="s">
        <v>10</v>
      </c>
      <c r="G48" s="152" t="s">
        <v>10</v>
      </c>
      <c r="H48" s="152" t="s">
        <v>10</v>
      </c>
      <c r="I48" s="152" t="s">
        <v>10</v>
      </c>
      <c r="J48" s="152" t="s">
        <v>10</v>
      </c>
      <c r="K48" s="152" t="s">
        <v>10</v>
      </c>
      <c r="L48" s="152" t="s">
        <v>10</v>
      </c>
      <c r="M48" s="152">
        <v>25</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4499</v>
      </c>
      <c r="D49" s="162" t="s">
        <v>10</v>
      </c>
      <c r="E49" s="162">
        <v>502</v>
      </c>
      <c r="F49" s="162" t="s">
        <v>10</v>
      </c>
      <c r="G49" s="162" t="s">
        <v>10</v>
      </c>
      <c r="H49" s="162">
        <v>82</v>
      </c>
      <c r="I49" s="162">
        <v>28</v>
      </c>
      <c r="J49" s="162">
        <v>54</v>
      </c>
      <c r="K49" s="162" t="s">
        <v>10</v>
      </c>
      <c r="L49" s="162">
        <v>519</v>
      </c>
      <c r="M49" s="162">
        <v>447</v>
      </c>
      <c r="N49" s="162">
        <v>2948</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343108</v>
      </c>
      <c r="D50" s="162">
        <v>2153</v>
      </c>
      <c r="E50" s="162">
        <v>8717</v>
      </c>
      <c r="F50" s="162">
        <v>2644</v>
      </c>
      <c r="G50" s="162">
        <v>1957</v>
      </c>
      <c r="H50" s="162">
        <v>240104</v>
      </c>
      <c r="I50" s="162">
        <v>197617</v>
      </c>
      <c r="J50" s="162">
        <v>42487</v>
      </c>
      <c r="K50" s="162">
        <v>462</v>
      </c>
      <c r="L50" s="162">
        <v>6627</v>
      </c>
      <c r="M50" s="162">
        <v>2163</v>
      </c>
      <c r="N50" s="162">
        <v>78282</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13126</v>
      </c>
      <c r="D51" s="162">
        <v>-18026</v>
      </c>
      <c r="E51" s="162">
        <v>-3889</v>
      </c>
      <c r="F51" s="162">
        <v>-20611</v>
      </c>
      <c r="G51" s="162">
        <v>-2752</v>
      </c>
      <c r="H51" s="162">
        <v>-93723</v>
      </c>
      <c r="I51" s="162">
        <v>-47850</v>
      </c>
      <c r="J51" s="162">
        <v>-45873</v>
      </c>
      <c r="K51" s="162">
        <v>-6279</v>
      </c>
      <c r="L51" s="162">
        <v>-9845</v>
      </c>
      <c r="M51" s="162">
        <v>-3109</v>
      </c>
      <c r="N51" s="162">
        <v>171360</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14212</v>
      </c>
      <c r="D52" s="160">
        <v>-17494</v>
      </c>
      <c r="E52" s="160">
        <v>-2830</v>
      </c>
      <c r="F52" s="160">
        <v>-19782</v>
      </c>
      <c r="G52" s="160">
        <v>-2696</v>
      </c>
      <c r="H52" s="160">
        <v>-93751</v>
      </c>
      <c r="I52" s="160">
        <v>-47878</v>
      </c>
      <c r="J52" s="160">
        <v>-45873</v>
      </c>
      <c r="K52" s="160">
        <v>-6274</v>
      </c>
      <c r="L52" s="160">
        <v>-8276</v>
      </c>
      <c r="M52" s="160">
        <v>-3096</v>
      </c>
      <c r="N52" s="160">
        <v>168412</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v>1660</v>
      </c>
      <c r="D53" s="152" t="s">
        <v>10</v>
      </c>
      <c r="E53" s="152" t="s">
        <v>10</v>
      </c>
      <c r="F53" s="152" t="s">
        <v>10</v>
      </c>
      <c r="G53" s="152" t="s">
        <v>10</v>
      </c>
      <c r="H53" s="152" t="s">
        <v>10</v>
      </c>
      <c r="I53" s="152" t="s">
        <v>10</v>
      </c>
      <c r="J53" s="152" t="s">
        <v>10</v>
      </c>
      <c r="K53" s="152" t="s">
        <v>10</v>
      </c>
      <c r="L53" s="152" t="s">
        <v>10</v>
      </c>
      <c r="M53" s="152" t="s">
        <v>10</v>
      </c>
      <c r="N53" s="152">
        <v>1660</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6636</v>
      </c>
      <c r="D54" s="152" t="s">
        <v>10</v>
      </c>
      <c r="E54" s="152" t="s">
        <v>10</v>
      </c>
      <c r="F54" s="152" t="s">
        <v>10</v>
      </c>
      <c r="G54" s="152" t="s">
        <v>10</v>
      </c>
      <c r="H54" s="152" t="s">
        <v>10</v>
      </c>
      <c r="I54" s="152" t="s">
        <v>10</v>
      </c>
      <c r="J54" s="152" t="s">
        <v>10</v>
      </c>
      <c r="K54" s="152" t="s">
        <v>10</v>
      </c>
      <c r="L54" s="152" t="s">
        <v>10</v>
      </c>
      <c r="M54" s="152" t="s">
        <v>10</v>
      </c>
      <c r="N54" s="152">
        <v>6636</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236.74</v>
      </c>
      <c r="D56" s="154">
        <v>59.88</v>
      </c>
      <c r="E56" s="154">
        <v>35.729999999999997</v>
      </c>
      <c r="F56" s="154">
        <v>11.24</v>
      </c>
      <c r="G56" s="154">
        <v>14.09</v>
      </c>
      <c r="H56" s="154">
        <v>55.62</v>
      </c>
      <c r="I56" s="154">
        <v>26.53</v>
      </c>
      <c r="J56" s="154">
        <v>29.08</v>
      </c>
      <c r="K56" s="154">
        <v>14.54</v>
      </c>
      <c r="L56" s="154">
        <v>30.54</v>
      </c>
      <c r="M56" s="154">
        <v>15.11</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130.19999999999999</v>
      </c>
      <c r="D57" s="154">
        <v>18.260000000000002</v>
      </c>
      <c r="E57" s="154">
        <v>5.38</v>
      </c>
      <c r="F57" s="154">
        <v>60.1</v>
      </c>
      <c r="G57" s="154">
        <v>4</v>
      </c>
      <c r="H57" s="154">
        <v>30.1</v>
      </c>
      <c r="I57" s="154">
        <v>30.03</v>
      </c>
      <c r="J57" s="154">
        <v>7.0000000000000007E-2</v>
      </c>
      <c r="K57" s="154">
        <v>0.3</v>
      </c>
      <c r="L57" s="154">
        <v>11.74</v>
      </c>
      <c r="M57" s="154">
        <v>0.32</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v>1189.3599999999999</v>
      </c>
      <c r="D58" s="154" t="s">
        <v>10</v>
      </c>
      <c r="E58" s="154" t="s">
        <v>10</v>
      </c>
      <c r="F58" s="154" t="s">
        <v>10</v>
      </c>
      <c r="G58" s="154" t="s">
        <v>10</v>
      </c>
      <c r="H58" s="154">
        <v>1189.3599999999999</v>
      </c>
      <c r="I58" s="154">
        <v>1010.62</v>
      </c>
      <c r="J58" s="154">
        <v>178.74</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3.34</v>
      </c>
      <c r="D59" s="154" t="s">
        <v>10</v>
      </c>
      <c r="E59" s="154" t="s">
        <v>10</v>
      </c>
      <c r="F59" s="154" t="s">
        <v>10</v>
      </c>
      <c r="G59" s="154" t="s">
        <v>10</v>
      </c>
      <c r="H59" s="154" t="s">
        <v>10</v>
      </c>
      <c r="I59" s="154" t="s">
        <v>10</v>
      </c>
      <c r="J59" s="154" t="s">
        <v>10</v>
      </c>
      <c r="K59" s="154" t="s">
        <v>10</v>
      </c>
      <c r="L59" s="154">
        <v>0.04</v>
      </c>
      <c r="M59" s="154" t="s">
        <v>10</v>
      </c>
      <c r="N59" s="154">
        <v>3.3</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300.95</v>
      </c>
      <c r="D60" s="154">
        <v>9.1</v>
      </c>
      <c r="E60" s="154">
        <v>7.94</v>
      </c>
      <c r="F60" s="154">
        <v>30.71</v>
      </c>
      <c r="G60" s="154">
        <v>2.58</v>
      </c>
      <c r="H60" s="154">
        <v>207.06</v>
      </c>
      <c r="I60" s="154">
        <v>22.82</v>
      </c>
      <c r="J60" s="154">
        <v>184.24</v>
      </c>
      <c r="K60" s="154">
        <v>15.08</v>
      </c>
      <c r="L60" s="154">
        <v>22</v>
      </c>
      <c r="M60" s="154">
        <v>5.95</v>
      </c>
      <c r="N60" s="154">
        <v>0.54</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420.1</v>
      </c>
      <c r="D61" s="154" t="s">
        <v>10</v>
      </c>
      <c r="E61" s="154" t="s">
        <v>10</v>
      </c>
      <c r="F61" s="154">
        <v>2.4700000000000002</v>
      </c>
      <c r="G61" s="154" t="s">
        <v>10</v>
      </c>
      <c r="H61" s="154" t="s">
        <v>10</v>
      </c>
      <c r="I61" s="154" t="s">
        <v>10</v>
      </c>
      <c r="J61" s="154" t="s">
        <v>10</v>
      </c>
      <c r="K61" s="154" t="s">
        <v>10</v>
      </c>
      <c r="L61" s="154">
        <v>0.44</v>
      </c>
      <c r="M61" s="154">
        <v>0.02</v>
      </c>
      <c r="N61" s="154">
        <v>417.16</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1440.49</v>
      </c>
      <c r="D62" s="158">
        <v>87.24</v>
      </c>
      <c r="E62" s="158">
        <v>49.05</v>
      </c>
      <c r="F62" s="158">
        <v>99.58</v>
      </c>
      <c r="G62" s="158">
        <v>20.66</v>
      </c>
      <c r="H62" s="158">
        <v>1482.13</v>
      </c>
      <c r="I62" s="158">
        <v>1090.01</v>
      </c>
      <c r="J62" s="158">
        <v>392.12</v>
      </c>
      <c r="K62" s="158">
        <v>29.91</v>
      </c>
      <c r="L62" s="158">
        <v>63.87</v>
      </c>
      <c r="M62" s="158">
        <v>21.36</v>
      </c>
      <c r="N62" s="158">
        <v>-413.32</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21.48</v>
      </c>
      <c r="D63" s="154">
        <v>2.2999999999999998</v>
      </c>
      <c r="E63" s="154">
        <v>4.01</v>
      </c>
      <c r="F63" s="154">
        <v>3.68</v>
      </c>
      <c r="G63" s="154">
        <v>0.25</v>
      </c>
      <c r="H63" s="154" t="s">
        <v>10</v>
      </c>
      <c r="I63" s="154" t="s">
        <v>10</v>
      </c>
      <c r="J63" s="154" t="s">
        <v>10</v>
      </c>
      <c r="K63" s="154">
        <v>0.02</v>
      </c>
      <c r="L63" s="154">
        <v>9.06</v>
      </c>
      <c r="M63" s="154">
        <v>2.16</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12.19</v>
      </c>
      <c r="D64" s="154">
        <v>0.16</v>
      </c>
      <c r="E64" s="154" t="s">
        <v>10</v>
      </c>
      <c r="F64" s="154">
        <v>2.92</v>
      </c>
      <c r="G64" s="154">
        <v>0.09</v>
      </c>
      <c r="H64" s="154" t="s">
        <v>10</v>
      </c>
      <c r="I64" s="154" t="s">
        <v>10</v>
      </c>
      <c r="J64" s="154" t="s">
        <v>10</v>
      </c>
      <c r="K64" s="154" t="s">
        <v>10</v>
      </c>
      <c r="L64" s="154">
        <v>8.9700000000000006</v>
      </c>
      <c r="M64" s="154">
        <v>0.04</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3.43</v>
      </c>
      <c r="D66" s="154">
        <v>7.0000000000000007E-2</v>
      </c>
      <c r="E66" s="154">
        <v>2.92</v>
      </c>
      <c r="F66" s="154" t="s">
        <v>10</v>
      </c>
      <c r="G66" s="154" t="s">
        <v>10</v>
      </c>
      <c r="H66" s="154">
        <v>0.24</v>
      </c>
      <c r="I66" s="154" t="s">
        <v>10</v>
      </c>
      <c r="J66" s="154">
        <v>0.24</v>
      </c>
      <c r="K66" s="154" t="s">
        <v>10</v>
      </c>
      <c r="L66" s="154">
        <v>0.21</v>
      </c>
      <c r="M66" s="154" t="s">
        <v>10</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v>0.11</v>
      </c>
      <c r="D67" s="154" t="s">
        <v>10</v>
      </c>
      <c r="E67" s="154" t="s">
        <v>10</v>
      </c>
      <c r="F67" s="154" t="s">
        <v>10</v>
      </c>
      <c r="G67" s="154" t="s">
        <v>10</v>
      </c>
      <c r="H67" s="154" t="s">
        <v>10</v>
      </c>
      <c r="I67" s="154" t="s">
        <v>10</v>
      </c>
      <c r="J67" s="154" t="s">
        <v>10</v>
      </c>
      <c r="K67" s="154" t="s">
        <v>10</v>
      </c>
      <c r="L67" s="154" t="s">
        <v>10</v>
      </c>
      <c r="M67" s="154">
        <v>0.11</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24.8</v>
      </c>
      <c r="D68" s="158">
        <v>2.37</v>
      </c>
      <c r="E68" s="158">
        <v>6.93</v>
      </c>
      <c r="F68" s="158">
        <v>3.68</v>
      </c>
      <c r="G68" s="158">
        <v>0.25</v>
      </c>
      <c r="H68" s="158">
        <v>0.24</v>
      </c>
      <c r="I68" s="158" t="s">
        <v>10</v>
      </c>
      <c r="J68" s="158">
        <v>0.24</v>
      </c>
      <c r="K68" s="158">
        <v>0.02</v>
      </c>
      <c r="L68" s="158">
        <v>9.27</v>
      </c>
      <c r="M68" s="158">
        <v>2.0499999999999998</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1465.29</v>
      </c>
      <c r="D69" s="158">
        <v>89.61</v>
      </c>
      <c r="E69" s="158">
        <v>55.98</v>
      </c>
      <c r="F69" s="158">
        <v>103.26</v>
      </c>
      <c r="G69" s="158">
        <v>20.91</v>
      </c>
      <c r="H69" s="158">
        <v>1482.37</v>
      </c>
      <c r="I69" s="158">
        <v>1090.01</v>
      </c>
      <c r="J69" s="158">
        <v>392.36</v>
      </c>
      <c r="K69" s="158">
        <v>29.93</v>
      </c>
      <c r="L69" s="158">
        <v>73.14</v>
      </c>
      <c r="M69" s="158">
        <v>23.41</v>
      </c>
      <c r="N69" s="158">
        <v>-413.32</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169.86</v>
      </c>
      <c r="D74" s="154" t="s">
        <v>10</v>
      </c>
      <c r="E74" s="154" t="s">
        <v>10</v>
      </c>
      <c r="F74" s="154" t="s">
        <v>10</v>
      </c>
      <c r="G74" s="154" t="s">
        <v>10</v>
      </c>
      <c r="H74" s="154" t="s">
        <v>10</v>
      </c>
      <c r="I74" s="154" t="s">
        <v>10</v>
      </c>
      <c r="J74" s="154" t="s">
        <v>10</v>
      </c>
      <c r="K74" s="154" t="s">
        <v>10</v>
      </c>
      <c r="L74" s="154" t="s">
        <v>10</v>
      </c>
      <c r="M74" s="154" t="s">
        <v>10</v>
      </c>
      <c r="N74" s="154">
        <v>169.86</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164.59</v>
      </c>
      <c r="D75" s="154" t="s">
        <v>10</v>
      </c>
      <c r="E75" s="154" t="s">
        <v>10</v>
      </c>
      <c r="F75" s="154" t="s">
        <v>10</v>
      </c>
      <c r="G75" s="154" t="s">
        <v>10</v>
      </c>
      <c r="H75" s="154" t="s">
        <v>10</v>
      </c>
      <c r="I75" s="154" t="s">
        <v>10</v>
      </c>
      <c r="J75" s="154" t="s">
        <v>10</v>
      </c>
      <c r="K75" s="154" t="s">
        <v>10</v>
      </c>
      <c r="L75" s="154" t="s">
        <v>10</v>
      </c>
      <c r="M75" s="154" t="s">
        <v>10</v>
      </c>
      <c r="N75" s="154">
        <v>164.59</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432.73</v>
      </c>
      <c r="D76" s="154">
        <v>0.68</v>
      </c>
      <c r="E76" s="154">
        <v>0.37</v>
      </c>
      <c r="F76" s="154">
        <v>7.85</v>
      </c>
      <c r="G76" s="154">
        <v>2.8</v>
      </c>
      <c r="H76" s="154">
        <v>408.4</v>
      </c>
      <c r="I76" s="154">
        <v>252.71</v>
      </c>
      <c r="J76" s="154">
        <v>155.69</v>
      </c>
      <c r="K76" s="154">
        <v>0.27</v>
      </c>
      <c r="L76" s="154">
        <v>11.04</v>
      </c>
      <c r="M76" s="154">
        <v>1.31</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475.3</v>
      </c>
      <c r="D77" s="154" t="s">
        <v>10</v>
      </c>
      <c r="E77" s="154">
        <v>0.04</v>
      </c>
      <c r="F77" s="154" t="s">
        <v>10</v>
      </c>
      <c r="G77" s="154">
        <v>1.54</v>
      </c>
      <c r="H77" s="154">
        <v>469.61</v>
      </c>
      <c r="I77" s="154">
        <v>468.65</v>
      </c>
      <c r="J77" s="154">
        <v>0.95</v>
      </c>
      <c r="K77" s="154" t="s">
        <v>10</v>
      </c>
      <c r="L77" s="154" t="s">
        <v>10</v>
      </c>
      <c r="M77" s="154">
        <v>4.1100000000000003</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30.03</v>
      </c>
      <c r="D78" s="154">
        <v>0.67</v>
      </c>
      <c r="E78" s="154">
        <v>11.34</v>
      </c>
      <c r="F78" s="154">
        <v>0.11</v>
      </c>
      <c r="G78" s="154" t="s">
        <v>10</v>
      </c>
      <c r="H78" s="154">
        <v>0.01</v>
      </c>
      <c r="I78" s="154" t="s">
        <v>10</v>
      </c>
      <c r="J78" s="154">
        <v>0.01</v>
      </c>
      <c r="K78" s="154">
        <v>1.48</v>
      </c>
      <c r="L78" s="154">
        <v>15.78</v>
      </c>
      <c r="M78" s="154">
        <v>0.65</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651.20000000000005</v>
      </c>
      <c r="D79" s="154">
        <v>8.2100000000000009</v>
      </c>
      <c r="E79" s="154">
        <v>24.73</v>
      </c>
      <c r="F79" s="154">
        <v>6.26</v>
      </c>
      <c r="G79" s="154">
        <v>4.34</v>
      </c>
      <c r="H79" s="154">
        <v>187.81</v>
      </c>
      <c r="I79" s="154">
        <v>156.04</v>
      </c>
      <c r="J79" s="154">
        <v>31.77</v>
      </c>
      <c r="K79" s="154">
        <v>0.3</v>
      </c>
      <c r="L79" s="154">
        <v>0.74</v>
      </c>
      <c r="M79" s="154">
        <v>1.57</v>
      </c>
      <c r="N79" s="154">
        <v>417.24</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420.1</v>
      </c>
      <c r="D80" s="154" t="s">
        <v>10</v>
      </c>
      <c r="E80" s="154" t="s">
        <v>10</v>
      </c>
      <c r="F80" s="154">
        <v>2.4700000000000002</v>
      </c>
      <c r="G80" s="154" t="s">
        <v>10</v>
      </c>
      <c r="H80" s="154" t="s">
        <v>10</v>
      </c>
      <c r="I80" s="154" t="s">
        <v>10</v>
      </c>
      <c r="J80" s="154" t="s">
        <v>10</v>
      </c>
      <c r="K80" s="154" t="s">
        <v>10</v>
      </c>
      <c r="L80" s="154">
        <v>0.44</v>
      </c>
      <c r="M80" s="154">
        <v>0.02</v>
      </c>
      <c r="N80" s="154">
        <v>417.16</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1503.6</v>
      </c>
      <c r="D81" s="158">
        <v>9.56</v>
      </c>
      <c r="E81" s="158">
        <v>36.479999999999997</v>
      </c>
      <c r="F81" s="158">
        <v>11.74</v>
      </c>
      <c r="G81" s="158">
        <v>8.69</v>
      </c>
      <c r="H81" s="158">
        <v>1065.83</v>
      </c>
      <c r="I81" s="158">
        <v>877.4</v>
      </c>
      <c r="J81" s="158">
        <v>188.42</v>
      </c>
      <c r="K81" s="158">
        <v>2.0499999999999998</v>
      </c>
      <c r="L81" s="158">
        <v>27.12</v>
      </c>
      <c r="M81" s="158">
        <v>7.62</v>
      </c>
      <c r="N81" s="158">
        <v>334.52</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17.89</v>
      </c>
      <c r="D82" s="154" t="s">
        <v>10</v>
      </c>
      <c r="E82" s="154">
        <v>2.23</v>
      </c>
      <c r="F82" s="154" t="s">
        <v>10</v>
      </c>
      <c r="G82" s="154" t="s">
        <v>10</v>
      </c>
      <c r="H82" s="154">
        <v>0.24</v>
      </c>
      <c r="I82" s="154" t="s">
        <v>10</v>
      </c>
      <c r="J82" s="154">
        <v>0.24</v>
      </c>
      <c r="K82" s="154" t="s">
        <v>10</v>
      </c>
      <c r="L82" s="154">
        <v>2.31</v>
      </c>
      <c r="M82" s="154">
        <v>0.33</v>
      </c>
      <c r="N82" s="154">
        <v>12.79</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2.2000000000000002</v>
      </c>
      <c r="D84" s="154" t="s">
        <v>10</v>
      </c>
      <c r="E84" s="154" t="s">
        <v>10</v>
      </c>
      <c r="F84" s="154" t="s">
        <v>10</v>
      </c>
      <c r="G84" s="154" t="s">
        <v>10</v>
      </c>
      <c r="H84" s="154">
        <v>0.12</v>
      </c>
      <c r="I84" s="154">
        <v>0.12</v>
      </c>
      <c r="J84" s="154" t="s">
        <v>10</v>
      </c>
      <c r="K84" s="154" t="s">
        <v>10</v>
      </c>
      <c r="L84" s="154" t="s">
        <v>10</v>
      </c>
      <c r="M84" s="154">
        <v>1.77</v>
      </c>
      <c r="N84" s="154">
        <v>0.31</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v>0.11</v>
      </c>
      <c r="D85" s="154" t="s">
        <v>10</v>
      </c>
      <c r="E85" s="154" t="s">
        <v>10</v>
      </c>
      <c r="F85" s="154" t="s">
        <v>10</v>
      </c>
      <c r="G85" s="154" t="s">
        <v>10</v>
      </c>
      <c r="H85" s="154" t="s">
        <v>10</v>
      </c>
      <c r="I85" s="154" t="s">
        <v>10</v>
      </c>
      <c r="J85" s="154" t="s">
        <v>10</v>
      </c>
      <c r="K85" s="154" t="s">
        <v>10</v>
      </c>
      <c r="L85" s="154" t="s">
        <v>10</v>
      </c>
      <c r="M85" s="154">
        <v>0.11</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19.98</v>
      </c>
      <c r="D86" s="158" t="s">
        <v>10</v>
      </c>
      <c r="E86" s="158">
        <v>2.23</v>
      </c>
      <c r="F86" s="158" t="s">
        <v>10</v>
      </c>
      <c r="G86" s="158" t="s">
        <v>10</v>
      </c>
      <c r="H86" s="158">
        <v>0.36</v>
      </c>
      <c r="I86" s="158">
        <v>0.12</v>
      </c>
      <c r="J86" s="158">
        <v>0.24</v>
      </c>
      <c r="K86" s="158" t="s">
        <v>10</v>
      </c>
      <c r="L86" s="158">
        <v>2.31</v>
      </c>
      <c r="M86" s="158">
        <v>1.99</v>
      </c>
      <c r="N86" s="158">
        <v>13.09</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1523.58</v>
      </c>
      <c r="D87" s="158">
        <v>9.56</v>
      </c>
      <c r="E87" s="158">
        <v>38.71</v>
      </c>
      <c r="F87" s="158">
        <v>11.74</v>
      </c>
      <c r="G87" s="158">
        <v>8.69</v>
      </c>
      <c r="H87" s="158">
        <v>1066.19</v>
      </c>
      <c r="I87" s="158">
        <v>877.53</v>
      </c>
      <c r="J87" s="158">
        <v>188.67</v>
      </c>
      <c r="K87" s="158">
        <v>2.0499999999999998</v>
      </c>
      <c r="L87" s="158">
        <v>29.43</v>
      </c>
      <c r="M87" s="158">
        <v>9.6</v>
      </c>
      <c r="N87" s="158">
        <v>347.61</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58.29</v>
      </c>
      <c r="D88" s="158">
        <v>-80.05</v>
      </c>
      <c r="E88" s="158">
        <v>-17.27</v>
      </c>
      <c r="F88" s="158">
        <v>-91.52</v>
      </c>
      <c r="G88" s="158">
        <v>-12.22</v>
      </c>
      <c r="H88" s="158">
        <v>-416.18</v>
      </c>
      <c r="I88" s="158">
        <v>-212.48</v>
      </c>
      <c r="J88" s="158">
        <v>-203.7</v>
      </c>
      <c r="K88" s="158">
        <v>-27.88</v>
      </c>
      <c r="L88" s="158">
        <v>-43.72</v>
      </c>
      <c r="M88" s="158">
        <v>-13.81</v>
      </c>
      <c r="N88" s="158">
        <v>760.93</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63.11</v>
      </c>
      <c r="D89" s="156">
        <v>-77.680000000000007</v>
      </c>
      <c r="E89" s="156">
        <v>-12.57</v>
      </c>
      <c r="F89" s="156">
        <v>-87.84</v>
      </c>
      <c r="G89" s="156">
        <v>-11.97</v>
      </c>
      <c r="H89" s="156">
        <v>-416.3</v>
      </c>
      <c r="I89" s="156">
        <v>-212.6</v>
      </c>
      <c r="J89" s="156">
        <v>-203.7</v>
      </c>
      <c r="K89" s="156">
        <v>-27.86</v>
      </c>
      <c r="L89" s="156">
        <v>-36.75</v>
      </c>
      <c r="M89" s="156">
        <v>-13.75</v>
      </c>
      <c r="N89" s="156">
        <v>747.84</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v>7.37</v>
      </c>
      <c r="D90" s="154" t="s">
        <v>10</v>
      </c>
      <c r="E90" s="154" t="s">
        <v>10</v>
      </c>
      <c r="F90" s="154" t="s">
        <v>10</v>
      </c>
      <c r="G90" s="154" t="s">
        <v>10</v>
      </c>
      <c r="H90" s="154" t="s">
        <v>10</v>
      </c>
      <c r="I90" s="154" t="s">
        <v>10</v>
      </c>
      <c r="J90" s="154" t="s">
        <v>10</v>
      </c>
      <c r="K90" s="154" t="s">
        <v>10</v>
      </c>
      <c r="L90" s="154" t="s">
        <v>10</v>
      </c>
      <c r="M90" s="154" t="s">
        <v>10</v>
      </c>
      <c r="N90" s="154">
        <v>7.37</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29.47</v>
      </c>
      <c r="D91" s="154" t="s">
        <v>10</v>
      </c>
      <c r="E91" s="154" t="s">
        <v>10</v>
      </c>
      <c r="F91" s="154" t="s">
        <v>10</v>
      </c>
      <c r="G91" s="154" t="s">
        <v>10</v>
      </c>
      <c r="H91" s="154" t="s">
        <v>10</v>
      </c>
      <c r="I91" s="154" t="s">
        <v>10</v>
      </c>
      <c r="J91" s="154" t="s">
        <v>10</v>
      </c>
      <c r="K91" s="154" t="s">
        <v>10</v>
      </c>
      <c r="L91" s="154" t="s">
        <v>10</v>
      </c>
      <c r="M91" s="154" t="s">
        <v>10</v>
      </c>
      <c r="N91" s="154">
        <v>29.47</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940</v>
      </c>
      <c r="B1" s="233"/>
      <c r="C1" s="236" t="str">
        <f>"Auszahlungen und Einzahlungen der Kreisverwaltungen "&amp;Deckblatt!A7&amp;" 
nach Produktbereichen"</f>
        <v>Auszahlungen und Einzahlungen der Kreisverwaltungen 2018 
nach Produktbereichen</v>
      </c>
      <c r="D1" s="236"/>
      <c r="E1" s="236"/>
      <c r="F1" s="236"/>
      <c r="G1" s="237"/>
      <c r="H1" s="238" t="str">
        <f>"Auszahlungen und Einzahlungen der Kreisverwaltungen "&amp;Deckblatt!A7&amp;" 
nach Produktbereichen"</f>
        <v>Auszahlungen und Einzahlungen der Kreisverwaltungen 2018 
nach Produktbereichen</v>
      </c>
      <c r="I1" s="236"/>
      <c r="J1" s="236"/>
      <c r="K1" s="236"/>
      <c r="L1" s="236"/>
      <c r="M1" s="236"/>
      <c r="N1" s="237"/>
    </row>
    <row r="2" spans="1:14" s="18" customFormat="1" ht="20.25" customHeight="1">
      <c r="A2" s="232" t="s">
        <v>944</v>
      </c>
      <c r="B2" s="233"/>
      <c r="C2" s="236" t="s">
        <v>125</v>
      </c>
      <c r="D2" s="236"/>
      <c r="E2" s="236"/>
      <c r="F2" s="236"/>
      <c r="G2" s="237"/>
      <c r="H2" s="238" t="s">
        <v>125</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40995</v>
      </c>
      <c r="D19" s="152">
        <v>12329</v>
      </c>
      <c r="E19" s="152">
        <v>4623</v>
      </c>
      <c r="F19" s="152">
        <v>3857</v>
      </c>
      <c r="G19" s="152">
        <v>2365</v>
      </c>
      <c r="H19" s="152">
        <v>7543</v>
      </c>
      <c r="I19" s="152">
        <v>3871</v>
      </c>
      <c r="J19" s="152">
        <v>3672</v>
      </c>
      <c r="K19" s="152">
        <v>1912</v>
      </c>
      <c r="L19" s="152">
        <v>6101</v>
      </c>
      <c r="M19" s="152">
        <v>2264</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27110</v>
      </c>
      <c r="D20" s="152">
        <v>3896</v>
      </c>
      <c r="E20" s="152">
        <v>615</v>
      </c>
      <c r="F20" s="152">
        <v>12499</v>
      </c>
      <c r="G20" s="152">
        <v>404</v>
      </c>
      <c r="H20" s="152">
        <v>1673</v>
      </c>
      <c r="I20" s="152">
        <v>1662</v>
      </c>
      <c r="J20" s="152">
        <v>12</v>
      </c>
      <c r="K20" s="152">
        <v>98</v>
      </c>
      <c r="L20" s="152">
        <v>7805</v>
      </c>
      <c r="M20" s="152">
        <v>118</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v>101051</v>
      </c>
      <c r="D21" s="152" t="s">
        <v>10</v>
      </c>
      <c r="E21" s="152" t="s">
        <v>10</v>
      </c>
      <c r="F21" s="152" t="s">
        <v>10</v>
      </c>
      <c r="G21" s="152" t="s">
        <v>10</v>
      </c>
      <c r="H21" s="152">
        <v>101051</v>
      </c>
      <c r="I21" s="152">
        <v>81361</v>
      </c>
      <c r="J21" s="152">
        <v>19690</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570</v>
      </c>
      <c r="D22" s="152">
        <v>11</v>
      </c>
      <c r="E22" s="152" t="s">
        <v>10</v>
      </c>
      <c r="F22" s="152" t="s">
        <v>10</v>
      </c>
      <c r="G22" s="152" t="s">
        <v>10</v>
      </c>
      <c r="H22" s="152" t="s">
        <v>10</v>
      </c>
      <c r="I22" s="152" t="s">
        <v>10</v>
      </c>
      <c r="J22" s="152" t="s">
        <v>10</v>
      </c>
      <c r="K22" s="152" t="s">
        <v>10</v>
      </c>
      <c r="L22" s="152" t="s">
        <v>10</v>
      </c>
      <c r="M22" s="152" t="s">
        <v>10</v>
      </c>
      <c r="N22" s="152">
        <v>558</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46832</v>
      </c>
      <c r="D23" s="152">
        <v>1679</v>
      </c>
      <c r="E23" s="152">
        <v>1496</v>
      </c>
      <c r="F23" s="152">
        <v>4404</v>
      </c>
      <c r="G23" s="152">
        <v>882</v>
      </c>
      <c r="H23" s="152">
        <v>33869</v>
      </c>
      <c r="I23" s="152">
        <v>3496</v>
      </c>
      <c r="J23" s="152">
        <v>30373</v>
      </c>
      <c r="K23" s="152">
        <v>2069</v>
      </c>
      <c r="L23" s="152">
        <v>1457</v>
      </c>
      <c r="M23" s="152">
        <v>973</v>
      </c>
      <c r="N23" s="152">
        <v>2</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66302</v>
      </c>
      <c r="D24" s="152">
        <v>16</v>
      </c>
      <c r="E24" s="152">
        <v>10</v>
      </c>
      <c r="F24" s="152">
        <v>2497</v>
      </c>
      <c r="G24" s="152">
        <v>170</v>
      </c>
      <c r="H24" s="152">
        <v>640</v>
      </c>
      <c r="I24" s="152" t="s">
        <v>10</v>
      </c>
      <c r="J24" s="152">
        <v>640</v>
      </c>
      <c r="K24" s="152" t="s">
        <v>10</v>
      </c>
      <c r="L24" s="152">
        <v>224</v>
      </c>
      <c r="M24" s="152">
        <v>43</v>
      </c>
      <c r="N24" s="152">
        <v>62703</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150254</v>
      </c>
      <c r="D25" s="162">
        <v>17900</v>
      </c>
      <c r="E25" s="162">
        <v>6725</v>
      </c>
      <c r="F25" s="162">
        <v>18264</v>
      </c>
      <c r="G25" s="162">
        <v>3481</v>
      </c>
      <c r="H25" s="162">
        <v>143497</v>
      </c>
      <c r="I25" s="162">
        <v>90391</v>
      </c>
      <c r="J25" s="162">
        <v>53106</v>
      </c>
      <c r="K25" s="162">
        <v>4079</v>
      </c>
      <c r="L25" s="162">
        <v>15140</v>
      </c>
      <c r="M25" s="162">
        <v>3312</v>
      </c>
      <c r="N25" s="162">
        <v>-62142</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11328</v>
      </c>
      <c r="D26" s="152">
        <v>1737</v>
      </c>
      <c r="E26" s="152">
        <v>596</v>
      </c>
      <c r="F26" s="152">
        <v>654</v>
      </c>
      <c r="G26" s="152">
        <v>77</v>
      </c>
      <c r="H26" s="152">
        <v>782</v>
      </c>
      <c r="I26" s="152">
        <v>3</v>
      </c>
      <c r="J26" s="152">
        <v>779</v>
      </c>
      <c r="K26" s="152">
        <v>4</v>
      </c>
      <c r="L26" s="152">
        <v>7472</v>
      </c>
      <c r="M26" s="152">
        <v>5</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7589</v>
      </c>
      <c r="D27" s="152">
        <v>146</v>
      </c>
      <c r="E27" s="152" t="s">
        <v>10</v>
      </c>
      <c r="F27" s="152">
        <v>430</v>
      </c>
      <c r="G27" s="152">
        <v>29</v>
      </c>
      <c r="H27" s="152" t="s">
        <v>10</v>
      </c>
      <c r="I27" s="152" t="s">
        <v>10</v>
      </c>
      <c r="J27" s="152" t="s">
        <v>10</v>
      </c>
      <c r="K27" s="152" t="s">
        <v>10</v>
      </c>
      <c r="L27" s="152">
        <v>6984</v>
      </c>
      <c r="M27" s="152" t="s">
        <v>10</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1038</v>
      </c>
      <c r="D29" s="152" t="s">
        <v>10</v>
      </c>
      <c r="E29" s="152">
        <v>546</v>
      </c>
      <c r="F29" s="152" t="s">
        <v>10</v>
      </c>
      <c r="G29" s="152" t="s">
        <v>10</v>
      </c>
      <c r="H29" s="152">
        <v>269</v>
      </c>
      <c r="I29" s="152" t="s">
        <v>10</v>
      </c>
      <c r="J29" s="152">
        <v>269</v>
      </c>
      <c r="K29" s="152" t="s">
        <v>10</v>
      </c>
      <c r="L29" s="152">
        <v>223</v>
      </c>
      <c r="M29" s="152" t="s">
        <v>10</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12366</v>
      </c>
      <c r="D31" s="162">
        <v>1737</v>
      </c>
      <c r="E31" s="162">
        <v>1143</v>
      </c>
      <c r="F31" s="162">
        <v>654</v>
      </c>
      <c r="G31" s="162">
        <v>77</v>
      </c>
      <c r="H31" s="162">
        <v>1051</v>
      </c>
      <c r="I31" s="162">
        <v>3</v>
      </c>
      <c r="J31" s="162">
        <v>1047</v>
      </c>
      <c r="K31" s="162">
        <v>4</v>
      </c>
      <c r="L31" s="162">
        <v>7695</v>
      </c>
      <c r="M31" s="162">
        <v>5</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162620</v>
      </c>
      <c r="D32" s="162">
        <v>19637</v>
      </c>
      <c r="E32" s="162">
        <v>7868</v>
      </c>
      <c r="F32" s="162">
        <v>18918</v>
      </c>
      <c r="G32" s="162">
        <v>3558</v>
      </c>
      <c r="H32" s="162">
        <v>144547</v>
      </c>
      <c r="I32" s="162">
        <v>90394</v>
      </c>
      <c r="J32" s="162">
        <v>54153</v>
      </c>
      <c r="K32" s="162">
        <v>4083</v>
      </c>
      <c r="L32" s="162">
        <v>22835</v>
      </c>
      <c r="M32" s="162">
        <v>3317</v>
      </c>
      <c r="N32" s="162">
        <v>-62142</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18974</v>
      </c>
      <c r="D37" s="152" t="s">
        <v>10</v>
      </c>
      <c r="E37" s="152" t="s">
        <v>10</v>
      </c>
      <c r="F37" s="152" t="s">
        <v>10</v>
      </c>
      <c r="G37" s="152" t="s">
        <v>10</v>
      </c>
      <c r="H37" s="152" t="s">
        <v>10</v>
      </c>
      <c r="I37" s="152" t="s">
        <v>10</v>
      </c>
      <c r="J37" s="152" t="s">
        <v>10</v>
      </c>
      <c r="K37" s="152" t="s">
        <v>10</v>
      </c>
      <c r="L37" s="152" t="s">
        <v>10</v>
      </c>
      <c r="M37" s="152" t="s">
        <v>10</v>
      </c>
      <c r="N37" s="152">
        <v>18974</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22650</v>
      </c>
      <c r="D38" s="152" t="s">
        <v>10</v>
      </c>
      <c r="E38" s="152" t="s">
        <v>10</v>
      </c>
      <c r="F38" s="152" t="s">
        <v>10</v>
      </c>
      <c r="G38" s="152" t="s">
        <v>10</v>
      </c>
      <c r="H38" s="152" t="s">
        <v>10</v>
      </c>
      <c r="I38" s="152" t="s">
        <v>10</v>
      </c>
      <c r="J38" s="152" t="s">
        <v>10</v>
      </c>
      <c r="K38" s="152" t="s">
        <v>10</v>
      </c>
      <c r="L38" s="152" t="s">
        <v>10</v>
      </c>
      <c r="M38" s="152" t="s">
        <v>10</v>
      </c>
      <c r="N38" s="152">
        <v>22650</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64870</v>
      </c>
      <c r="D39" s="152">
        <v>164</v>
      </c>
      <c r="E39" s="152">
        <v>35</v>
      </c>
      <c r="F39" s="152">
        <v>1743</v>
      </c>
      <c r="G39" s="152">
        <v>394</v>
      </c>
      <c r="H39" s="152">
        <v>60170</v>
      </c>
      <c r="I39" s="152">
        <v>32822</v>
      </c>
      <c r="J39" s="152">
        <v>27348</v>
      </c>
      <c r="K39" s="152">
        <v>36</v>
      </c>
      <c r="L39" s="152">
        <v>2015</v>
      </c>
      <c r="M39" s="152">
        <v>313</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10808</v>
      </c>
      <c r="D40" s="152" t="s">
        <v>10</v>
      </c>
      <c r="E40" s="152" t="s">
        <v>10</v>
      </c>
      <c r="F40" s="152">
        <v>58</v>
      </c>
      <c r="G40" s="152">
        <v>199</v>
      </c>
      <c r="H40" s="152">
        <v>10539</v>
      </c>
      <c r="I40" s="152">
        <v>10220</v>
      </c>
      <c r="J40" s="152">
        <v>320</v>
      </c>
      <c r="K40" s="152" t="s">
        <v>10</v>
      </c>
      <c r="L40" s="152">
        <v>12</v>
      </c>
      <c r="M40" s="152" t="s">
        <v>10</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5889</v>
      </c>
      <c r="D41" s="152">
        <v>1</v>
      </c>
      <c r="E41" s="152">
        <v>2111</v>
      </c>
      <c r="F41" s="152">
        <v>322</v>
      </c>
      <c r="G41" s="152">
        <v>959</v>
      </c>
      <c r="H41" s="152">
        <v>24</v>
      </c>
      <c r="I41" s="152">
        <v>24</v>
      </c>
      <c r="J41" s="152" t="s">
        <v>10</v>
      </c>
      <c r="K41" s="152">
        <v>146</v>
      </c>
      <c r="L41" s="152">
        <v>2184</v>
      </c>
      <c r="M41" s="152">
        <v>142</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94876</v>
      </c>
      <c r="D42" s="152">
        <v>5166</v>
      </c>
      <c r="E42" s="152">
        <v>2732</v>
      </c>
      <c r="F42" s="152">
        <v>2788</v>
      </c>
      <c r="G42" s="152">
        <v>225</v>
      </c>
      <c r="H42" s="152">
        <v>20610</v>
      </c>
      <c r="I42" s="152">
        <v>17621</v>
      </c>
      <c r="J42" s="152">
        <v>2989</v>
      </c>
      <c r="K42" s="152">
        <v>112</v>
      </c>
      <c r="L42" s="152">
        <v>412</v>
      </c>
      <c r="M42" s="152">
        <v>111</v>
      </c>
      <c r="N42" s="152">
        <v>62719</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66302</v>
      </c>
      <c r="D43" s="152">
        <v>16</v>
      </c>
      <c r="E43" s="152">
        <v>10</v>
      </c>
      <c r="F43" s="152">
        <v>2497</v>
      </c>
      <c r="G43" s="152">
        <v>170</v>
      </c>
      <c r="H43" s="152">
        <v>640</v>
      </c>
      <c r="I43" s="152" t="s">
        <v>10</v>
      </c>
      <c r="J43" s="152">
        <v>640</v>
      </c>
      <c r="K43" s="152" t="s">
        <v>10</v>
      </c>
      <c r="L43" s="152">
        <v>224</v>
      </c>
      <c r="M43" s="152">
        <v>43</v>
      </c>
      <c r="N43" s="152">
        <v>62703</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151764</v>
      </c>
      <c r="D44" s="162">
        <v>5314</v>
      </c>
      <c r="E44" s="162">
        <v>4869</v>
      </c>
      <c r="F44" s="162">
        <v>2414</v>
      </c>
      <c r="G44" s="162">
        <v>1607</v>
      </c>
      <c r="H44" s="162">
        <v>90704</v>
      </c>
      <c r="I44" s="162">
        <v>60687</v>
      </c>
      <c r="J44" s="162">
        <v>30017</v>
      </c>
      <c r="K44" s="162">
        <v>294</v>
      </c>
      <c r="L44" s="162">
        <v>4399</v>
      </c>
      <c r="M44" s="162">
        <v>523</v>
      </c>
      <c r="N44" s="162">
        <v>41640</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5891</v>
      </c>
      <c r="D45" s="152" t="s">
        <v>10</v>
      </c>
      <c r="E45" s="152">
        <v>401</v>
      </c>
      <c r="F45" s="152" t="s">
        <v>10</v>
      </c>
      <c r="G45" s="152" t="s">
        <v>10</v>
      </c>
      <c r="H45" s="152">
        <v>1127</v>
      </c>
      <c r="I45" s="152">
        <v>72</v>
      </c>
      <c r="J45" s="152">
        <v>1054</v>
      </c>
      <c r="K45" s="152" t="s">
        <v>10</v>
      </c>
      <c r="L45" s="152">
        <v>2935</v>
      </c>
      <c r="M45" s="152" t="s">
        <v>10</v>
      </c>
      <c r="N45" s="152">
        <v>1428</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89</v>
      </c>
      <c r="D47" s="152">
        <v>15</v>
      </c>
      <c r="E47" s="152" t="s">
        <v>10</v>
      </c>
      <c r="F47" s="152">
        <v>2</v>
      </c>
      <c r="G47" s="152" t="s">
        <v>10</v>
      </c>
      <c r="H47" s="152" t="s">
        <v>10</v>
      </c>
      <c r="I47" s="152" t="s">
        <v>10</v>
      </c>
      <c r="J47" s="152" t="s">
        <v>10</v>
      </c>
      <c r="K47" s="152" t="s">
        <v>10</v>
      </c>
      <c r="L47" s="152">
        <v>73</v>
      </c>
      <c r="M47" s="152" t="s">
        <v>10</v>
      </c>
      <c r="N47" s="152" t="s">
        <v>10</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5980</v>
      </c>
      <c r="D49" s="162">
        <v>15</v>
      </c>
      <c r="E49" s="162">
        <v>401</v>
      </c>
      <c r="F49" s="162">
        <v>2</v>
      </c>
      <c r="G49" s="162" t="s">
        <v>10</v>
      </c>
      <c r="H49" s="162">
        <v>1127</v>
      </c>
      <c r="I49" s="162">
        <v>72</v>
      </c>
      <c r="J49" s="162">
        <v>1054</v>
      </c>
      <c r="K49" s="162" t="s">
        <v>10</v>
      </c>
      <c r="L49" s="162">
        <v>3008</v>
      </c>
      <c r="M49" s="162" t="s">
        <v>10</v>
      </c>
      <c r="N49" s="162">
        <v>1428</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157744</v>
      </c>
      <c r="D50" s="162">
        <v>5329</v>
      </c>
      <c r="E50" s="162">
        <v>5270</v>
      </c>
      <c r="F50" s="162">
        <v>2415</v>
      </c>
      <c r="G50" s="162">
        <v>1607</v>
      </c>
      <c r="H50" s="162">
        <v>91831</v>
      </c>
      <c r="I50" s="162">
        <v>60759</v>
      </c>
      <c r="J50" s="162">
        <v>31071</v>
      </c>
      <c r="K50" s="162">
        <v>294</v>
      </c>
      <c r="L50" s="162">
        <v>7407</v>
      </c>
      <c r="M50" s="162">
        <v>523</v>
      </c>
      <c r="N50" s="162">
        <v>43068</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-4876</v>
      </c>
      <c r="D51" s="162">
        <v>-14308</v>
      </c>
      <c r="E51" s="162">
        <v>-2598</v>
      </c>
      <c r="F51" s="162">
        <v>-16503</v>
      </c>
      <c r="G51" s="162">
        <v>-1952</v>
      </c>
      <c r="H51" s="162">
        <v>-52717</v>
      </c>
      <c r="I51" s="162">
        <v>-29635</v>
      </c>
      <c r="J51" s="162">
        <v>-23082</v>
      </c>
      <c r="K51" s="162">
        <v>-3788</v>
      </c>
      <c r="L51" s="162">
        <v>-15428</v>
      </c>
      <c r="M51" s="162">
        <v>-2794</v>
      </c>
      <c r="N51" s="162">
        <v>105210</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1509</v>
      </c>
      <c r="D52" s="160">
        <v>-12585</v>
      </c>
      <c r="E52" s="160">
        <v>-1856</v>
      </c>
      <c r="F52" s="160">
        <v>-15850</v>
      </c>
      <c r="G52" s="160">
        <v>-1874</v>
      </c>
      <c r="H52" s="160">
        <v>-52793</v>
      </c>
      <c r="I52" s="160">
        <v>-29704</v>
      </c>
      <c r="J52" s="160">
        <v>-23089</v>
      </c>
      <c r="K52" s="160">
        <v>-3785</v>
      </c>
      <c r="L52" s="160">
        <v>-10741</v>
      </c>
      <c r="M52" s="160">
        <v>-2789</v>
      </c>
      <c r="N52" s="160">
        <v>103782</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v>5000</v>
      </c>
      <c r="D53" s="152" t="s">
        <v>10</v>
      </c>
      <c r="E53" s="152" t="s">
        <v>10</v>
      </c>
      <c r="F53" s="152" t="s">
        <v>10</v>
      </c>
      <c r="G53" s="152" t="s">
        <v>10</v>
      </c>
      <c r="H53" s="152" t="s">
        <v>10</v>
      </c>
      <c r="I53" s="152" t="s">
        <v>10</v>
      </c>
      <c r="J53" s="152" t="s">
        <v>10</v>
      </c>
      <c r="K53" s="152" t="s">
        <v>10</v>
      </c>
      <c r="L53" s="152" t="s">
        <v>10</v>
      </c>
      <c r="M53" s="152" t="s">
        <v>10</v>
      </c>
      <c r="N53" s="152">
        <v>5000</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3405</v>
      </c>
      <c r="D54" s="152" t="s">
        <v>10</v>
      </c>
      <c r="E54" s="152" t="s">
        <v>10</v>
      </c>
      <c r="F54" s="152" t="s">
        <v>10</v>
      </c>
      <c r="G54" s="152" t="s">
        <v>10</v>
      </c>
      <c r="H54" s="152" t="s">
        <v>10</v>
      </c>
      <c r="I54" s="152" t="s">
        <v>10</v>
      </c>
      <c r="J54" s="152" t="s">
        <v>10</v>
      </c>
      <c r="K54" s="152" t="s">
        <v>10</v>
      </c>
      <c r="L54" s="152" t="s">
        <v>10</v>
      </c>
      <c r="M54" s="152" t="s">
        <v>10</v>
      </c>
      <c r="N54" s="152">
        <v>3405</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261.31</v>
      </c>
      <c r="D56" s="154">
        <v>78.59</v>
      </c>
      <c r="E56" s="154">
        <v>29.47</v>
      </c>
      <c r="F56" s="154">
        <v>24.59</v>
      </c>
      <c r="G56" s="154">
        <v>15.08</v>
      </c>
      <c r="H56" s="154">
        <v>48.08</v>
      </c>
      <c r="I56" s="154">
        <v>24.68</v>
      </c>
      <c r="J56" s="154">
        <v>23.4</v>
      </c>
      <c r="K56" s="154">
        <v>12.19</v>
      </c>
      <c r="L56" s="154">
        <v>38.89</v>
      </c>
      <c r="M56" s="154">
        <v>14.43</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172.81</v>
      </c>
      <c r="D57" s="154">
        <v>24.84</v>
      </c>
      <c r="E57" s="154">
        <v>3.92</v>
      </c>
      <c r="F57" s="154">
        <v>79.680000000000007</v>
      </c>
      <c r="G57" s="154">
        <v>2.57</v>
      </c>
      <c r="H57" s="154">
        <v>10.67</v>
      </c>
      <c r="I57" s="154">
        <v>10.59</v>
      </c>
      <c r="J57" s="154">
        <v>7.0000000000000007E-2</v>
      </c>
      <c r="K57" s="154">
        <v>0.62</v>
      </c>
      <c r="L57" s="154">
        <v>49.75</v>
      </c>
      <c r="M57" s="154">
        <v>0.75</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v>644.13</v>
      </c>
      <c r="D58" s="154" t="s">
        <v>10</v>
      </c>
      <c r="E58" s="154" t="s">
        <v>10</v>
      </c>
      <c r="F58" s="154" t="s">
        <v>10</v>
      </c>
      <c r="G58" s="154" t="s">
        <v>10</v>
      </c>
      <c r="H58" s="154">
        <v>644.13</v>
      </c>
      <c r="I58" s="154">
        <v>518.63</v>
      </c>
      <c r="J58" s="154">
        <v>125.51</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3.63</v>
      </c>
      <c r="D59" s="154">
        <v>7.0000000000000007E-2</v>
      </c>
      <c r="E59" s="154" t="s">
        <v>10</v>
      </c>
      <c r="F59" s="154" t="s">
        <v>10</v>
      </c>
      <c r="G59" s="154" t="s">
        <v>10</v>
      </c>
      <c r="H59" s="154" t="s">
        <v>10</v>
      </c>
      <c r="I59" s="154" t="s">
        <v>10</v>
      </c>
      <c r="J59" s="154" t="s">
        <v>10</v>
      </c>
      <c r="K59" s="154" t="s">
        <v>10</v>
      </c>
      <c r="L59" s="154" t="s">
        <v>10</v>
      </c>
      <c r="M59" s="154" t="s">
        <v>10</v>
      </c>
      <c r="N59" s="154">
        <v>3.56</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298.52</v>
      </c>
      <c r="D60" s="154">
        <v>10.7</v>
      </c>
      <c r="E60" s="154">
        <v>9.5399999999999991</v>
      </c>
      <c r="F60" s="154">
        <v>28.07</v>
      </c>
      <c r="G60" s="154">
        <v>5.62</v>
      </c>
      <c r="H60" s="154">
        <v>215.89</v>
      </c>
      <c r="I60" s="154">
        <v>22.29</v>
      </c>
      <c r="J60" s="154">
        <v>193.61</v>
      </c>
      <c r="K60" s="154">
        <v>13.19</v>
      </c>
      <c r="L60" s="154">
        <v>9.2899999999999991</v>
      </c>
      <c r="M60" s="154">
        <v>6.2</v>
      </c>
      <c r="N60" s="154">
        <v>0.02</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422.63</v>
      </c>
      <c r="D61" s="154">
        <v>0.1</v>
      </c>
      <c r="E61" s="154">
        <v>0.06</v>
      </c>
      <c r="F61" s="154">
        <v>15.91</v>
      </c>
      <c r="G61" s="154">
        <v>1.08</v>
      </c>
      <c r="H61" s="154">
        <v>4.08</v>
      </c>
      <c r="I61" s="154" t="s">
        <v>10</v>
      </c>
      <c r="J61" s="154">
        <v>4.08</v>
      </c>
      <c r="K61" s="154" t="s">
        <v>10</v>
      </c>
      <c r="L61" s="154">
        <v>1.43</v>
      </c>
      <c r="M61" s="154">
        <v>0.28000000000000003</v>
      </c>
      <c r="N61" s="154">
        <v>399.69</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957.77</v>
      </c>
      <c r="D62" s="158">
        <v>114.1</v>
      </c>
      <c r="E62" s="158">
        <v>42.87</v>
      </c>
      <c r="F62" s="158">
        <v>116.42</v>
      </c>
      <c r="G62" s="158">
        <v>22.19</v>
      </c>
      <c r="H62" s="158">
        <v>914.7</v>
      </c>
      <c r="I62" s="158">
        <v>576.17999999999995</v>
      </c>
      <c r="J62" s="158">
        <v>338.51</v>
      </c>
      <c r="K62" s="158">
        <v>26</v>
      </c>
      <c r="L62" s="158">
        <v>96.51</v>
      </c>
      <c r="M62" s="158">
        <v>21.11</v>
      </c>
      <c r="N62" s="158">
        <v>-396.11</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72.209999999999994</v>
      </c>
      <c r="D63" s="154">
        <v>11.07</v>
      </c>
      <c r="E63" s="154">
        <v>3.8</v>
      </c>
      <c r="F63" s="154">
        <v>4.17</v>
      </c>
      <c r="G63" s="154">
        <v>0.49</v>
      </c>
      <c r="H63" s="154">
        <v>4.9800000000000004</v>
      </c>
      <c r="I63" s="154">
        <v>0.02</v>
      </c>
      <c r="J63" s="154">
        <v>4.96</v>
      </c>
      <c r="K63" s="154">
        <v>0.02</v>
      </c>
      <c r="L63" s="154">
        <v>47.63</v>
      </c>
      <c r="M63" s="154">
        <v>0.03</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48.37</v>
      </c>
      <c r="D64" s="154">
        <v>0.93</v>
      </c>
      <c r="E64" s="154" t="s">
        <v>10</v>
      </c>
      <c r="F64" s="154">
        <v>2.74</v>
      </c>
      <c r="G64" s="154">
        <v>0.18</v>
      </c>
      <c r="H64" s="154" t="s">
        <v>10</v>
      </c>
      <c r="I64" s="154" t="s">
        <v>10</v>
      </c>
      <c r="J64" s="154" t="s">
        <v>10</v>
      </c>
      <c r="K64" s="154" t="s">
        <v>10</v>
      </c>
      <c r="L64" s="154">
        <v>44.52</v>
      </c>
      <c r="M64" s="154" t="s">
        <v>10</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6.62</v>
      </c>
      <c r="D66" s="154" t="s">
        <v>10</v>
      </c>
      <c r="E66" s="154">
        <v>3.48</v>
      </c>
      <c r="F66" s="154" t="s">
        <v>10</v>
      </c>
      <c r="G66" s="154" t="s">
        <v>10</v>
      </c>
      <c r="H66" s="154">
        <v>1.71</v>
      </c>
      <c r="I66" s="154" t="s">
        <v>10</v>
      </c>
      <c r="J66" s="154">
        <v>1.71</v>
      </c>
      <c r="K66" s="154" t="s">
        <v>10</v>
      </c>
      <c r="L66" s="154">
        <v>1.42</v>
      </c>
      <c r="M66" s="154" t="s">
        <v>10</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78.819999999999993</v>
      </c>
      <c r="D68" s="158">
        <v>11.07</v>
      </c>
      <c r="E68" s="158">
        <v>7.28</v>
      </c>
      <c r="F68" s="158">
        <v>4.17</v>
      </c>
      <c r="G68" s="158">
        <v>0.49</v>
      </c>
      <c r="H68" s="158">
        <v>6.7</v>
      </c>
      <c r="I68" s="158">
        <v>0.02</v>
      </c>
      <c r="J68" s="158">
        <v>6.68</v>
      </c>
      <c r="K68" s="158">
        <v>0.02</v>
      </c>
      <c r="L68" s="158">
        <v>49.05</v>
      </c>
      <c r="M68" s="158">
        <v>0.03</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1036.5999999999999</v>
      </c>
      <c r="D69" s="158">
        <v>125.17</v>
      </c>
      <c r="E69" s="158">
        <v>50.15</v>
      </c>
      <c r="F69" s="158">
        <v>120.59</v>
      </c>
      <c r="G69" s="158">
        <v>22.68</v>
      </c>
      <c r="H69" s="158">
        <v>921.39</v>
      </c>
      <c r="I69" s="158">
        <v>576.20000000000005</v>
      </c>
      <c r="J69" s="158">
        <v>345.19</v>
      </c>
      <c r="K69" s="158">
        <v>26.02</v>
      </c>
      <c r="L69" s="158">
        <v>145.56</v>
      </c>
      <c r="M69" s="158">
        <v>21.14</v>
      </c>
      <c r="N69" s="158">
        <v>-396.11</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120.95</v>
      </c>
      <c r="D74" s="154" t="s">
        <v>10</v>
      </c>
      <c r="E74" s="154" t="s">
        <v>10</v>
      </c>
      <c r="F74" s="154" t="s">
        <v>10</v>
      </c>
      <c r="G74" s="154" t="s">
        <v>10</v>
      </c>
      <c r="H74" s="154" t="s">
        <v>10</v>
      </c>
      <c r="I74" s="154" t="s">
        <v>10</v>
      </c>
      <c r="J74" s="154" t="s">
        <v>10</v>
      </c>
      <c r="K74" s="154" t="s">
        <v>10</v>
      </c>
      <c r="L74" s="154" t="s">
        <v>10</v>
      </c>
      <c r="M74" s="154" t="s">
        <v>10</v>
      </c>
      <c r="N74" s="154">
        <v>120.95</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144.38</v>
      </c>
      <c r="D75" s="154" t="s">
        <v>10</v>
      </c>
      <c r="E75" s="154" t="s">
        <v>10</v>
      </c>
      <c r="F75" s="154" t="s">
        <v>10</v>
      </c>
      <c r="G75" s="154" t="s">
        <v>10</v>
      </c>
      <c r="H75" s="154" t="s">
        <v>10</v>
      </c>
      <c r="I75" s="154" t="s">
        <v>10</v>
      </c>
      <c r="J75" s="154" t="s">
        <v>10</v>
      </c>
      <c r="K75" s="154" t="s">
        <v>10</v>
      </c>
      <c r="L75" s="154" t="s">
        <v>10</v>
      </c>
      <c r="M75" s="154" t="s">
        <v>10</v>
      </c>
      <c r="N75" s="154">
        <v>144.38</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413.5</v>
      </c>
      <c r="D76" s="154">
        <v>1.05</v>
      </c>
      <c r="E76" s="154">
        <v>0.22</v>
      </c>
      <c r="F76" s="154">
        <v>11.11</v>
      </c>
      <c r="G76" s="154">
        <v>2.5099999999999998</v>
      </c>
      <c r="H76" s="154">
        <v>383.55</v>
      </c>
      <c r="I76" s="154">
        <v>209.22</v>
      </c>
      <c r="J76" s="154">
        <v>174.33</v>
      </c>
      <c r="K76" s="154">
        <v>0.23</v>
      </c>
      <c r="L76" s="154">
        <v>12.85</v>
      </c>
      <c r="M76" s="154">
        <v>1.99</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68.89</v>
      </c>
      <c r="D77" s="154" t="s">
        <v>10</v>
      </c>
      <c r="E77" s="154" t="s">
        <v>10</v>
      </c>
      <c r="F77" s="154">
        <v>0.37</v>
      </c>
      <c r="G77" s="154">
        <v>1.27</v>
      </c>
      <c r="H77" s="154">
        <v>67.180000000000007</v>
      </c>
      <c r="I77" s="154">
        <v>65.14</v>
      </c>
      <c r="J77" s="154">
        <v>2.04</v>
      </c>
      <c r="K77" s="154" t="s">
        <v>10</v>
      </c>
      <c r="L77" s="154">
        <v>0.08</v>
      </c>
      <c r="M77" s="154" t="s">
        <v>10</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37.54</v>
      </c>
      <c r="D78" s="154" t="s">
        <v>10</v>
      </c>
      <c r="E78" s="154">
        <v>13.46</v>
      </c>
      <c r="F78" s="154">
        <v>2.0499999999999998</v>
      </c>
      <c r="G78" s="154">
        <v>6.11</v>
      </c>
      <c r="H78" s="154">
        <v>0.15</v>
      </c>
      <c r="I78" s="154">
        <v>0.15</v>
      </c>
      <c r="J78" s="154" t="s">
        <v>10</v>
      </c>
      <c r="K78" s="154">
        <v>0.93</v>
      </c>
      <c r="L78" s="154">
        <v>13.92</v>
      </c>
      <c r="M78" s="154">
        <v>0.91</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604.77</v>
      </c>
      <c r="D79" s="154">
        <v>32.93</v>
      </c>
      <c r="E79" s="154">
        <v>17.420000000000002</v>
      </c>
      <c r="F79" s="154">
        <v>17.77</v>
      </c>
      <c r="G79" s="154">
        <v>1.43</v>
      </c>
      <c r="H79" s="154">
        <v>131.38</v>
      </c>
      <c r="I79" s="154">
        <v>112.33</v>
      </c>
      <c r="J79" s="154">
        <v>19.05</v>
      </c>
      <c r="K79" s="154">
        <v>0.72</v>
      </c>
      <c r="L79" s="154">
        <v>2.63</v>
      </c>
      <c r="M79" s="154">
        <v>0.71</v>
      </c>
      <c r="N79" s="154">
        <v>399.79</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422.63</v>
      </c>
      <c r="D80" s="154">
        <v>0.1</v>
      </c>
      <c r="E80" s="154">
        <v>0.06</v>
      </c>
      <c r="F80" s="154">
        <v>15.91</v>
      </c>
      <c r="G80" s="154">
        <v>1.08</v>
      </c>
      <c r="H80" s="154">
        <v>4.08</v>
      </c>
      <c r="I80" s="154" t="s">
        <v>10</v>
      </c>
      <c r="J80" s="154">
        <v>4.08</v>
      </c>
      <c r="K80" s="154" t="s">
        <v>10</v>
      </c>
      <c r="L80" s="154">
        <v>1.43</v>
      </c>
      <c r="M80" s="154">
        <v>0.28000000000000003</v>
      </c>
      <c r="N80" s="154">
        <v>399.69</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967.39</v>
      </c>
      <c r="D81" s="158">
        <v>33.880000000000003</v>
      </c>
      <c r="E81" s="158">
        <v>31.03</v>
      </c>
      <c r="F81" s="158">
        <v>15.39</v>
      </c>
      <c r="G81" s="158">
        <v>10.24</v>
      </c>
      <c r="H81" s="158">
        <v>578.17999999999995</v>
      </c>
      <c r="I81" s="158">
        <v>386.84</v>
      </c>
      <c r="J81" s="158">
        <v>191.34</v>
      </c>
      <c r="K81" s="158">
        <v>1.88</v>
      </c>
      <c r="L81" s="158">
        <v>28.04</v>
      </c>
      <c r="M81" s="158">
        <v>3.33</v>
      </c>
      <c r="N81" s="158">
        <v>265.43</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37.549999999999997</v>
      </c>
      <c r="D82" s="154" t="s">
        <v>10</v>
      </c>
      <c r="E82" s="154">
        <v>2.56</v>
      </c>
      <c r="F82" s="154" t="s">
        <v>10</v>
      </c>
      <c r="G82" s="154" t="s">
        <v>10</v>
      </c>
      <c r="H82" s="154">
        <v>7.18</v>
      </c>
      <c r="I82" s="154">
        <v>0.46</v>
      </c>
      <c r="J82" s="154">
        <v>6.72</v>
      </c>
      <c r="K82" s="154" t="s">
        <v>10</v>
      </c>
      <c r="L82" s="154">
        <v>18.71</v>
      </c>
      <c r="M82" s="154" t="s">
        <v>10</v>
      </c>
      <c r="N82" s="154">
        <v>9.1</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0.56999999999999995</v>
      </c>
      <c r="D84" s="154">
        <v>0.09</v>
      </c>
      <c r="E84" s="154" t="s">
        <v>10</v>
      </c>
      <c r="F84" s="154">
        <v>0.01</v>
      </c>
      <c r="G84" s="154" t="s">
        <v>10</v>
      </c>
      <c r="H84" s="154" t="s">
        <v>10</v>
      </c>
      <c r="I84" s="154" t="s">
        <v>10</v>
      </c>
      <c r="J84" s="154" t="s">
        <v>10</v>
      </c>
      <c r="K84" s="154" t="s">
        <v>10</v>
      </c>
      <c r="L84" s="154">
        <v>0.46</v>
      </c>
      <c r="M84" s="154" t="s">
        <v>10</v>
      </c>
      <c r="N84" s="154" t="s">
        <v>10</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38.119999999999997</v>
      </c>
      <c r="D86" s="158">
        <v>0.09</v>
      </c>
      <c r="E86" s="158">
        <v>2.56</v>
      </c>
      <c r="F86" s="158">
        <v>0.01</v>
      </c>
      <c r="G86" s="158" t="s">
        <v>10</v>
      </c>
      <c r="H86" s="158">
        <v>7.18</v>
      </c>
      <c r="I86" s="158">
        <v>0.46</v>
      </c>
      <c r="J86" s="158">
        <v>6.72</v>
      </c>
      <c r="K86" s="158" t="s">
        <v>10</v>
      </c>
      <c r="L86" s="158">
        <v>19.18</v>
      </c>
      <c r="M86" s="158" t="s">
        <v>10</v>
      </c>
      <c r="N86" s="158">
        <v>9.1</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1005.51</v>
      </c>
      <c r="D87" s="158">
        <v>33.97</v>
      </c>
      <c r="E87" s="158">
        <v>33.590000000000003</v>
      </c>
      <c r="F87" s="158">
        <v>15.4</v>
      </c>
      <c r="G87" s="158">
        <v>10.24</v>
      </c>
      <c r="H87" s="158">
        <v>585.36</v>
      </c>
      <c r="I87" s="158">
        <v>387.3</v>
      </c>
      <c r="J87" s="158">
        <v>198.06</v>
      </c>
      <c r="K87" s="158">
        <v>1.88</v>
      </c>
      <c r="L87" s="158">
        <v>47.22</v>
      </c>
      <c r="M87" s="158">
        <v>3.33</v>
      </c>
      <c r="N87" s="158">
        <v>274.52999999999997</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-31.08</v>
      </c>
      <c r="D88" s="158">
        <v>-91.2</v>
      </c>
      <c r="E88" s="158">
        <v>-16.559999999999999</v>
      </c>
      <c r="F88" s="158">
        <v>-105.19</v>
      </c>
      <c r="G88" s="158">
        <v>-12.44</v>
      </c>
      <c r="H88" s="158">
        <v>-336.03</v>
      </c>
      <c r="I88" s="158">
        <v>-188.9</v>
      </c>
      <c r="J88" s="158">
        <v>-147.13</v>
      </c>
      <c r="K88" s="158">
        <v>-24.15</v>
      </c>
      <c r="L88" s="158">
        <v>-98.34</v>
      </c>
      <c r="M88" s="158">
        <v>-17.809999999999999</v>
      </c>
      <c r="N88" s="158">
        <v>670.65</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9.6199999999999992</v>
      </c>
      <c r="D89" s="156">
        <v>-80.22</v>
      </c>
      <c r="E89" s="156">
        <v>-11.83</v>
      </c>
      <c r="F89" s="156">
        <v>-101.03</v>
      </c>
      <c r="G89" s="156">
        <v>-11.95</v>
      </c>
      <c r="H89" s="156">
        <v>-336.52</v>
      </c>
      <c r="I89" s="156">
        <v>-189.34</v>
      </c>
      <c r="J89" s="156">
        <v>-147.16999999999999</v>
      </c>
      <c r="K89" s="156">
        <v>-24.12</v>
      </c>
      <c r="L89" s="156">
        <v>-68.47</v>
      </c>
      <c r="M89" s="156">
        <v>-17.78</v>
      </c>
      <c r="N89" s="156">
        <v>661.54</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v>31.87</v>
      </c>
      <c r="D90" s="154" t="s">
        <v>10</v>
      </c>
      <c r="E90" s="154" t="s">
        <v>10</v>
      </c>
      <c r="F90" s="154" t="s">
        <v>10</v>
      </c>
      <c r="G90" s="154" t="s">
        <v>10</v>
      </c>
      <c r="H90" s="154" t="s">
        <v>10</v>
      </c>
      <c r="I90" s="154" t="s">
        <v>10</v>
      </c>
      <c r="J90" s="154" t="s">
        <v>10</v>
      </c>
      <c r="K90" s="154" t="s">
        <v>10</v>
      </c>
      <c r="L90" s="154" t="s">
        <v>10</v>
      </c>
      <c r="M90" s="154" t="s">
        <v>10</v>
      </c>
      <c r="N90" s="154">
        <v>31.87</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21.71</v>
      </c>
      <c r="D91" s="154" t="s">
        <v>10</v>
      </c>
      <c r="E91" s="154" t="s">
        <v>10</v>
      </c>
      <c r="F91" s="154" t="s">
        <v>10</v>
      </c>
      <c r="G91" s="154" t="s">
        <v>10</v>
      </c>
      <c r="H91" s="154" t="s">
        <v>10</v>
      </c>
      <c r="I91" s="154" t="s">
        <v>10</v>
      </c>
      <c r="J91" s="154" t="s">
        <v>10</v>
      </c>
      <c r="K91" s="154" t="s">
        <v>10</v>
      </c>
      <c r="L91" s="154" t="s">
        <v>10</v>
      </c>
      <c r="M91" s="154" t="s">
        <v>10</v>
      </c>
      <c r="N91" s="154">
        <v>21.71</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940</v>
      </c>
      <c r="B1" s="233"/>
      <c r="C1" s="236" t="str">
        <f>"Auszahlungen und Einzahlungen der Kreisverwaltungen "&amp;Deckblatt!A7&amp;" 
nach Produktbereichen"</f>
        <v>Auszahlungen und Einzahlungen der Kreisverwaltungen 2018 
nach Produktbereichen</v>
      </c>
      <c r="D1" s="236"/>
      <c r="E1" s="236"/>
      <c r="F1" s="236"/>
      <c r="G1" s="237"/>
      <c r="H1" s="238" t="str">
        <f>"Auszahlungen und Einzahlungen der Kreisverwaltungen "&amp;Deckblatt!A7&amp;" 
nach Produktbereichen"</f>
        <v>Auszahlungen und Einzahlungen der Kreisverwaltungen 2018 
nach Produktbereichen</v>
      </c>
      <c r="I1" s="236"/>
      <c r="J1" s="236"/>
      <c r="K1" s="236"/>
      <c r="L1" s="236"/>
      <c r="M1" s="236"/>
      <c r="N1" s="237"/>
    </row>
    <row r="2" spans="1:14" s="18" customFormat="1" ht="20.25" customHeight="1">
      <c r="A2" s="232" t="s">
        <v>945</v>
      </c>
      <c r="B2" s="233"/>
      <c r="C2" s="236" t="s">
        <v>126</v>
      </c>
      <c r="D2" s="236"/>
      <c r="E2" s="236"/>
      <c r="F2" s="236"/>
      <c r="G2" s="237"/>
      <c r="H2" s="238" t="s">
        <v>126</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67170</v>
      </c>
      <c r="D19" s="152">
        <v>19976</v>
      </c>
      <c r="E19" s="152">
        <v>8099</v>
      </c>
      <c r="F19" s="152">
        <v>3177</v>
      </c>
      <c r="G19" s="152">
        <v>4493</v>
      </c>
      <c r="H19" s="152">
        <v>15339</v>
      </c>
      <c r="I19" s="152">
        <v>8489</v>
      </c>
      <c r="J19" s="152">
        <v>6849</v>
      </c>
      <c r="K19" s="152">
        <v>3996</v>
      </c>
      <c r="L19" s="152">
        <v>8104</v>
      </c>
      <c r="M19" s="152">
        <v>3987</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51114</v>
      </c>
      <c r="D20" s="152">
        <v>7297</v>
      </c>
      <c r="E20" s="152">
        <v>1105</v>
      </c>
      <c r="F20" s="152">
        <v>15272</v>
      </c>
      <c r="G20" s="152">
        <v>355</v>
      </c>
      <c r="H20" s="152">
        <v>6540</v>
      </c>
      <c r="I20" s="152">
        <v>6476</v>
      </c>
      <c r="J20" s="152">
        <v>64</v>
      </c>
      <c r="K20" s="152">
        <v>79</v>
      </c>
      <c r="L20" s="152">
        <v>5159</v>
      </c>
      <c r="M20" s="152">
        <v>15308</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v>178920</v>
      </c>
      <c r="D21" s="152" t="s">
        <v>10</v>
      </c>
      <c r="E21" s="152" t="s">
        <v>10</v>
      </c>
      <c r="F21" s="152" t="s">
        <v>10</v>
      </c>
      <c r="G21" s="152" t="s">
        <v>10</v>
      </c>
      <c r="H21" s="152">
        <v>178920</v>
      </c>
      <c r="I21" s="152">
        <v>144395</v>
      </c>
      <c r="J21" s="152">
        <v>34525</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1068</v>
      </c>
      <c r="D22" s="152" t="s">
        <v>10</v>
      </c>
      <c r="E22" s="152" t="s">
        <v>10</v>
      </c>
      <c r="F22" s="152" t="s">
        <v>10</v>
      </c>
      <c r="G22" s="152" t="s">
        <v>10</v>
      </c>
      <c r="H22" s="152" t="s">
        <v>10</v>
      </c>
      <c r="I22" s="152" t="s">
        <v>10</v>
      </c>
      <c r="J22" s="152" t="s">
        <v>10</v>
      </c>
      <c r="K22" s="152" t="s">
        <v>10</v>
      </c>
      <c r="L22" s="152" t="s">
        <v>10</v>
      </c>
      <c r="M22" s="152" t="s">
        <v>10</v>
      </c>
      <c r="N22" s="152">
        <v>1068</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78778</v>
      </c>
      <c r="D23" s="152">
        <v>2373</v>
      </c>
      <c r="E23" s="152">
        <v>1601</v>
      </c>
      <c r="F23" s="152">
        <v>9502</v>
      </c>
      <c r="G23" s="152">
        <v>711</v>
      </c>
      <c r="H23" s="152">
        <v>48731</v>
      </c>
      <c r="I23" s="152">
        <v>7055</v>
      </c>
      <c r="J23" s="152">
        <v>41676</v>
      </c>
      <c r="K23" s="152">
        <v>3709</v>
      </c>
      <c r="L23" s="152">
        <v>3608</v>
      </c>
      <c r="M23" s="152">
        <v>8527</v>
      </c>
      <c r="N23" s="152">
        <v>17</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98963</v>
      </c>
      <c r="D24" s="152">
        <v>3</v>
      </c>
      <c r="E24" s="152" t="s">
        <v>10</v>
      </c>
      <c r="F24" s="152">
        <v>730</v>
      </c>
      <c r="G24" s="152" t="s">
        <v>10</v>
      </c>
      <c r="H24" s="152">
        <v>11</v>
      </c>
      <c r="I24" s="152" t="s">
        <v>10</v>
      </c>
      <c r="J24" s="152">
        <v>11</v>
      </c>
      <c r="K24" s="152" t="s">
        <v>10</v>
      </c>
      <c r="L24" s="152" t="s">
        <v>10</v>
      </c>
      <c r="M24" s="152" t="s">
        <v>10</v>
      </c>
      <c r="N24" s="152">
        <v>98219</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278088</v>
      </c>
      <c r="D25" s="162">
        <v>29642</v>
      </c>
      <c r="E25" s="162">
        <v>10806</v>
      </c>
      <c r="F25" s="162">
        <v>27221</v>
      </c>
      <c r="G25" s="162">
        <v>5558</v>
      </c>
      <c r="H25" s="162">
        <v>249518</v>
      </c>
      <c r="I25" s="162">
        <v>166416</v>
      </c>
      <c r="J25" s="162">
        <v>83103</v>
      </c>
      <c r="K25" s="162">
        <v>7785</v>
      </c>
      <c r="L25" s="162">
        <v>16871</v>
      </c>
      <c r="M25" s="162">
        <v>27821</v>
      </c>
      <c r="N25" s="162">
        <v>-97134</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16551</v>
      </c>
      <c r="D26" s="152">
        <v>5450</v>
      </c>
      <c r="E26" s="152">
        <v>608</v>
      </c>
      <c r="F26" s="152">
        <v>3952</v>
      </c>
      <c r="G26" s="152">
        <v>38</v>
      </c>
      <c r="H26" s="152">
        <v>438</v>
      </c>
      <c r="I26" s="152">
        <v>10</v>
      </c>
      <c r="J26" s="152">
        <v>429</v>
      </c>
      <c r="K26" s="152">
        <v>3</v>
      </c>
      <c r="L26" s="152">
        <v>6018</v>
      </c>
      <c r="M26" s="152">
        <v>43</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13675</v>
      </c>
      <c r="D27" s="152">
        <v>4849</v>
      </c>
      <c r="E27" s="152">
        <v>27</v>
      </c>
      <c r="F27" s="152">
        <v>3554</v>
      </c>
      <c r="G27" s="152">
        <v>13</v>
      </c>
      <c r="H27" s="152" t="s">
        <v>10</v>
      </c>
      <c r="I27" s="152" t="s">
        <v>10</v>
      </c>
      <c r="J27" s="152" t="s">
        <v>10</v>
      </c>
      <c r="K27" s="152" t="s">
        <v>10</v>
      </c>
      <c r="L27" s="152">
        <v>5195</v>
      </c>
      <c r="M27" s="152">
        <v>38</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799</v>
      </c>
      <c r="D29" s="152" t="s">
        <v>10</v>
      </c>
      <c r="E29" s="152">
        <v>541</v>
      </c>
      <c r="F29" s="152">
        <v>59</v>
      </c>
      <c r="G29" s="152" t="s">
        <v>10</v>
      </c>
      <c r="H29" s="152" t="s">
        <v>10</v>
      </c>
      <c r="I29" s="152" t="s">
        <v>10</v>
      </c>
      <c r="J29" s="152" t="s">
        <v>10</v>
      </c>
      <c r="K29" s="152" t="s">
        <v>10</v>
      </c>
      <c r="L29" s="152">
        <v>199</v>
      </c>
      <c r="M29" s="152" t="s">
        <v>10</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17349</v>
      </c>
      <c r="D31" s="162">
        <v>5450</v>
      </c>
      <c r="E31" s="162">
        <v>1149</v>
      </c>
      <c r="F31" s="162">
        <v>4011</v>
      </c>
      <c r="G31" s="162">
        <v>38</v>
      </c>
      <c r="H31" s="162">
        <v>438</v>
      </c>
      <c r="I31" s="162">
        <v>10</v>
      </c>
      <c r="J31" s="162">
        <v>429</v>
      </c>
      <c r="K31" s="162">
        <v>3</v>
      </c>
      <c r="L31" s="162">
        <v>6217</v>
      </c>
      <c r="M31" s="162">
        <v>43</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295437</v>
      </c>
      <c r="D32" s="162">
        <v>35092</v>
      </c>
      <c r="E32" s="162">
        <v>11955</v>
      </c>
      <c r="F32" s="162">
        <v>31232</v>
      </c>
      <c r="G32" s="162">
        <v>5596</v>
      </c>
      <c r="H32" s="162">
        <v>249956</v>
      </c>
      <c r="I32" s="162">
        <v>166425</v>
      </c>
      <c r="J32" s="162">
        <v>83531</v>
      </c>
      <c r="K32" s="162">
        <v>7787</v>
      </c>
      <c r="L32" s="162">
        <v>23088</v>
      </c>
      <c r="M32" s="162">
        <v>27865</v>
      </c>
      <c r="N32" s="162">
        <v>-97134</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45364</v>
      </c>
      <c r="D37" s="152" t="s">
        <v>10</v>
      </c>
      <c r="E37" s="152" t="s">
        <v>10</v>
      </c>
      <c r="F37" s="152" t="s">
        <v>10</v>
      </c>
      <c r="G37" s="152" t="s">
        <v>10</v>
      </c>
      <c r="H37" s="152" t="s">
        <v>10</v>
      </c>
      <c r="I37" s="152" t="s">
        <v>10</v>
      </c>
      <c r="J37" s="152" t="s">
        <v>10</v>
      </c>
      <c r="K37" s="152" t="s">
        <v>10</v>
      </c>
      <c r="L37" s="152" t="s">
        <v>10</v>
      </c>
      <c r="M37" s="152" t="s">
        <v>10</v>
      </c>
      <c r="N37" s="152">
        <v>45364</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50853</v>
      </c>
      <c r="D38" s="152" t="s">
        <v>10</v>
      </c>
      <c r="E38" s="152" t="s">
        <v>10</v>
      </c>
      <c r="F38" s="152" t="s">
        <v>10</v>
      </c>
      <c r="G38" s="152" t="s">
        <v>10</v>
      </c>
      <c r="H38" s="152" t="s">
        <v>10</v>
      </c>
      <c r="I38" s="152" t="s">
        <v>10</v>
      </c>
      <c r="J38" s="152" t="s">
        <v>10</v>
      </c>
      <c r="K38" s="152" t="s">
        <v>10</v>
      </c>
      <c r="L38" s="152" t="s">
        <v>10</v>
      </c>
      <c r="M38" s="152" t="s">
        <v>10</v>
      </c>
      <c r="N38" s="152">
        <v>50853</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95273</v>
      </c>
      <c r="D39" s="152">
        <v>26</v>
      </c>
      <c r="E39" s="152">
        <v>1</v>
      </c>
      <c r="F39" s="152">
        <v>2483</v>
      </c>
      <c r="G39" s="152">
        <v>856</v>
      </c>
      <c r="H39" s="152">
        <v>88529</v>
      </c>
      <c r="I39" s="152">
        <v>52383</v>
      </c>
      <c r="J39" s="152">
        <v>36146</v>
      </c>
      <c r="K39" s="152">
        <v>134</v>
      </c>
      <c r="L39" s="152">
        <v>2788</v>
      </c>
      <c r="M39" s="152">
        <v>458</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22810</v>
      </c>
      <c r="D40" s="152" t="s">
        <v>10</v>
      </c>
      <c r="E40" s="152" t="s">
        <v>10</v>
      </c>
      <c r="F40" s="152">
        <v>130</v>
      </c>
      <c r="G40" s="152">
        <v>346</v>
      </c>
      <c r="H40" s="152">
        <v>22286</v>
      </c>
      <c r="I40" s="152">
        <v>22053</v>
      </c>
      <c r="J40" s="152">
        <v>234</v>
      </c>
      <c r="K40" s="152" t="s">
        <v>10</v>
      </c>
      <c r="L40" s="152" t="s">
        <v>10</v>
      </c>
      <c r="M40" s="152">
        <v>46</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27159</v>
      </c>
      <c r="D41" s="152">
        <v>22</v>
      </c>
      <c r="E41" s="152">
        <v>2600</v>
      </c>
      <c r="F41" s="152">
        <v>21</v>
      </c>
      <c r="G41" s="152">
        <v>842</v>
      </c>
      <c r="H41" s="152">
        <v>49</v>
      </c>
      <c r="I41" s="152">
        <v>8</v>
      </c>
      <c r="J41" s="152">
        <v>40</v>
      </c>
      <c r="K41" s="152">
        <v>575</v>
      </c>
      <c r="L41" s="152">
        <v>4032</v>
      </c>
      <c r="M41" s="152">
        <v>19019</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157285</v>
      </c>
      <c r="D42" s="152">
        <v>7347</v>
      </c>
      <c r="E42" s="152">
        <v>3169</v>
      </c>
      <c r="F42" s="152">
        <v>1265</v>
      </c>
      <c r="G42" s="152">
        <v>565</v>
      </c>
      <c r="H42" s="152">
        <v>44100</v>
      </c>
      <c r="I42" s="152">
        <v>38178</v>
      </c>
      <c r="J42" s="152">
        <v>5921</v>
      </c>
      <c r="K42" s="152" t="s">
        <v>10</v>
      </c>
      <c r="L42" s="152">
        <v>173</v>
      </c>
      <c r="M42" s="152">
        <v>1269</v>
      </c>
      <c r="N42" s="152">
        <v>99397</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98963</v>
      </c>
      <c r="D43" s="152">
        <v>3</v>
      </c>
      <c r="E43" s="152" t="s">
        <v>10</v>
      </c>
      <c r="F43" s="152">
        <v>730</v>
      </c>
      <c r="G43" s="152" t="s">
        <v>10</v>
      </c>
      <c r="H43" s="152">
        <v>11</v>
      </c>
      <c r="I43" s="152" t="s">
        <v>10</v>
      </c>
      <c r="J43" s="152">
        <v>11</v>
      </c>
      <c r="K43" s="152" t="s">
        <v>10</v>
      </c>
      <c r="L43" s="152" t="s">
        <v>10</v>
      </c>
      <c r="M43" s="152" t="s">
        <v>10</v>
      </c>
      <c r="N43" s="152">
        <v>98219</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299781</v>
      </c>
      <c r="D44" s="162">
        <v>7392</v>
      </c>
      <c r="E44" s="162">
        <v>5769</v>
      </c>
      <c r="F44" s="162">
        <v>3169</v>
      </c>
      <c r="G44" s="162">
        <v>2610</v>
      </c>
      <c r="H44" s="162">
        <v>154952</v>
      </c>
      <c r="I44" s="162">
        <v>112622</v>
      </c>
      <c r="J44" s="162">
        <v>42330</v>
      </c>
      <c r="K44" s="162">
        <v>709</v>
      </c>
      <c r="L44" s="162">
        <v>6992</v>
      </c>
      <c r="M44" s="162">
        <v>20792</v>
      </c>
      <c r="N44" s="162">
        <v>97396</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8029</v>
      </c>
      <c r="D45" s="152" t="s">
        <v>10</v>
      </c>
      <c r="E45" s="152">
        <v>595</v>
      </c>
      <c r="F45" s="152">
        <v>3734</v>
      </c>
      <c r="G45" s="152" t="s">
        <v>10</v>
      </c>
      <c r="H45" s="152">
        <v>463</v>
      </c>
      <c r="I45" s="152">
        <v>46</v>
      </c>
      <c r="J45" s="152">
        <v>417</v>
      </c>
      <c r="K45" s="152" t="s">
        <v>10</v>
      </c>
      <c r="L45" s="152">
        <v>1346</v>
      </c>
      <c r="M45" s="152" t="s">
        <v>10</v>
      </c>
      <c r="N45" s="152">
        <v>1890</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94</v>
      </c>
      <c r="D47" s="152">
        <v>69</v>
      </c>
      <c r="E47" s="152" t="s">
        <v>10</v>
      </c>
      <c r="F47" s="152" t="s">
        <v>10</v>
      </c>
      <c r="G47" s="152" t="s">
        <v>10</v>
      </c>
      <c r="H47" s="152" t="s">
        <v>10</v>
      </c>
      <c r="I47" s="152" t="s">
        <v>10</v>
      </c>
      <c r="J47" s="152" t="s">
        <v>10</v>
      </c>
      <c r="K47" s="152" t="s">
        <v>10</v>
      </c>
      <c r="L47" s="152">
        <v>25</v>
      </c>
      <c r="M47" s="152" t="s">
        <v>10</v>
      </c>
      <c r="N47" s="152" t="s">
        <v>10</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8123</v>
      </c>
      <c r="D49" s="162">
        <v>69</v>
      </c>
      <c r="E49" s="162">
        <v>595</v>
      </c>
      <c r="F49" s="162">
        <v>3734</v>
      </c>
      <c r="G49" s="162" t="s">
        <v>10</v>
      </c>
      <c r="H49" s="162">
        <v>463</v>
      </c>
      <c r="I49" s="162">
        <v>46</v>
      </c>
      <c r="J49" s="162">
        <v>417</v>
      </c>
      <c r="K49" s="162" t="s">
        <v>10</v>
      </c>
      <c r="L49" s="162">
        <v>1371</v>
      </c>
      <c r="M49" s="162" t="s">
        <v>10</v>
      </c>
      <c r="N49" s="162">
        <v>1890</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307904</v>
      </c>
      <c r="D50" s="162">
        <v>7461</v>
      </c>
      <c r="E50" s="162">
        <v>6364</v>
      </c>
      <c r="F50" s="162">
        <v>6903</v>
      </c>
      <c r="G50" s="162">
        <v>2610</v>
      </c>
      <c r="H50" s="162">
        <v>155415</v>
      </c>
      <c r="I50" s="162">
        <v>112668</v>
      </c>
      <c r="J50" s="162">
        <v>42748</v>
      </c>
      <c r="K50" s="162">
        <v>709</v>
      </c>
      <c r="L50" s="162">
        <v>8364</v>
      </c>
      <c r="M50" s="162">
        <v>20792</v>
      </c>
      <c r="N50" s="162">
        <v>99286</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12467</v>
      </c>
      <c r="D51" s="162">
        <v>-27632</v>
      </c>
      <c r="E51" s="162">
        <v>-5591</v>
      </c>
      <c r="F51" s="162">
        <v>-24328</v>
      </c>
      <c r="G51" s="162">
        <v>-2986</v>
      </c>
      <c r="H51" s="162">
        <v>-94541</v>
      </c>
      <c r="I51" s="162">
        <v>-53757</v>
      </c>
      <c r="J51" s="162">
        <v>-40784</v>
      </c>
      <c r="K51" s="162">
        <v>-7079</v>
      </c>
      <c r="L51" s="162">
        <v>-14724</v>
      </c>
      <c r="M51" s="162">
        <v>-7073</v>
      </c>
      <c r="N51" s="162">
        <v>196420</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21693</v>
      </c>
      <c r="D52" s="160">
        <v>-22250</v>
      </c>
      <c r="E52" s="160">
        <v>-5036</v>
      </c>
      <c r="F52" s="160">
        <v>-24052</v>
      </c>
      <c r="G52" s="160">
        <v>-2949</v>
      </c>
      <c r="H52" s="160">
        <v>-94566</v>
      </c>
      <c r="I52" s="160">
        <v>-53794</v>
      </c>
      <c r="J52" s="160">
        <v>-40773</v>
      </c>
      <c r="K52" s="160">
        <v>-7076</v>
      </c>
      <c r="L52" s="160">
        <v>-9878</v>
      </c>
      <c r="M52" s="160">
        <v>-7030</v>
      </c>
      <c r="N52" s="160">
        <v>194530</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v>24918</v>
      </c>
      <c r="D53" s="152" t="s">
        <v>10</v>
      </c>
      <c r="E53" s="152" t="s">
        <v>10</v>
      </c>
      <c r="F53" s="152" t="s">
        <v>10</v>
      </c>
      <c r="G53" s="152" t="s">
        <v>10</v>
      </c>
      <c r="H53" s="152" t="s">
        <v>10</v>
      </c>
      <c r="I53" s="152" t="s">
        <v>10</v>
      </c>
      <c r="J53" s="152" t="s">
        <v>10</v>
      </c>
      <c r="K53" s="152" t="s">
        <v>10</v>
      </c>
      <c r="L53" s="152" t="s">
        <v>10</v>
      </c>
      <c r="M53" s="152" t="s">
        <v>10</v>
      </c>
      <c r="N53" s="152">
        <v>24918</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13680</v>
      </c>
      <c r="D54" s="152" t="s">
        <v>10</v>
      </c>
      <c r="E54" s="152" t="s">
        <v>10</v>
      </c>
      <c r="F54" s="152" t="s">
        <v>10</v>
      </c>
      <c r="G54" s="152" t="s">
        <v>10</v>
      </c>
      <c r="H54" s="152" t="s">
        <v>10</v>
      </c>
      <c r="I54" s="152" t="s">
        <v>10</v>
      </c>
      <c r="J54" s="152" t="s">
        <v>10</v>
      </c>
      <c r="K54" s="152" t="s">
        <v>10</v>
      </c>
      <c r="L54" s="152" t="s">
        <v>10</v>
      </c>
      <c r="M54" s="152" t="s">
        <v>10</v>
      </c>
      <c r="N54" s="152">
        <v>13680</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284.11</v>
      </c>
      <c r="D56" s="154">
        <v>84.49</v>
      </c>
      <c r="E56" s="154">
        <v>34.25</v>
      </c>
      <c r="F56" s="154">
        <v>13.44</v>
      </c>
      <c r="G56" s="154">
        <v>19</v>
      </c>
      <c r="H56" s="154">
        <v>64.88</v>
      </c>
      <c r="I56" s="154">
        <v>35.909999999999997</v>
      </c>
      <c r="J56" s="154">
        <v>28.97</v>
      </c>
      <c r="K56" s="154">
        <v>16.899999999999999</v>
      </c>
      <c r="L56" s="154">
        <v>34.28</v>
      </c>
      <c r="M56" s="154">
        <v>16.86</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216.2</v>
      </c>
      <c r="D57" s="154">
        <v>30.86</v>
      </c>
      <c r="E57" s="154">
        <v>4.68</v>
      </c>
      <c r="F57" s="154">
        <v>64.59</v>
      </c>
      <c r="G57" s="154">
        <v>1.5</v>
      </c>
      <c r="H57" s="154">
        <v>27.66</v>
      </c>
      <c r="I57" s="154">
        <v>27.39</v>
      </c>
      <c r="J57" s="154">
        <v>0.27</v>
      </c>
      <c r="K57" s="154">
        <v>0.34</v>
      </c>
      <c r="L57" s="154">
        <v>21.82</v>
      </c>
      <c r="M57" s="154">
        <v>64.75</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v>756.78</v>
      </c>
      <c r="D58" s="154" t="s">
        <v>10</v>
      </c>
      <c r="E58" s="154" t="s">
        <v>10</v>
      </c>
      <c r="F58" s="154" t="s">
        <v>10</v>
      </c>
      <c r="G58" s="154" t="s">
        <v>10</v>
      </c>
      <c r="H58" s="154">
        <v>756.78</v>
      </c>
      <c r="I58" s="154">
        <v>610.75</v>
      </c>
      <c r="J58" s="154">
        <v>146.03</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4.5199999999999996</v>
      </c>
      <c r="D59" s="154" t="s">
        <v>10</v>
      </c>
      <c r="E59" s="154" t="s">
        <v>10</v>
      </c>
      <c r="F59" s="154" t="s">
        <v>10</v>
      </c>
      <c r="G59" s="154" t="s">
        <v>10</v>
      </c>
      <c r="H59" s="154" t="s">
        <v>10</v>
      </c>
      <c r="I59" s="154" t="s">
        <v>10</v>
      </c>
      <c r="J59" s="154" t="s">
        <v>10</v>
      </c>
      <c r="K59" s="154" t="s">
        <v>10</v>
      </c>
      <c r="L59" s="154" t="s">
        <v>10</v>
      </c>
      <c r="M59" s="154" t="s">
        <v>10</v>
      </c>
      <c r="N59" s="154">
        <v>4.5199999999999996</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333.21</v>
      </c>
      <c r="D60" s="154">
        <v>10.039999999999999</v>
      </c>
      <c r="E60" s="154">
        <v>6.77</v>
      </c>
      <c r="F60" s="154">
        <v>40.19</v>
      </c>
      <c r="G60" s="154">
        <v>3.01</v>
      </c>
      <c r="H60" s="154">
        <v>206.12</v>
      </c>
      <c r="I60" s="154">
        <v>29.84</v>
      </c>
      <c r="J60" s="154">
        <v>176.28</v>
      </c>
      <c r="K60" s="154">
        <v>15.69</v>
      </c>
      <c r="L60" s="154">
        <v>15.26</v>
      </c>
      <c r="M60" s="154">
        <v>36.06</v>
      </c>
      <c r="N60" s="154">
        <v>7.0000000000000007E-2</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418.58</v>
      </c>
      <c r="D61" s="154">
        <v>0.01</v>
      </c>
      <c r="E61" s="154" t="s">
        <v>10</v>
      </c>
      <c r="F61" s="154">
        <v>3.09</v>
      </c>
      <c r="G61" s="154" t="s">
        <v>10</v>
      </c>
      <c r="H61" s="154">
        <v>0.05</v>
      </c>
      <c r="I61" s="154" t="s">
        <v>10</v>
      </c>
      <c r="J61" s="154">
        <v>0.05</v>
      </c>
      <c r="K61" s="154" t="s">
        <v>10</v>
      </c>
      <c r="L61" s="154" t="s">
        <v>10</v>
      </c>
      <c r="M61" s="154" t="s">
        <v>10</v>
      </c>
      <c r="N61" s="154">
        <v>415.44</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1176.23</v>
      </c>
      <c r="D62" s="158">
        <v>125.38</v>
      </c>
      <c r="E62" s="158">
        <v>45.7</v>
      </c>
      <c r="F62" s="158">
        <v>115.14</v>
      </c>
      <c r="G62" s="158">
        <v>23.51</v>
      </c>
      <c r="H62" s="158">
        <v>1055.3900000000001</v>
      </c>
      <c r="I62" s="158">
        <v>703.89</v>
      </c>
      <c r="J62" s="158">
        <v>351.5</v>
      </c>
      <c r="K62" s="158">
        <v>32.93</v>
      </c>
      <c r="L62" s="158">
        <v>71.36</v>
      </c>
      <c r="M62" s="158">
        <v>117.68</v>
      </c>
      <c r="N62" s="158">
        <v>-410.85</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70</v>
      </c>
      <c r="D63" s="154">
        <v>23.05</v>
      </c>
      <c r="E63" s="154">
        <v>2.57</v>
      </c>
      <c r="F63" s="154">
        <v>16.71</v>
      </c>
      <c r="G63" s="154">
        <v>0.16</v>
      </c>
      <c r="H63" s="154">
        <v>1.85</v>
      </c>
      <c r="I63" s="154">
        <v>0.04</v>
      </c>
      <c r="J63" s="154">
        <v>1.81</v>
      </c>
      <c r="K63" s="154">
        <v>0.01</v>
      </c>
      <c r="L63" s="154">
        <v>25.46</v>
      </c>
      <c r="M63" s="154">
        <v>0.18</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57.84</v>
      </c>
      <c r="D64" s="154">
        <v>20.51</v>
      </c>
      <c r="E64" s="154">
        <v>0.11</v>
      </c>
      <c r="F64" s="154">
        <v>15.03</v>
      </c>
      <c r="G64" s="154">
        <v>0.05</v>
      </c>
      <c r="H64" s="154" t="s">
        <v>10</v>
      </c>
      <c r="I64" s="154" t="s">
        <v>10</v>
      </c>
      <c r="J64" s="154" t="s">
        <v>10</v>
      </c>
      <c r="K64" s="154" t="s">
        <v>10</v>
      </c>
      <c r="L64" s="154">
        <v>21.97</v>
      </c>
      <c r="M64" s="154">
        <v>0.16</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3.38</v>
      </c>
      <c r="D66" s="154" t="s">
        <v>10</v>
      </c>
      <c r="E66" s="154">
        <v>2.29</v>
      </c>
      <c r="F66" s="154">
        <v>0.25</v>
      </c>
      <c r="G66" s="154" t="s">
        <v>10</v>
      </c>
      <c r="H66" s="154" t="s">
        <v>10</v>
      </c>
      <c r="I66" s="154" t="s">
        <v>10</v>
      </c>
      <c r="J66" s="154" t="s">
        <v>10</v>
      </c>
      <c r="K66" s="154" t="s">
        <v>10</v>
      </c>
      <c r="L66" s="154">
        <v>0.84</v>
      </c>
      <c r="M66" s="154" t="s">
        <v>10</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73.38</v>
      </c>
      <c r="D68" s="158">
        <v>23.05</v>
      </c>
      <c r="E68" s="158">
        <v>4.8600000000000003</v>
      </c>
      <c r="F68" s="158">
        <v>16.96</v>
      </c>
      <c r="G68" s="158">
        <v>0.16</v>
      </c>
      <c r="H68" s="158">
        <v>1.85</v>
      </c>
      <c r="I68" s="158">
        <v>0.04</v>
      </c>
      <c r="J68" s="158">
        <v>1.81</v>
      </c>
      <c r="K68" s="158">
        <v>0.01</v>
      </c>
      <c r="L68" s="158">
        <v>26.3</v>
      </c>
      <c r="M68" s="158">
        <v>0.18</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1249.6099999999999</v>
      </c>
      <c r="D69" s="158">
        <v>148.43</v>
      </c>
      <c r="E69" s="158">
        <v>50.57</v>
      </c>
      <c r="F69" s="158">
        <v>132.1</v>
      </c>
      <c r="G69" s="158">
        <v>23.67</v>
      </c>
      <c r="H69" s="158">
        <v>1057.24</v>
      </c>
      <c r="I69" s="158">
        <v>703.93</v>
      </c>
      <c r="J69" s="158">
        <v>353.31</v>
      </c>
      <c r="K69" s="158">
        <v>32.94</v>
      </c>
      <c r="L69" s="158">
        <v>97.66</v>
      </c>
      <c r="M69" s="158">
        <v>117.86</v>
      </c>
      <c r="N69" s="158">
        <v>-410.85</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191.88</v>
      </c>
      <c r="D74" s="154" t="s">
        <v>10</v>
      </c>
      <c r="E74" s="154" t="s">
        <v>10</v>
      </c>
      <c r="F74" s="154" t="s">
        <v>10</v>
      </c>
      <c r="G74" s="154" t="s">
        <v>10</v>
      </c>
      <c r="H74" s="154" t="s">
        <v>10</v>
      </c>
      <c r="I74" s="154" t="s">
        <v>10</v>
      </c>
      <c r="J74" s="154" t="s">
        <v>10</v>
      </c>
      <c r="K74" s="154" t="s">
        <v>10</v>
      </c>
      <c r="L74" s="154" t="s">
        <v>10</v>
      </c>
      <c r="M74" s="154" t="s">
        <v>10</v>
      </c>
      <c r="N74" s="154">
        <v>191.88</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215.09</v>
      </c>
      <c r="D75" s="154" t="s">
        <v>10</v>
      </c>
      <c r="E75" s="154" t="s">
        <v>10</v>
      </c>
      <c r="F75" s="154" t="s">
        <v>10</v>
      </c>
      <c r="G75" s="154" t="s">
        <v>10</v>
      </c>
      <c r="H75" s="154" t="s">
        <v>10</v>
      </c>
      <c r="I75" s="154" t="s">
        <v>10</v>
      </c>
      <c r="J75" s="154" t="s">
        <v>10</v>
      </c>
      <c r="K75" s="154" t="s">
        <v>10</v>
      </c>
      <c r="L75" s="154" t="s">
        <v>10</v>
      </c>
      <c r="M75" s="154" t="s">
        <v>10</v>
      </c>
      <c r="N75" s="154">
        <v>215.09</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402.98</v>
      </c>
      <c r="D76" s="154">
        <v>0.11</v>
      </c>
      <c r="E76" s="154" t="s">
        <v>10</v>
      </c>
      <c r="F76" s="154">
        <v>10.5</v>
      </c>
      <c r="G76" s="154">
        <v>3.62</v>
      </c>
      <c r="H76" s="154">
        <v>374.45</v>
      </c>
      <c r="I76" s="154">
        <v>221.56</v>
      </c>
      <c r="J76" s="154">
        <v>152.88999999999999</v>
      </c>
      <c r="K76" s="154">
        <v>0.56999999999999995</v>
      </c>
      <c r="L76" s="154">
        <v>11.79</v>
      </c>
      <c r="M76" s="154">
        <v>1.94</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96.48</v>
      </c>
      <c r="D77" s="154" t="s">
        <v>10</v>
      </c>
      <c r="E77" s="154" t="s">
        <v>10</v>
      </c>
      <c r="F77" s="154">
        <v>0.55000000000000004</v>
      </c>
      <c r="G77" s="154">
        <v>1.47</v>
      </c>
      <c r="H77" s="154">
        <v>94.26</v>
      </c>
      <c r="I77" s="154">
        <v>93.28</v>
      </c>
      <c r="J77" s="154">
        <v>0.99</v>
      </c>
      <c r="K77" s="154" t="s">
        <v>10</v>
      </c>
      <c r="L77" s="154" t="s">
        <v>10</v>
      </c>
      <c r="M77" s="154">
        <v>0.2</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114.87</v>
      </c>
      <c r="D78" s="154">
        <v>0.09</v>
      </c>
      <c r="E78" s="154">
        <v>11</v>
      </c>
      <c r="F78" s="154">
        <v>0.09</v>
      </c>
      <c r="G78" s="154">
        <v>3.56</v>
      </c>
      <c r="H78" s="154">
        <v>0.21</v>
      </c>
      <c r="I78" s="154">
        <v>0.03</v>
      </c>
      <c r="J78" s="154">
        <v>0.17</v>
      </c>
      <c r="K78" s="154">
        <v>2.4300000000000002</v>
      </c>
      <c r="L78" s="154">
        <v>17.05</v>
      </c>
      <c r="M78" s="154">
        <v>80.44</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665.27</v>
      </c>
      <c r="D79" s="154">
        <v>31.08</v>
      </c>
      <c r="E79" s="154">
        <v>13.4</v>
      </c>
      <c r="F79" s="154">
        <v>5.35</v>
      </c>
      <c r="G79" s="154">
        <v>2.39</v>
      </c>
      <c r="H79" s="154">
        <v>186.53</v>
      </c>
      <c r="I79" s="154">
        <v>161.47999999999999</v>
      </c>
      <c r="J79" s="154">
        <v>25.05</v>
      </c>
      <c r="K79" s="154" t="s">
        <v>10</v>
      </c>
      <c r="L79" s="154">
        <v>0.73</v>
      </c>
      <c r="M79" s="154">
        <v>5.37</v>
      </c>
      <c r="N79" s="154">
        <v>420.42</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418.58</v>
      </c>
      <c r="D80" s="154">
        <v>0.01</v>
      </c>
      <c r="E80" s="154" t="s">
        <v>10</v>
      </c>
      <c r="F80" s="154">
        <v>3.09</v>
      </c>
      <c r="G80" s="154" t="s">
        <v>10</v>
      </c>
      <c r="H80" s="154">
        <v>0.05</v>
      </c>
      <c r="I80" s="154" t="s">
        <v>10</v>
      </c>
      <c r="J80" s="154">
        <v>0.05</v>
      </c>
      <c r="K80" s="154" t="s">
        <v>10</v>
      </c>
      <c r="L80" s="154" t="s">
        <v>10</v>
      </c>
      <c r="M80" s="154" t="s">
        <v>10</v>
      </c>
      <c r="N80" s="154">
        <v>415.44</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1267.99</v>
      </c>
      <c r="D81" s="158">
        <v>31.26</v>
      </c>
      <c r="E81" s="158">
        <v>24.4</v>
      </c>
      <c r="F81" s="158">
        <v>13.4</v>
      </c>
      <c r="G81" s="158">
        <v>11.04</v>
      </c>
      <c r="H81" s="158">
        <v>655.4</v>
      </c>
      <c r="I81" s="158">
        <v>476.36</v>
      </c>
      <c r="J81" s="158">
        <v>179.04</v>
      </c>
      <c r="K81" s="158">
        <v>3</v>
      </c>
      <c r="L81" s="158">
        <v>29.58</v>
      </c>
      <c r="M81" s="158">
        <v>87.94</v>
      </c>
      <c r="N81" s="158">
        <v>411.96</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33.96</v>
      </c>
      <c r="D82" s="154" t="s">
        <v>10</v>
      </c>
      <c r="E82" s="154">
        <v>2.52</v>
      </c>
      <c r="F82" s="154">
        <v>15.8</v>
      </c>
      <c r="G82" s="154" t="s">
        <v>10</v>
      </c>
      <c r="H82" s="154">
        <v>1.96</v>
      </c>
      <c r="I82" s="154">
        <v>0.19</v>
      </c>
      <c r="J82" s="154">
        <v>1.77</v>
      </c>
      <c r="K82" s="154" t="s">
        <v>10</v>
      </c>
      <c r="L82" s="154">
        <v>5.69</v>
      </c>
      <c r="M82" s="154" t="s">
        <v>10</v>
      </c>
      <c r="N82" s="154">
        <v>7.99</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0.4</v>
      </c>
      <c r="D84" s="154">
        <v>0.28999999999999998</v>
      </c>
      <c r="E84" s="154" t="s">
        <v>10</v>
      </c>
      <c r="F84" s="154" t="s">
        <v>10</v>
      </c>
      <c r="G84" s="154" t="s">
        <v>10</v>
      </c>
      <c r="H84" s="154" t="s">
        <v>10</v>
      </c>
      <c r="I84" s="154" t="s">
        <v>10</v>
      </c>
      <c r="J84" s="154" t="s">
        <v>10</v>
      </c>
      <c r="K84" s="154" t="s">
        <v>10</v>
      </c>
      <c r="L84" s="154">
        <v>0.11</v>
      </c>
      <c r="M84" s="154" t="s">
        <v>10</v>
      </c>
      <c r="N84" s="154" t="s">
        <v>10</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34.36</v>
      </c>
      <c r="D86" s="158">
        <v>0.28999999999999998</v>
      </c>
      <c r="E86" s="158">
        <v>2.52</v>
      </c>
      <c r="F86" s="158">
        <v>15.8</v>
      </c>
      <c r="G86" s="158" t="s">
        <v>10</v>
      </c>
      <c r="H86" s="158">
        <v>1.96</v>
      </c>
      <c r="I86" s="158">
        <v>0.19</v>
      </c>
      <c r="J86" s="158">
        <v>1.77</v>
      </c>
      <c r="K86" s="158" t="s">
        <v>10</v>
      </c>
      <c r="L86" s="158">
        <v>5.8</v>
      </c>
      <c r="M86" s="158" t="s">
        <v>10</v>
      </c>
      <c r="N86" s="158">
        <v>7.99</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1302.3399999999999</v>
      </c>
      <c r="D87" s="158">
        <v>31.56</v>
      </c>
      <c r="E87" s="158">
        <v>26.92</v>
      </c>
      <c r="F87" s="158">
        <v>29.2</v>
      </c>
      <c r="G87" s="158">
        <v>11.04</v>
      </c>
      <c r="H87" s="158">
        <v>657.36</v>
      </c>
      <c r="I87" s="158">
        <v>476.55</v>
      </c>
      <c r="J87" s="158">
        <v>180.81</v>
      </c>
      <c r="K87" s="158">
        <v>3</v>
      </c>
      <c r="L87" s="158">
        <v>35.380000000000003</v>
      </c>
      <c r="M87" s="158">
        <v>87.94</v>
      </c>
      <c r="N87" s="158">
        <v>419.95</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52.73</v>
      </c>
      <c r="D88" s="158">
        <v>-116.87</v>
      </c>
      <c r="E88" s="158">
        <v>-23.65</v>
      </c>
      <c r="F88" s="158">
        <v>-102.9</v>
      </c>
      <c r="G88" s="158">
        <v>-12.63</v>
      </c>
      <c r="H88" s="158">
        <v>-399.88</v>
      </c>
      <c r="I88" s="158">
        <v>-227.38</v>
      </c>
      <c r="J88" s="158">
        <v>-172.5</v>
      </c>
      <c r="K88" s="158">
        <v>-29.94</v>
      </c>
      <c r="L88" s="158">
        <v>-62.28</v>
      </c>
      <c r="M88" s="158">
        <v>-29.92</v>
      </c>
      <c r="N88" s="158">
        <v>830.8</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91.76</v>
      </c>
      <c r="D89" s="156">
        <v>-94.11</v>
      </c>
      <c r="E89" s="156">
        <v>-21.3</v>
      </c>
      <c r="F89" s="156">
        <v>-101.73</v>
      </c>
      <c r="G89" s="156">
        <v>-12.47</v>
      </c>
      <c r="H89" s="156">
        <v>-399.99</v>
      </c>
      <c r="I89" s="156">
        <v>-227.53</v>
      </c>
      <c r="J89" s="156">
        <v>-172.46</v>
      </c>
      <c r="K89" s="156">
        <v>-29.93</v>
      </c>
      <c r="L89" s="156">
        <v>-41.78</v>
      </c>
      <c r="M89" s="156">
        <v>-29.73</v>
      </c>
      <c r="N89" s="156">
        <v>822.81</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v>105.39</v>
      </c>
      <c r="D90" s="154" t="s">
        <v>10</v>
      </c>
      <c r="E90" s="154" t="s">
        <v>10</v>
      </c>
      <c r="F90" s="154" t="s">
        <v>10</v>
      </c>
      <c r="G90" s="154" t="s">
        <v>10</v>
      </c>
      <c r="H90" s="154" t="s">
        <v>10</v>
      </c>
      <c r="I90" s="154" t="s">
        <v>10</v>
      </c>
      <c r="J90" s="154" t="s">
        <v>10</v>
      </c>
      <c r="K90" s="154" t="s">
        <v>10</v>
      </c>
      <c r="L90" s="154" t="s">
        <v>10</v>
      </c>
      <c r="M90" s="154" t="s">
        <v>10</v>
      </c>
      <c r="N90" s="154">
        <v>105.39</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57.86</v>
      </c>
      <c r="D91" s="154" t="s">
        <v>10</v>
      </c>
      <c r="E91" s="154" t="s">
        <v>10</v>
      </c>
      <c r="F91" s="154" t="s">
        <v>10</v>
      </c>
      <c r="G91" s="154" t="s">
        <v>10</v>
      </c>
      <c r="H91" s="154" t="s">
        <v>10</v>
      </c>
      <c r="I91" s="154" t="s">
        <v>10</v>
      </c>
      <c r="J91" s="154" t="s">
        <v>10</v>
      </c>
      <c r="K91" s="154" t="s">
        <v>10</v>
      </c>
      <c r="L91" s="154" t="s">
        <v>10</v>
      </c>
      <c r="M91" s="154" t="s">
        <v>10</v>
      </c>
      <c r="N91" s="154">
        <v>57.86</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32" t="s">
        <v>940</v>
      </c>
      <c r="B1" s="233"/>
      <c r="C1" s="236" t="str">
        <f>"Auszahlungen und Einzahlungen der Kreisverwaltungen "&amp;Deckblatt!A7&amp;" 
nach Produktbereichen"</f>
        <v>Auszahlungen und Einzahlungen der Kreisverwaltungen 2018 
nach Produktbereichen</v>
      </c>
      <c r="D1" s="236"/>
      <c r="E1" s="236"/>
      <c r="F1" s="236"/>
      <c r="G1" s="237"/>
      <c r="H1" s="238" t="str">
        <f>"Auszahlungen und Einzahlungen der Kreisverwaltungen "&amp;Deckblatt!A7&amp;" 
nach Produktbereichen"</f>
        <v>Auszahlungen und Einzahlungen der Kreisverwaltungen 2018 
nach Produktbereichen</v>
      </c>
      <c r="I1" s="236"/>
      <c r="J1" s="236"/>
      <c r="K1" s="236"/>
      <c r="L1" s="236"/>
      <c r="M1" s="236"/>
      <c r="N1" s="237"/>
    </row>
    <row r="2" spans="1:14" s="18" customFormat="1" ht="20.25" customHeight="1">
      <c r="A2" s="232" t="s">
        <v>946</v>
      </c>
      <c r="B2" s="233"/>
      <c r="C2" s="236" t="s">
        <v>127</v>
      </c>
      <c r="D2" s="236"/>
      <c r="E2" s="236"/>
      <c r="F2" s="236"/>
      <c r="G2" s="237"/>
      <c r="H2" s="238" t="s">
        <v>127</v>
      </c>
      <c r="I2" s="236"/>
      <c r="J2" s="236"/>
      <c r="K2" s="236"/>
      <c r="L2" s="236"/>
      <c r="M2" s="236"/>
      <c r="N2" s="237"/>
    </row>
    <row r="3" spans="1:14" ht="11.65" customHeight="1">
      <c r="A3" s="216" t="s">
        <v>80</v>
      </c>
      <c r="B3" s="217" t="s">
        <v>189</v>
      </c>
      <c r="C3" s="217" t="s">
        <v>2</v>
      </c>
      <c r="D3" s="217" t="s">
        <v>193</v>
      </c>
      <c r="E3" s="217"/>
      <c r="F3" s="217"/>
      <c r="G3" s="276"/>
      <c r="H3" s="277" t="s">
        <v>193</v>
      </c>
      <c r="I3" s="217"/>
      <c r="J3" s="217"/>
      <c r="K3" s="217"/>
      <c r="L3" s="217"/>
      <c r="M3" s="217"/>
      <c r="N3" s="276"/>
    </row>
    <row r="4" spans="1:14" ht="11.65" customHeight="1">
      <c r="A4" s="216"/>
      <c r="B4" s="217"/>
      <c r="C4" s="217"/>
      <c r="D4" s="225" t="s">
        <v>180</v>
      </c>
      <c r="E4" s="225" t="s">
        <v>181</v>
      </c>
      <c r="F4" s="225" t="s">
        <v>182</v>
      </c>
      <c r="G4" s="224" t="s">
        <v>183</v>
      </c>
      <c r="H4" s="216" t="s">
        <v>184</v>
      </c>
      <c r="I4" s="225" t="s">
        <v>177</v>
      </c>
      <c r="J4" s="225"/>
      <c r="K4" s="225" t="s">
        <v>186</v>
      </c>
      <c r="L4" s="225" t="s">
        <v>191</v>
      </c>
      <c r="M4" s="225" t="s">
        <v>192</v>
      </c>
      <c r="N4" s="224" t="s">
        <v>187</v>
      </c>
    </row>
    <row r="5" spans="1:14" ht="11.65" customHeight="1">
      <c r="A5" s="216"/>
      <c r="B5" s="217"/>
      <c r="C5" s="217"/>
      <c r="D5" s="225"/>
      <c r="E5" s="225"/>
      <c r="F5" s="225"/>
      <c r="G5" s="224"/>
      <c r="H5" s="216"/>
      <c r="I5" s="225" t="s">
        <v>176</v>
      </c>
      <c r="J5" s="225" t="s">
        <v>185</v>
      </c>
      <c r="K5" s="225"/>
      <c r="L5" s="225"/>
      <c r="M5" s="225"/>
      <c r="N5" s="224"/>
    </row>
    <row r="6" spans="1:14" ht="11.65" customHeight="1">
      <c r="A6" s="216"/>
      <c r="B6" s="217"/>
      <c r="C6" s="217"/>
      <c r="D6" s="225"/>
      <c r="E6" s="225"/>
      <c r="F6" s="225"/>
      <c r="G6" s="224"/>
      <c r="H6" s="216"/>
      <c r="I6" s="225"/>
      <c r="J6" s="225"/>
      <c r="K6" s="225"/>
      <c r="L6" s="225"/>
      <c r="M6" s="225"/>
      <c r="N6" s="224"/>
    </row>
    <row r="7" spans="1:14" ht="11.65" customHeight="1">
      <c r="A7" s="216"/>
      <c r="B7" s="217"/>
      <c r="C7" s="217"/>
      <c r="D7" s="225"/>
      <c r="E7" s="225"/>
      <c r="F7" s="225"/>
      <c r="G7" s="224"/>
      <c r="H7" s="216"/>
      <c r="I7" s="225"/>
      <c r="J7" s="225"/>
      <c r="K7" s="225"/>
      <c r="L7" s="225"/>
      <c r="M7" s="225"/>
      <c r="N7" s="224"/>
    </row>
    <row r="8" spans="1:14" ht="11.65" customHeight="1">
      <c r="A8" s="216"/>
      <c r="B8" s="217"/>
      <c r="C8" s="275"/>
      <c r="D8" s="274"/>
      <c r="E8" s="274"/>
      <c r="F8" s="274"/>
      <c r="G8" s="278"/>
      <c r="H8" s="279"/>
      <c r="I8" s="274"/>
      <c r="J8" s="274"/>
      <c r="K8" s="274"/>
      <c r="L8" s="274"/>
      <c r="M8" s="274"/>
      <c r="N8" s="224"/>
    </row>
    <row r="9" spans="1:14" ht="11.65" customHeight="1">
      <c r="A9" s="216"/>
      <c r="B9" s="217"/>
      <c r="C9" s="275"/>
      <c r="D9" s="274"/>
      <c r="E9" s="274"/>
      <c r="F9" s="274"/>
      <c r="G9" s="278"/>
      <c r="H9" s="279"/>
      <c r="I9" s="274"/>
      <c r="J9" s="274"/>
      <c r="K9" s="274"/>
      <c r="L9" s="274"/>
      <c r="M9" s="274"/>
      <c r="N9" s="224"/>
    </row>
    <row r="10" spans="1:14" ht="11.65" customHeight="1">
      <c r="A10" s="216"/>
      <c r="B10" s="217"/>
      <c r="C10" s="275"/>
      <c r="D10" s="274"/>
      <c r="E10" s="274"/>
      <c r="F10" s="274"/>
      <c r="G10" s="278"/>
      <c r="H10" s="279"/>
      <c r="I10" s="274"/>
      <c r="J10" s="274"/>
      <c r="K10" s="274"/>
      <c r="L10" s="274"/>
      <c r="M10" s="274"/>
      <c r="N10" s="224"/>
    </row>
    <row r="11" spans="1:14" ht="11.65" customHeight="1">
      <c r="A11" s="216"/>
      <c r="B11" s="217"/>
      <c r="C11" s="275"/>
      <c r="D11" s="274"/>
      <c r="E11" s="274"/>
      <c r="F11" s="274"/>
      <c r="G11" s="278"/>
      <c r="H11" s="279"/>
      <c r="I11" s="274"/>
      <c r="J11" s="274"/>
      <c r="K11" s="274"/>
      <c r="L11" s="274"/>
      <c r="M11" s="274"/>
      <c r="N11" s="224"/>
    </row>
    <row r="12" spans="1:14" ht="11.65" customHeight="1">
      <c r="A12" s="216"/>
      <c r="B12" s="217"/>
      <c r="C12" s="275"/>
      <c r="D12" s="274"/>
      <c r="E12" s="274"/>
      <c r="F12" s="274"/>
      <c r="G12" s="278"/>
      <c r="H12" s="279"/>
      <c r="I12" s="274"/>
      <c r="J12" s="274"/>
      <c r="K12" s="274"/>
      <c r="L12" s="274"/>
      <c r="M12" s="274"/>
      <c r="N12" s="224"/>
    </row>
    <row r="13" spans="1:14" ht="11.65" customHeight="1">
      <c r="A13" s="216"/>
      <c r="B13" s="217"/>
      <c r="C13" s="275"/>
      <c r="D13" s="274"/>
      <c r="E13" s="274"/>
      <c r="F13" s="274"/>
      <c r="G13" s="278"/>
      <c r="H13" s="279"/>
      <c r="I13" s="274"/>
      <c r="J13" s="274"/>
      <c r="K13" s="274"/>
      <c r="L13" s="274"/>
      <c r="M13" s="274"/>
      <c r="N13" s="224"/>
    </row>
    <row r="14" spans="1:14" ht="11.65" customHeight="1">
      <c r="A14" s="216"/>
      <c r="B14" s="217"/>
      <c r="C14" s="275"/>
      <c r="D14" s="274"/>
      <c r="E14" s="274"/>
      <c r="F14" s="274"/>
      <c r="G14" s="278"/>
      <c r="H14" s="279"/>
      <c r="I14" s="274"/>
      <c r="J14" s="274"/>
      <c r="K14" s="274"/>
      <c r="L14" s="274"/>
      <c r="M14" s="274"/>
      <c r="N14" s="224"/>
    </row>
    <row r="15" spans="1:14" ht="11.65" customHeight="1">
      <c r="A15" s="216"/>
      <c r="B15" s="217"/>
      <c r="C15" s="275"/>
      <c r="D15" s="274"/>
      <c r="E15" s="274"/>
      <c r="F15" s="274"/>
      <c r="G15" s="278"/>
      <c r="H15" s="279"/>
      <c r="I15" s="274"/>
      <c r="J15" s="274"/>
      <c r="K15" s="274"/>
      <c r="L15" s="274"/>
      <c r="M15" s="274"/>
      <c r="N15" s="224"/>
    </row>
    <row r="16" spans="1:14" ht="11.65" customHeight="1">
      <c r="A16" s="216"/>
      <c r="B16" s="217"/>
      <c r="C16" s="275"/>
      <c r="D16" s="142">
        <v>11</v>
      </c>
      <c r="E16" s="142">
        <v>12</v>
      </c>
      <c r="F16" s="142" t="s">
        <v>174</v>
      </c>
      <c r="G16" s="143" t="s">
        <v>175</v>
      </c>
      <c r="H16" s="144">
        <v>3</v>
      </c>
      <c r="I16" s="142" t="s">
        <v>178</v>
      </c>
      <c r="J16" s="142">
        <v>36</v>
      </c>
      <c r="K16" s="142">
        <v>4</v>
      </c>
      <c r="L16" s="142" t="s">
        <v>179</v>
      </c>
      <c r="M16" s="142" t="s">
        <v>188</v>
      </c>
      <c r="N16" s="137">
        <v>6</v>
      </c>
    </row>
    <row r="17" spans="1:29" s="20" customFormat="1" ht="11.65" customHeight="1">
      <c r="A17" s="24">
        <v>1</v>
      </c>
      <c r="B17" s="25">
        <v>2</v>
      </c>
      <c r="C17" s="123">
        <v>3</v>
      </c>
      <c r="D17" s="123">
        <v>4</v>
      </c>
      <c r="E17" s="123">
        <v>5</v>
      </c>
      <c r="F17" s="123">
        <v>6</v>
      </c>
      <c r="G17" s="124">
        <v>7</v>
      </c>
      <c r="H17" s="169">
        <v>8</v>
      </c>
      <c r="I17" s="123">
        <v>9</v>
      </c>
      <c r="J17" s="123">
        <v>10</v>
      </c>
      <c r="K17" s="123">
        <v>11</v>
      </c>
      <c r="L17" s="123">
        <v>12</v>
      </c>
      <c r="M17" s="123">
        <v>13</v>
      </c>
      <c r="N17" s="27">
        <v>14</v>
      </c>
    </row>
    <row r="18" spans="1:29" s="22" customFormat="1" ht="15.95" customHeight="1">
      <c r="A18" s="23"/>
      <c r="B18" s="30"/>
      <c r="C18" s="247" t="s">
        <v>111</v>
      </c>
      <c r="D18" s="248"/>
      <c r="E18" s="248"/>
      <c r="F18" s="248"/>
      <c r="G18" s="248"/>
      <c r="H18" s="248" t="s">
        <v>111</v>
      </c>
      <c r="I18" s="248"/>
      <c r="J18" s="248"/>
      <c r="K18" s="248"/>
      <c r="L18" s="248"/>
      <c r="M18" s="248"/>
      <c r="N18" s="248"/>
      <c r="O18" s="110"/>
      <c r="P18" s="110"/>
      <c r="Q18" s="110"/>
      <c r="R18" s="110"/>
      <c r="S18" s="110"/>
      <c r="T18" s="110"/>
      <c r="U18" s="110"/>
      <c r="V18" s="110"/>
      <c r="W18" s="110"/>
      <c r="X18" s="110"/>
      <c r="Y18" s="110"/>
      <c r="Z18" s="110"/>
      <c r="AA18" s="110"/>
      <c r="AB18" s="110"/>
      <c r="AC18" s="110"/>
    </row>
    <row r="19" spans="1:29" s="22" customFormat="1" ht="11.1" customHeight="1">
      <c r="A19" s="135">
        <f>IF(B19&lt;&gt;"",COUNTA($B$19:B19),"")</f>
        <v>1</v>
      </c>
      <c r="B19" s="36" t="s">
        <v>142</v>
      </c>
      <c r="C19" s="152">
        <v>67295</v>
      </c>
      <c r="D19" s="152">
        <v>19251</v>
      </c>
      <c r="E19" s="152">
        <v>10324</v>
      </c>
      <c r="F19" s="152">
        <v>3132</v>
      </c>
      <c r="G19" s="152">
        <v>3131</v>
      </c>
      <c r="H19" s="152">
        <v>12475</v>
      </c>
      <c r="I19" s="152">
        <v>6835</v>
      </c>
      <c r="J19" s="152">
        <v>5640</v>
      </c>
      <c r="K19" s="152">
        <v>2477</v>
      </c>
      <c r="L19" s="152">
        <v>13172</v>
      </c>
      <c r="M19" s="152">
        <v>3334</v>
      </c>
      <c r="N19" s="152" t="s">
        <v>10</v>
      </c>
      <c r="O19" s="110"/>
      <c r="P19" s="110"/>
      <c r="Q19" s="110"/>
      <c r="R19" s="110"/>
      <c r="S19" s="110"/>
      <c r="T19" s="110"/>
      <c r="U19" s="110"/>
      <c r="V19" s="110"/>
      <c r="W19" s="110"/>
      <c r="X19" s="110"/>
      <c r="Y19" s="110"/>
      <c r="Z19" s="110"/>
      <c r="AA19" s="110"/>
      <c r="AB19" s="110"/>
      <c r="AC19" s="110"/>
    </row>
    <row r="20" spans="1:29" s="22" customFormat="1" ht="11.1" customHeight="1">
      <c r="A20" s="135">
        <f>IF(B20&lt;&gt;"",COUNTA($B$19:B20),"")</f>
        <v>2</v>
      </c>
      <c r="B20" s="36" t="s">
        <v>143</v>
      </c>
      <c r="C20" s="152">
        <v>27504</v>
      </c>
      <c r="D20" s="152">
        <v>4188</v>
      </c>
      <c r="E20" s="152">
        <v>1863</v>
      </c>
      <c r="F20" s="152">
        <v>15513</v>
      </c>
      <c r="G20" s="152">
        <v>320</v>
      </c>
      <c r="H20" s="152">
        <v>1862</v>
      </c>
      <c r="I20" s="152">
        <v>1763</v>
      </c>
      <c r="J20" s="152">
        <v>99</v>
      </c>
      <c r="K20" s="152">
        <v>72</v>
      </c>
      <c r="L20" s="152">
        <v>3395</v>
      </c>
      <c r="M20" s="152">
        <v>291</v>
      </c>
      <c r="N20" s="152" t="s">
        <v>10</v>
      </c>
      <c r="O20" s="110"/>
      <c r="P20" s="110"/>
      <c r="Q20" s="110"/>
      <c r="R20" s="110"/>
      <c r="S20" s="110"/>
      <c r="T20" s="110"/>
      <c r="U20" s="110"/>
      <c r="V20" s="110"/>
      <c r="W20" s="110"/>
      <c r="X20" s="110"/>
      <c r="Y20" s="110"/>
      <c r="Z20" s="110"/>
      <c r="AA20" s="110"/>
      <c r="AB20" s="110"/>
      <c r="AC20" s="110"/>
    </row>
    <row r="21" spans="1:29" s="22" customFormat="1" ht="21.6" customHeight="1">
      <c r="A21" s="135">
        <f>IF(B21&lt;&gt;"",COUNTA($B$19:B21),"")</f>
        <v>3</v>
      </c>
      <c r="B21" s="37" t="s">
        <v>144</v>
      </c>
      <c r="C21" s="152">
        <v>134795</v>
      </c>
      <c r="D21" s="152" t="s">
        <v>10</v>
      </c>
      <c r="E21" s="152" t="s">
        <v>10</v>
      </c>
      <c r="F21" s="152" t="s">
        <v>10</v>
      </c>
      <c r="G21" s="152" t="s">
        <v>10</v>
      </c>
      <c r="H21" s="152">
        <v>134795</v>
      </c>
      <c r="I21" s="152">
        <v>107260</v>
      </c>
      <c r="J21" s="152">
        <v>27534</v>
      </c>
      <c r="K21" s="152" t="s">
        <v>10</v>
      </c>
      <c r="L21" s="152" t="s">
        <v>10</v>
      </c>
      <c r="M21" s="152" t="s">
        <v>10</v>
      </c>
      <c r="N21" s="152" t="s">
        <v>10</v>
      </c>
      <c r="O21" s="110"/>
      <c r="P21" s="110"/>
      <c r="Q21" s="110"/>
      <c r="R21" s="110"/>
      <c r="S21" s="110"/>
      <c r="T21" s="110"/>
      <c r="U21" s="110"/>
      <c r="V21" s="110"/>
      <c r="W21" s="110"/>
      <c r="X21" s="110"/>
      <c r="Y21" s="110"/>
      <c r="Z21" s="110"/>
      <c r="AA21" s="110"/>
      <c r="AB21" s="110"/>
      <c r="AC21" s="110"/>
    </row>
    <row r="22" spans="1:29" s="22" customFormat="1" ht="11.1" customHeight="1">
      <c r="A22" s="135">
        <f>IF(B22&lt;&gt;"",COUNTA($B$19:B22),"")</f>
        <v>4</v>
      </c>
      <c r="B22" s="36" t="s">
        <v>145</v>
      </c>
      <c r="C22" s="152">
        <v>1918</v>
      </c>
      <c r="D22" s="152" t="s">
        <v>10</v>
      </c>
      <c r="E22" s="152" t="s">
        <v>10</v>
      </c>
      <c r="F22" s="152" t="s">
        <v>10</v>
      </c>
      <c r="G22" s="152" t="s">
        <v>10</v>
      </c>
      <c r="H22" s="152" t="s">
        <v>10</v>
      </c>
      <c r="I22" s="152" t="s">
        <v>10</v>
      </c>
      <c r="J22" s="152" t="s">
        <v>10</v>
      </c>
      <c r="K22" s="152" t="s">
        <v>10</v>
      </c>
      <c r="L22" s="152" t="s">
        <v>10</v>
      </c>
      <c r="M22" s="152" t="s">
        <v>10</v>
      </c>
      <c r="N22" s="152">
        <v>1918</v>
      </c>
      <c r="O22" s="110"/>
      <c r="P22" s="110"/>
      <c r="Q22" s="110"/>
      <c r="R22" s="110"/>
      <c r="S22" s="110"/>
      <c r="T22" s="110"/>
      <c r="U22" s="110"/>
      <c r="V22" s="110"/>
      <c r="W22" s="110"/>
      <c r="X22" s="110"/>
      <c r="Y22" s="110"/>
      <c r="Z22" s="110"/>
      <c r="AA22" s="110"/>
      <c r="AB22" s="110"/>
      <c r="AC22" s="110"/>
    </row>
    <row r="23" spans="1:29" s="22" customFormat="1" ht="11.1" customHeight="1">
      <c r="A23" s="135">
        <f>IF(B23&lt;&gt;"",COUNTA($B$19:B23),"")</f>
        <v>5</v>
      </c>
      <c r="B23" s="36" t="s">
        <v>146</v>
      </c>
      <c r="C23" s="152">
        <v>69651</v>
      </c>
      <c r="D23" s="152">
        <v>6167</v>
      </c>
      <c r="E23" s="152">
        <v>2587</v>
      </c>
      <c r="F23" s="152">
        <v>6277</v>
      </c>
      <c r="G23" s="152">
        <v>929</v>
      </c>
      <c r="H23" s="152">
        <v>42033</v>
      </c>
      <c r="I23" s="152">
        <v>8049</v>
      </c>
      <c r="J23" s="152">
        <v>33984</v>
      </c>
      <c r="K23" s="152">
        <v>3160</v>
      </c>
      <c r="L23" s="152">
        <v>6964</v>
      </c>
      <c r="M23" s="152">
        <v>1491</v>
      </c>
      <c r="N23" s="152">
        <v>42</v>
      </c>
      <c r="O23" s="110"/>
      <c r="P23" s="110"/>
      <c r="Q23" s="110"/>
      <c r="R23" s="110"/>
      <c r="S23" s="110"/>
      <c r="T23" s="110"/>
      <c r="U23" s="110"/>
      <c r="V23" s="110"/>
      <c r="W23" s="110"/>
      <c r="X23" s="110"/>
      <c r="Y23" s="110"/>
      <c r="Z23" s="110"/>
      <c r="AA23" s="110"/>
      <c r="AB23" s="110"/>
      <c r="AC23" s="110"/>
    </row>
    <row r="24" spans="1:29" s="22" customFormat="1" ht="11.1" customHeight="1">
      <c r="A24" s="135">
        <f>IF(B24&lt;&gt;"",COUNTA($B$19:B24),"")</f>
        <v>6</v>
      </c>
      <c r="B24" s="36" t="s">
        <v>147</v>
      </c>
      <c r="C24" s="152">
        <v>88431</v>
      </c>
      <c r="D24" s="152">
        <v>173</v>
      </c>
      <c r="E24" s="152">
        <v>828</v>
      </c>
      <c r="F24" s="152">
        <v>1494</v>
      </c>
      <c r="G24" s="152">
        <v>31</v>
      </c>
      <c r="H24" s="152">
        <v>1369</v>
      </c>
      <c r="I24" s="152" t="s">
        <v>10</v>
      </c>
      <c r="J24" s="152">
        <v>1369</v>
      </c>
      <c r="K24" s="152" t="s">
        <v>10</v>
      </c>
      <c r="L24" s="152">
        <v>915</v>
      </c>
      <c r="M24" s="152" t="s">
        <v>10</v>
      </c>
      <c r="N24" s="152">
        <v>83621</v>
      </c>
      <c r="O24" s="110"/>
      <c r="P24" s="110"/>
      <c r="Q24" s="110"/>
      <c r="R24" s="110"/>
      <c r="S24" s="110"/>
      <c r="T24" s="110"/>
      <c r="U24" s="110"/>
      <c r="V24" s="110"/>
      <c r="W24" s="110"/>
      <c r="X24" s="110"/>
      <c r="Y24" s="110"/>
      <c r="Z24" s="110"/>
      <c r="AA24" s="110"/>
      <c r="AB24" s="110"/>
      <c r="AC24" s="110"/>
    </row>
    <row r="25" spans="1:29" s="22" customFormat="1" ht="20.100000000000001" customHeight="1">
      <c r="A25" s="136">
        <f>IF(B25&lt;&gt;"",COUNTA($B$19:B25),"")</f>
        <v>7</v>
      </c>
      <c r="B25" s="39" t="s">
        <v>148</v>
      </c>
      <c r="C25" s="162">
        <v>212732</v>
      </c>
      <c r="D25" s="162">
        <v>29433</v>
      </c>
      <c r="E25" s="162">
        <v>13946</v>
      </c>
      <c r="F25" s="162">
        <v>23428</v>
      </c>
      <c r="G25" s="162">
        <v>4348</v>
      </c>
      <c r="H25" s="162">
        <v>189796</v>
      </c>
      <c r="I25" s="162">
        <v>123907</v>
      </c>
      <c r="J25" s="162">
        <v>65889</v>
      </c>
      <c r="K25" s="162">
        <v>5709</v>
      </c>
      <c r="L25" s="162">
        <v>22616</v>
      </c>
      <c r="M25" s="162">
        <v>5116</v>
      </c>
      <c r="N25" s="162">
        <v>-81661</v>
      </c>
      <c r="O25" s="110"/>
      <c r="P25" s="110"/>
      <c r="Q25" s="110"/>
      <c r="R25" s="110"/>
      <c r="S25" s="110"/>
      <c r="T25" s="110"/>
      <c r="U25" s="110"/>
      <c r="V25" s="110"/>
      <c r="W25" s="110"/>
      <c r="X25" s="110"/>
      <c r="Y25" s="110"/>
      <c r="Z25" s="110"/>
      <c r="AA25" s="110"/>
      <c r="AB25" s="110"/>
      <c r="AC25" s="110"/>
    </row>
    <row r="26" spans="1:29" s="22" customFormat="1" ht="21.6" customHeight="1">
      <c r="A26" s="135">
        <f>IF(B26&lt;&gt;"",COUNTA($B$19:B26),"")</f>
        <v>8</v>
      </c>
      <c r="B26" s="37" t="s">
        <v>149</v>
      </c>
      <c r="C26" s="152">
        <v>34650</v>
      </c>
      <c r="D26" s="152">
        <v>12894</v>
      </c>
      <c r="E26" s="152">
        <v>411</v>
      </c>
      <c r="F26" s="152">
        <v>1575</v>
      </c>
      <c r="G26" s="152">
        <v>14</v>
      </c>
      <c r="H26" s="152">
        <v>6</v>
      </c>
      <c r="I26" s="152">
        <v>6</v>
      </c>
      <c r="J26" s="152" t="s">
        <v>10</v>
      </c>
      <c r="K26" s="152">
        <v>9</v>
      </c>
      <c r="L26" s="152">
        <v>3114</v>
      </c>
      <c r="M26" s="152">
        <v>16627</v>
      </c>
      <c r="N26" s="152" t="s">
        <v>10</v>
      </c>
      <c r="O26" s="110"/>
      <c r="P26" s="110"/>
      <c r="Q26" s="110"/>
      <c r="R26" s="110"/>
      <c r="S26" s="110"/>
      <c r="T26" s="110"/>
      <c r="U26" s="110"/>
      <c r="V26" s="110"/>
      <c r="W26" s="110"/>
      <c r="X26" s="110"/>
      <c r="Y26" s="110"/>
      <c r="Z26" s="110"/>
      <c r="AA26" s="110"/>
      <c r="AB26" s="110"/>
      <c r="AC26" s="110"/>
    </row>
    <row r="27" spans="1:29" s="22" customFormat="1" ht="11.1" customHeight="1">
      <c r="A27" s="135">
        <f>IF(B27&lt;&gt;"",COUNTA($B$19:B27),"")</f>
        <v>9</v>
      </c>
      <c r="B27" s="36" t="s">
        <v>150</v>
      </c>
      <c r="C27" s="152">
        <v>4032</v>
      </c>
      <c r="D27" s="152" t="s">
        <v>10</v>
      </c>
      <c r="E27" s="152">
        <v>25</v>
      </c>
      <c r="F27" s="152">
        <v>1440</v>
      </c>
      <c r="G27" s="152" t="s">
        <v>10</v>
      </c>
      <c r="H27" s="152" t="s">
        <v>10</v>
      </c>
      <c r="I27" s="152" t="s">
        <v>10</v>
      </c>
      <c r="J27" s="152" t="s">
        <v>10</v>
      </c>
      <c r="K27" s="152" t="s">
        <v>10</v>
      </c>
      <c r="L27" s="152">
        <v>2568</v>
      </c>
      <c r="M27" s="152" t="s">
        <v>10</v>
      </c>
      <c r="N27" s="152" t="s">
        <v>10</v>
      </c>
      <c r="O27" s="110"/>
      <c r="P27" s="110"/>
      <c r="Q27" s="110"/>
      <c r="R27" s="110"/>
      <c r="S27" s="110"/>
      <c r="T27" s="110"/>
      <c r="U27" s="110"/>
      <c r="V27" s="110"/>
      <c r="W27" s="110"/>
      <c r="X27" s="110"/>
      <c r="Y27" s="110"/>
      <c r="Z27" s="110"/>
      <c r="AA27" s="110"/>
      <c r="AB27" s="110"/>
      <c r="AC27" s="110"/>
    </row>
    <row r="28" spans="1:29" s="22" customFormat="1" ht="11.1" customHeight="1">
      <c r="A28" s="135">
        <f>IF(B28&lt;&gt;"",COUNTA($B$19:B28),"")</f>
        <v>10</v>
      </c>
      <c r="B28" s="36" t="s">
        <v>151</v>
      </c>
      <c r="C28" s="152" t="s">
        <v>10</v>
      </c>
      <c r="D28" s="152" t="s">
        <v>10</v>
      </c>
      <c r="E28" s="152" t="s">
        <v>10</v>
      </c>
      <c r="F28" s="152" t="s">
        <v>10</v>
      </c>
      <c r="G28" s="152" t="s">
        <v>10</v>
      </c>
      <c r="H28" s="152" t="s">
        <v>10</v>
      </c>
      <c r="I28" s="152" t="s">
        <v>10</v>
      </c>
      <c r="J28" s="152" t="s">
        <v>10</v>
      </c>
      <c r="K28" s="152" t="s">
        <v>10</v>
      </c>
      <c r="L28" s="152" t="s">
        <v>10</v>
      </c>
      <c r="M28" s="152" t="s">
        <v>10</v>
      </c>
      <c r="N28" s="152" t="s">
        <v>10</v>
      </c>
      <c r="O28" s="110"/>
      <c r="P28" s="110"/>
      <c r="Q28" s="110"/>
      <c r="R28" s="110"/>
      <c r="S28" s="110"/>
      <c r="T28" s="110"/>
      <c r="U28" s="110"/>
      <c r="V28" s="110"/>
      <c r="W28" s="110"/>
      <c r="X28" s="110"/>
      <c r="Y28" s="110"/>
      <c r="Z28" s="110"/>
      <c r="AA28" s="110"/>
      <c r="AB28" s="110"/>
      <c r="AC28" s="110"/>
    </row>
    <row r="29" spans="1:29" s="22" customFormat="1" ht="11.1" customHeight="1">
      <c r="A29" s="135">
        <f>IF(B29&lt;&gt;"",COUNTA($B$19:B29),"")</f>
        <v>11</v>
      </c>
      <c r="B29" s="36" t="s">
        <v>152</v>
      </c>
      <c r="C29" s="152">
        <v>92</v>
      </c>
      <c r="D29" s="152">
        <v>36</v>
      </c>
      <c r="E29" s="152">
        <v>35</v>
      </c>
      <c r="F29" s="152" t="s">
        <v>10</v>
      </c>
      <c r="G29" s="152" t="s">
        <v>10</v>
      </c>
      <c r="H29" s="152">
        <v>20</v>
      </c>
      <c r="I29" s="152">
        <v>19</v>
      </c>
      <c r="J29" s="152">
        <v>1</v>
      </c>
      <c r="K29" s="152">
        <v>1</v>
      </c>
      <c r="L29" s="152" t="s">
        <v>10</v>
      </c>
      <c r="M29" s="152" t="s">
        <v>10</v>
      </c>
      <c r="N29" s="152" t="s">
        <v>10</v>
      </c>
      <c r="O29" s="110"/>
      <c r="P29" s="110"/>
      <c r="Q29" s="110"/>
      <c r="R29" s="110"/>
      <c r="S29" s="110"/>
      <c r="T29" s="110"/>
      <c r="U29" s="110"/>
      <c r="V29" s="110"/>
      <c r="W29" s="110"/>
      <c r="X29" s="110"/>
      <c r="Y29" s="110"/>
      <c r="Z29" s="110"/>
      <c r="AA29" s="110"/>
      <c r="AB29" s="110"/>
      <c r="AC29" s="110"/>
    </row>
    <row r="30" spans="1:29" s="22" customFormat="1" ht="11.1" customHeight="1">
      <c r="A30" s="135">
        <f>IF(B30&lt;&gt;"",COUNTA($B$19:B30),"")</f>
        <v>12</v>
      </c>
      <c r="B30" s="36" t="s">
        <v>147</v>
      </c>
      <c r="C30" s="152" t="s">
        <v>10</v>
      </c>
      <c r="D30" s="152" t="s">
        <v>10</v>
      </c>
      <c r="E30" s="152" t="s">
        <v>10</v>
      </c>
      <c r="F30" s="152" t="s">
        <v>10</v>
      </c>
      <c r="G30" s="152" t="s">
        <v>10</v>
      </c>
      <c r="H30" s="152" t="s">
        <v>10</v>
      </c>
      <c r="I30" s="152" t="s">
        <v>10</v>
      </c>
      <c r="J30" s="152" t="s">
        <v>10</v>
      </c>
      <c r="K30" s="152" t="s">
        <v>10</v>
      </c>
      <c r="L30" s="152" t="s">
        <v>10</v>
      </c>
      <c r="M30" s="152" t="s">
        <v>10</v>
      </c>
      <c r="N30" s="152" t="s">
        <v>10</v>
      </c>
      <c r="O30" s="110"/>
      <c r="P30" s="110"/>
      <c r="Q30" s="110"/>
      <c r="R30" s="110"/>
      <c r="S30" s="110"/>
      <c r="T30" s="110"/>
      <c r="U30" s="110"/>
      <c r="V30" s="110"/>
      <c r="W30" s="110"/>
      <c r="X30" s="110"/>
      <c r="Y30" s="110"/>
      <c r="Z30" s="110"/>
      <c r="AA30" s="110"/>
      <c r="AB30" s="110"/>
      <c r="AC30" s="110"/>
    </row>
    <row r="31" spans="1:29" s="22" customFormat="1" ht="20.100000000000001" customHeight="1">
      <c r="A31" s="136">
        <f>IF(B31&lt;&gt;"",COUNTA($B$19:B31),"")</f>
        <v>13</v>
      </c>
      <c r="B31" s="39" t="s">
        <v>153</v>
      </c>
      <c r="C31" s="162">
        <v>34742</v>
      </c>
      <c r="D31" s="162">
        <v>12930</v>
      </c>
      <c r="E31" s="162">
        <v>447</v>
      </c>
      <c r="F31" s="162">
        <v>1575</v>
      </c>
      <c r="G31" s="162">
        <v>14</v>
      </c>
      <c r="H31" s="162">
        <v>26</v>
      </c>
      <c r="I31" s="162">
        <v>25</v>
      </c>
      <c r="J31" s="162">
        <v>1</v>
      </c>
      <c r="K31" s="162">
        <v>10</v>
      </c>
      <c r="L31" s="162">
        <v>3114</v>
      </c>
      <c r="M31" s="162">
        <v>16627</v>
      </c>
      <c r="N31" s="162" t="s">
        <v>10</v>
      </c>
      <c r="O31" s="110"/>
      <c r="P31" s="110"/>
      <c r="Q31" s="110"/>
      <c r="R31" s="110"/>
      <c r="S31" s="110"/>
      <c r="T31" s="110"/>
      <c r="U31" s="110"/>
      <c r="V31" s="110"/>
      <c r="W31" s="110"/>
      <c r="X31" s="110"/>
      <c r="Y31" s="110"/>
      <c r="Z31" s="110"/>
      <c r="AA31" s="110"/>
      <c r="AB31" s="110"/>
      <c r="AC31" s="110"/>
    </row>
    <row r="32" spans="1:29" s="22" customFormat="1" ht="20.100000000000001" customHeight="1">
      <c r="A32" s="136">
        <f>IF(B32&lt;&gt;"",COUNTA($B$19:B32),"")</f>
        <v>14</v>
      </c>
      <c r="B32" s="39" t="s">
        <v>154</v>
      </c>
      <c r="C32" s="162">
        <v>247473</v>
      </c>
      <c r="D32" s="162">
        <v>42363</v>
      </c>
      <c r="E32" s="162">
        <v>14392</v>
      </c>
      <c r="F32" s="162">
        <v>25004</v>
      </c>
      <c r="G32" s="162">
        <v>4363</v>
      </c>
      <c r="H32" s="162">
        <v>189821</v>
      </c>
      <c r="I32" s="162">
        <v>123931</v>
      </c>
      <c r="J32" s="162">
        <v>65890</v>
      </c>
      <c r="K32" s="162">
        <v>5718</v>
      </c>
      <c r="L32" s="162">
        <v>25730</v>
      </c>
      <c r="M32" s="162">
        <v>21743</v>
      </c>
      <c r="N32" s="162">
        <v>-81661</v>
      </c>
      <c r="O32" s="110"/>
      <c r="P32" s="110"/>
      <c r="Q32" s="110"/>
      <c r="R32" s="110"/>
      <c r="S32" s="110"/>
      <c r="T32" s="110"/>
      <c r="U32" s="110"/>
      <c r="V32" s="110"/>
      <c r="W32" s="110"/>
      <c r="X32" s="110"/>
      <c r="Y32" s="110"/>
      <c r="Z32" s="110"/>
      <c r="AA32" s="110"/>
      <c r="AB32" s="110"/>
      <c r="AC32" s="110"/>
    </row>
    <row r="33" spans="1:29" s="22" customFormat="1" ht="11.1" customHeight="1">
      <c r="A33" s="135">
        <f>IF(B33&lt;&gt;"",COUNTA($B$19:B33),"")</f>
        <v>15</v>
      </c>
      <c r="B33" s="36" t="s">
        <v>155</v>
      </c>
      <c r="C33" s="152" t="s">
        <v>10</v>
      </c>
      <c r="D33" s="152" t="s">
        <v>10</v>
      </c>
      <c r="E33" s="152" t="s">
        <v>10</v>
      </c>
      <c r="F33" s="152" t="s">
        <v>10</v>
      </c>
      <c r="G33" s="152" t="s">
        <v>10</v>
      </c>
      <c r="H33" s="152" t="s">
        <v>10</v>
      </c>
      <c r="I33" s="152" t="s">
        <v>10</v>
      </c>
      <c r="J33" s="152" t="s">
        <v>10</v>
      </c>
      <c r="K33" s="152" t="s">
        <v>10</v>
      </c>
      <c r="L33" s="152" t="s">
        <v>10</v>
      </c>
      <c r="M33" s="152" t="s">
        <v>10</v>
      </c>
      <c r="N33" s="152" t="s">
        <v>10</v>
      </c>
      <c r="O33" s="110"/>
      <c r="P33" s="110"/>
      <c r="Q33" s="110"/>
      <c r="R33" s="110"/>
      <c r="S33" s="110"/>
      <c r="T33" s="110"/>
      <c r="U33" s="110"/>
      <c r="V33" s="110"/>
      <c r="W33" s="110"/>
      <c r="X33" s="110"/>
      <c r="Y33" s="110"/>
      <c r="Z33" s="110"/>
      <c r="AA33" s="110"/>
      <c r="AB33" s="110"/>
      <c r="AC33" s="110"/>
    </row>
    <row r="34" spans="1:29" s="22" customFormat="1" ht="11.1" customHeight="1">
      <c r="A34" s="135">
        <f>IF(B34&lt;&gt;"",COUNTA($B$19:B34),"")</f>
        <v>16</v>
      </c>
      <c r="B34" s="36" t="s">
        <v>156</v>
      </c>
      <c r="C34" s="152" t="s">
        <v>10</v>
      </c>
      <c r="D34" s="152" t="s">
        <v>10</v>
      </c>
      <c r="E34" s="152" t="s">
        <v>10</v>
      </c>
      <c r="F34" s="152" t="s">
        <v>10</v>
      </c>
      <c r="G34" s="152" t="s">
        <v>10</v>
      </c>
      <c r="H34" s="152" t="s">
        <v>10</v>
      </c>
      <c r="I34" s="152" t="s">
        <v>10</v>
      </c>
      <c r="J34" s="152" t="s">
        <v>10</v>
      </c>
      <c r="K34" s="152" t="s">
        <v>10</v>
      </c>
      <c r="L34" s="152" t="s">
        <v>10</v>
      </c>
      <c r="M34" s="152" t="s">
        <v>10</v>
      </c>
      <c r="N34" s="152" t="s">
        <v>10</v>
      </c>
      <c r="O34" s="110"/>
      <c r="P34" s="110"/>
      <c r="Q34" s="110"/>
      <c r="R34" s="110"/>
      <c r="S34" s="110"/>
      <c r="T34" s="110"/>
      <c r="U34" s="110"/>
      <c r="V34" s="110"/>
      <c r="W34" s="110"/>
      <c r="X34" s="110"/>
      <c r="Y34" s="110"/>
      <c r="Z34" s="110"/>
      <c r="AA34" s="110"/>
      <c r="AB34" s="110"/>
      <c r="AC34" s="110"/>
    </row>
    <row r="35" spans="1:29" s="22" customFormat="1" ht="11.1" customHeight="1">
      <c r="A35" s="135">
        <f>IF(B35&lt;&gt;"",COUNTA($B$19:B35),"")</f>
        <v>17</v>
      </c>
      <c r="B35" s="36" t="s">
        <v>172</v>
      </c>
      <c r="C35" s="152" t="s">
        <v>10</v>
      </c>
      <c r="D35" s="152" t="s">
        <v>10</v>
      </c>
      <c r="E35" s="152" t="s">
        <v>10</v>
      </c>
      <c r="F35" s="152" t="s">
        <v>10</v>
      </c>
      <c r="G35" s="152" t="s">
        <v>10</v>
      </c>
      <c r="H35" s="152" t="s">
        <v>10</v>
      </c>
      <c r="I35" s="152" t="s">
        <v>10</v>
      </c>
      <c r="J35" s="152" t="s">
        <v>10</v>
      </c>
      <c r="K35" s="152" t="s">
        <v>10</v>
      </c>
      <c r="L35" s="152" t="s">
        <v>10</v>
      </c>
      <c r="M35" s="152" t="s">
        <v>10</v>
      </c>
      <c r="N35" s="152" t="s">
        <v>10</v>
      </c>
      <c r="O35" s="110"/>
      <c r="P35" s="110"/>
      <c r="Q35" s="110"/>
      <c r="R35" s="110"/>
      <c r="S35" s="110"/>
      <c r="T35" s="110"/>
      <c r="U35" s="110"/>
      <c r="V35" s="110"/>
      <c r="W35" s="110"/>
      <c r="X35" s="110"/>
      <c r="Y35" s="110"/>
      <c r="Z35" s="110"/>
      <c r="AA35" s="110"/>
      <c r="AB35" s="110"/>
      <c r="AC35" s="110"/>
    </row>
    <row r="36" spans="1:29" s="22" customFormat="1" ht="11.1" customHeight="1">
      <c r="A36" s="135">
        <f>IF(B36&lt;&gt;"",COUNTA($B$19:B36),"")</f>
        <v>18</v>
      </c>
      <c r="B36" s="36" t="s">
        <v>173</v>
      </c>
      <c r="C36" s="152" t="s">
        <v>10</v>
      </c>
      <c r="D36" s="152" t="s">
        <v>10</v>
      </c>
      <c r="E36" s="152" t="s">
        <v>10</v>
      </c>
      <c r="F36" s="152" t="s">
        <v>10</v>
      </c>
      <c r="G36" s="152" t="s">
        <v>10</v>
      </c>
      <c r="H36" s="152" t="s">
        <v>10</v>
      </c>
      <c r="I36" s="152" t="s">
        <v>10</v>
      </c>
      <c r="J36" s="152" t="s">
        <v>10</v>
      </c>
      <c r="K36" s="152" t="s">
        <v>10</v>
      </c>
      <c r="L36" s="152" t="s">
        <v>10</v>
      </c>
      <c r="M36" s="152" t="s">
        <v>10</v>
      </c>
      <c r="N36" s="152" t="s">
        <v>10</v>
      </c>
      <c r="O36" s="110"/>
      <c r="P36" s="110"/>
      <c r="Q36" s="110"/>
      <c r="R36" s="110"/>
      <c r="S36" s="110"/>
      <c r="T36" s="110"/>
      <c r="U36" s="110"/>
      <c r="V36" s="110"/>
      <c r="W36" s="110"/>
      <c r="X36" s="110"/>
      <c r="Y36" s="110"/>
      <c r="Z36" s="110"/>
      <c r="AA36" s="110"/>
      <c r="AB36" s="110"/>
      <c r="AC36" s="110"/>
    </row>
    <row r="37" spans="1:29" s="22" customFormat="1" ht="11.1" customHeight="1">
      <c r="A37" s="135">
        <f>IF(B37&lt;&gt;"",COUNTA($B$19:B37),"")</f>
        <v>19</v>
      </c>
      <c r="B37" s="36" t="s">
        <v>61</v>
      </c>
      <c r="C37" s="152">
        <v>40494</v>
      </c>
      <c r="D37" s="152" t="s">
        <v>10</v>
      </c>
      <c r="E37" s="152" t="s">
        <v>10</v>
      </c>
      <c r="F37" s="152" t="s">
        <v>10</v>
      </c>
      <c r="G37" s="152" t="s">
        <v>10</v>
      </c>
      <c r="H37" s="152" t="s">
        <v>10</v>
      </c>
      <c r="I37" s="152" t="s">
        <v>10</v>
      </c>
      <c r="J37" s="152" t="s">
        <v>10</v>
      </c>
      <c r="K37" s="152" t="s">
        <v>10</v>
      </c>
      <c r="L37" s="152" t="s">
        <v>10</v>
      </c>
      <c r="M37" s="152" t="s">
        <v>10</v>
      </c>
      <c r="N37" s="152">
        <v>40494</v>
      </c>
      <c r="O37" s="110"/>
      <c r="P37" s="110"/>
      <c r="Q37" s="110"/>
      <c r="R37" s="110"/>
      <c r="S37" s="110"/>
      <c r="T37" s="110"/>
      <c r="U37" s="110"/>
      <c r="V37" s="110"/>
      <c r="W37" s="110"/>
      <c r="X37" s="110"/>
      <c r="Y37" s="110"/>
      <c r="Z37" s="110"/>
      <c r="AA37" s="110"/>
      <c r="AB37" s="110"/>
      <c r="AC37" s="110"/>
    </row>
    <row r="38" spans="1:29" s="22" customFormat="1" ht="21.6" customHeight="1">
      <c r="A38" s="135">
        <f>IF(B38&lt;&gt;"",COUNTA($B$19:B38),"")</f>
        <v>20</v>
      </c>
      <c r="B38" s="37" t="s">
        <v>157</v>
      </c>
      <c r="C38" s="152">
        <v>33068</v>
      </c>
      <c r="D38" s="152" t="s">
        <v>10</v>
      </c>
      <c r="E38" s="152" t="s">
        <v>10</v>
      </c>
      <c r="F38" s="152" t="s">
        <v>10</v>
      </c>
      <c r="G38" s="152" t="s">
        <v>10</v>
      </c>
      <c r="H38" s="152" t="s">
        <v>10</v>
      </c>
      <c r="I38" s="152" t="s">
        <v>10</v>
      </c>
      <c r="J38" s="152" t="s">
        <v>10</v>
      </c>
      <c r="K38" s="152" t="s">
        <v>10</v>
      </c>
      <c r="L38" s="152" t="s">
        <v>10</v>
      </c>
      <c r="M38" s="152" t="s">
        <v>10</v>
      </c>
      <c r="N38" s="152">
        <v>33068</v>
      </c>
      <c r="O38" s="110"/>
      <c r="P38" s="110"/>
      <c r="Q38" s="110"/>
      <c r="R38" s="110"/>
      <c r="S38" s="110"/>
      <c r="T38" s="110"/>
      <c r="U38" s="110"/>
      <c r="V38" s="110"/>
      <c r="W38" s="110"/>
      <c r="X38" s="110"/>
      <c r="Y38" s="110"/>
      <c r="Z38" s="110"/>
      <c r="AA38" s="110"/>
      <c r="AB38" s="110"/>
      <c r="AC38" s="110"/>
    </row>
    <row r="39" spans="1:29" s="22" customFormat="1" ht="21.6" customHeight="1">
      <c r="A39" s="135">
        <f>IF(B39&lt;&gt;"",COUNTA($B$19:B39),"")</f>
        <v>21</v>
      </c>
      <c r="B39" s="37" t="s">
        <v>158</v>
      </c>
      <c r="C39" s="152">
        <v>82384</v>
      </c>
      <c r="D39" s="152">
        <v>275</v>
      </c>
      <c r="E39" s="152">
        <v>13</v>
      </c>
      <c r="F39" s="152">
        <v>2580</v>
      </c>
      <c r="G39" s="152">
        <v>597</v>
      </c>
      <c r="H39" s="152">
        <v>74341</v>
      </c>
      <c r="I39" s="152">
        <v>45427</v>
      </c>
      <c r="J39" s="152">
        <v>28913</v>
      </c>
      <c r="K39" s="152">
        <v>11</v>
      </c>
      <c r="L39" s="152">
        <v>4132</v>
      </c>
      <c r="M39" s="152">
        <v>435</v>
      </c>
      <c r="N39" s="152" t="s">
        <v>10</v>
      </c>
      <c r="O39" s="110"/>
      <c r="P39" s="110"/>
      <c r="Q39" s="110"/>
      <c r="R39" s="110"/>
      <c r="S39" s="110"/>
      <c r="T39" s="110"/>
      <c r="U39" s="110"/>
      <c r="V39" s="110"/>
      <c r="W39" s="110"/>
      <c r="X39" s="110"/>
      <c r="Y39" s="110"/>
      <c r="Z39" s="110"/>
      <c r="AA39" s="110"/>
      <c r="AB39" s="110"/>
      <c r="AC39" s="110"/>
    </row>
    <row r="40" spans="1:29" s="22" customFormat="1" ht="21.6" customHeight="1">
      <c r="A40" s="135">
        <f>IF(B40&lt;&gt;"",COUNTA($B$19:B40),"")</f>
        <v>22</v>
      </c>
      <c r="B40" s="37" t="s">
        <v>159</v>
      </c>
      <c r="C40" s="152">
        <v>11877</v>
      </c>
      <c r="D40" s="152">
        <v>92</v>
      </c>
      <c r="E40" s="152" t="s">
        <v>10</v>
      </c>
      <c r="F40" s="152">
        <v>232</v>
      </c>
      <c r="G40" s="152" t="s">
        <v>10</v>
      </c>
      <c r="H40" s="152">
        <v>11271</v>
      </c>
      <c r="I40" s="152">
        <v>11271</v>
      </c>
      <c r="J40" s="152" t="s">
        <v>10</v>
      </c>
      <c r="K40" s="152" t="s">
        <v>10</v>
      </c>
      <c r="L40" s="152" t="s">
        <v>10</v>
      </c>
      <c r="M40" s="152">
        <v>283</v>
      </c>
      <c r="N40" s="152" t="s">
        <v>10</v>
      </c>
      <c r="O40" s="110"/>
      <c r="P40" s="110"/>
      <c r="Q40" s="110"/>
      <c r="R40" s="110"/>
      <c r="S40" s="110"/>
      <c r="T40" s="110"/>
      <c r="U40" s="110"/>
      <c r="V40" s="110"/>
      <c r="W40" s="110"/>
      <c r="X40" s="110"/>
      <c r="Y40" s="110"/>
      <c r="Z40" s="110"/>
      <c r="AA40" s="110"/>
      <c r="AB40" s="110"/>
      <c r="AC40" s="110"/>
    </row>
    <row r="41" spans="1:29" s="22" customFormat="1" ht="11.1" customHeight="1">
      <c r="A41" s="135">
        <f>IF(B41&lt;&gt;"",COUNTA($B$19:B41),"")</f>
        <v>23</v>
      </c>
      <c r="B41" s="36" t="s">
        <v>160</v>
      </c>
      <c r="C41" s="152">
        <v>11360</v>
      </c>
      <c r="D41" s="152">
        <v>13</v>
      </c>
      <c r="E41" s="152">
        <v>6082</v>
      </c>
      <c r="F41" s="152">
        <v>238</v>
      </c>
      <c r="G41" s="152">
        <v>1214</v>
      </c>
      <c r="H41" s="152">
        <v>6</v>
      </c>
      <c r="I41" s="152">
        <v>5</v>
      </c>
      <c r="J41" s="152">
        <v>1</v>
      </c>
      <c r="K41" s="152">
        <v>275</v>
      </c>
      <c r="L41" s="152">
        <v>3348</v>
      </c>
      <c r="M41" s="152">
        <v>184</v>
      </c>
      <c r="N41" s="152" t="s">
        <v>10</v>
      </c>
      <c r="O41" s="110"/>
      <c r="P41" s="110"/>
      <c r="Q41" s="110"/>
      <c r="R41" s="110"/>
      <c r="S41" s="110"/>
      <c r="T41" s="110"/>
      <c r="U41" s="110"/>
      <c r="V41" s="110"/>
      <c r="W41" s="110"/>
      <c r="X41" s="110"/>
      <c r="Y41" s="110"/>
      <c r="Z41" s="110"/>
      <c r="AA41" s="110"/>
      <c r="AB41" s="110"/>
      <c r="AC41" s="110"/>
    </row>
    <row r="42" spans="1:29" s="22" customFormat="1" ht="11.1" customHeight="1">
      <c r="A42" s="135">
        <f>IF(B42&lt;&gt;"",COUNTA($B$19:B42),"")</f>
        <v>24</v>
      </c>
      <c r="B42" s="36" t="s">
        <v>161</v>
      </c>
      <c r="C42" s="152">
        <v>136147</v>
      </c>
      <c r="D42" s="152">
        <v>8065</v>
      </c>
      <c r="E42" s="152">
        <v>7015</v>
      </c>
      <c r="F42" s="152">
        <v>1668</v>
      </c>
      <c r="G42" s="152">
        <v>74</v>
      </c>
      <c r="H42" s="152">
        <v>34061</v>
      </c>
      <c r="I42" s="152">
        <v>26615</v>
      </c>
      <c r="J42" s="152">
        <v>7446</v>
      </c>
      <c r="K42" s="152">
        <v>94</v>
      </c>
      <c r="L42" s="152">
        <v>1263</v>
      </c>
      <c r="M42" s="152">
        <v>272</v>
      </c>
      <c r="N42" s="152">
        <v>83634</v>
      </c>
      <c r="O42" s="110"/>
      <c r="P42" s="110"/>
      <c r="Q42" s="110"/>
      <c r="R42" s="110"/>
      <c r="S42" s="110"/>
      <c r="T42" s="110"/>
      <c r="U42" s="110"/>
      <c r="V42" s="110"/>
      <c r="W42" s="110"/>
      <c r="X42" s="110"/>
      <c r="Y42" s="110"/>
      <c r="Z42" s="110"/>
      <c r="AA42" s="110"/>
      <c r="AB42" s="110"/>
      <c r="AC42" s="110"/>
    </row>
    <row r="43" spans="1:29" s="22" customFormat="1" ht="11.1" customHeight="1">
      <c r="A43" s="135">
        <f>IF(B43&lt;&gt;"",COUNTA($B$19:B43),"")</f>
        <v>25</v>
      </c>
      <c r="B43" s="36" t="s">
        <v>147</v>
      </c>
      <c r="C43" s="152">
        <v>88431</v>
      </c>
      <c r="D43" s="152">
        <v>173</v>
      </c>
      <c r="E43" s="152">
        <v>828</v>
      </c>
      <c r="F43" s="152">
        <v>1494</v>
      </c>
      <c r="G43" s="152">
        <v>31</v>
      </c>
      <c r="H43" s="152">
        <v>1369</v>
      </c>
      <c r="I43" s="152" t="s">
        <v>10</v>
      </c>
      <c r="J43" s="152">
        <v>1369</v>
      </c>
      <c r="K43" s="152" t="s">
        <v>10</v>
      </c>
      <c r="L43" s="152">
        <v>915</v>
      </c>
      <c r="M43" s="152" t="s">
        <v>10</v>
      </c>
      <c r="N43" s="152">
        <v>83621</v>
      </c>
      <c r="O43" s="110"/>
      <c r="P43" s="110"/>
      <c r="Q43" s="110"/>
      <c r="R43" s="110"/>
      <c r="S43" s="110"/>
      <c r="T43" s="110"/>
      <c r="U43" s="110"/>
      <c r="V43" s="110"/>
      <c r="W43" s="110"/>
      <c r="X43" s="110"/>
      <c r="Y43" s="110"/>
      <c r="Z43" s="110"/>
      <c r="AA43" s="110"/>
      <c r="AB43" s="110"/>
      <c r="AC43" s="110"/>
    </row>
    <row r="44" spans="1:29" s="22" customFormat="1" ht="20.100000000000001" customHeight="1">
      <c r="A44" s="136">
        <f>IF(B44&lt;&gt;"",COUNTA($B$19:B44),"")</f>
        <v>26</v>
      </c>
      <c r="B44" s="39" t="s">
        <v>162</v>
      </c>
      <c r="C44" s="162">
        <v>226898</v>
      </c>
      <c r="D44" s="162">
        <v>8272</v>
      </c>
      <c r="E44" s="162">
        <v>12282</v>
      </c>
      <c r="F44" s="162">
        <v>3223</v>
      </c>
      <c r="G44" s="162">
        <v>1854</v>
      </c>
      <c r="H44" s="162">
        <v>118310</v>
      </c>
      <c r="I44" s="162">
        <v>83318</v>
      </c>
      <c r="J44" s="162">
        <v>34992</v>
      </c>
      <c r="K44" s="162">
        <v>381</v>
      </c>
      <c r="L44" s="162">
        <v>7829</v>
      </c>
      <c r="M44" s="162">
        <v>1174</v>
      </c>
      <c r="N44" s="162">
        <v>73575</v>
      </c>
      <c r="O44" s="110"/>
      <c r="P44" s="110"/>
      <c r="Q44" s="110"/>
      <c r="R44" s="110"/>
      <c r="S44" s="110"/>
      <c r="T44" s="110"/>
      <c r="U44" s="110"/>
      <c r="V44" s="110"/>
      <c r="W44" s="110"/>
      <c r="X44" s="110"/>
      <c r="Y44" s="110"/>
      <c r="Z44" s="110"/>
      <c r="AA44" s="110"/>
      <c r="AB44" s="110"/>
      <c r="AC44" s="110"/>
    </row>
    <row r="45" spans="1:29" s="40" customFormat="1" ht="11.1" customHeight="1">
      <c r="A45" s="135">
        <f>IF(B45&lt;&gt;"",COUNTA($B$19:B45),"")</f>
        <v>27</v>
      </c>
      <c r="B45" s="36" t="s">
        <v>163</v>
      </c>
      <c r="C45" s="152">
        <v>8694</v>
      </c>
      <c r="D45" s="152" t="s">
        <v>10</v>
      </c>
      <c r="E45" s="152">
        <v>647</v>
      </c>
      <c r="F45" s="152">
        <v>938</v>
      </c>
      <c r="G45" s="152" t="s">
        <v>10</v>
      </c>
      <c r="H45" s="152">
        <v>20</v>
      </c>
      <c r="I45" s="152">
        <v>20</v>
      </c>
      <c r="J45" s="152" t="s">
        <v>10</v>
      </c>
      <c r="K45" s="152" t="s">
        <v>10</v>
      </c>
      <c r="L45" s="152">
        <v>836</v>
      </c>
      <c r="M45" s="152">
        <v>3200</v>
      </c>
      <c r="N45" s="152">
        <v>3053</v>
      </c>
      <c r="O45" s="111"/>
      <c r="P45" s="111"/>
      <c r="Q45" s="111"/>
      <c r="R45" s="111"/>
      <c r="S45" s="111"/>
      <c r="T45" s="111"/>
      <c r="U45" s="111"/>
      <c r="V45" s="111"/>
      <c r="W45" s="111"/>
      <c r="X45" s="111"/>
      <c r="Y45" s="111"/>
      <c r="Z45" s="111"/>
      <c r="AA45" s="111"/>
      <c r="AB45" s="111"/>
      <c r="AC45" s="111"/>
    </row>
    <row r="46" spans="1:29"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s="111"/>
      <c r="P46" s="111"/>
      <c r="Q46" s="111"/>
      <c r="R46" s="111"/>
      <c r="S46" s="111"/>
      <c r="T46" s="111"/>
      <c r="U46" s="111"/>
      <c r="V46" s="111"/>
      <c r="W46" s="111"/>
      <c r="X46" s="111"/>
      <c r="Y46" s="111"/>
      <c r="Z46" s="111"/>
      <c r="AA46" s="111"/>
      <c r="AB46" s="111"/>
      <c r="AC46" s="111"/>
    </row>
    <row r="47" spans="1:29" s="40" customFormat="1" ht="11.1" customHeight="1">
      <c r="A47" s="135">
        <f>IF(B47&lt;&gt;"",COUNTA($B$19:B47),"")</f>
        <v>29</v>
      </c>
      <c r="B47" s="36" t="s">
        <v>165</v>
      </c>
      <c r="C47" s="152">
        <v>5389</v>
      </c>
      <c r="D47" s="152">
        <v>82</v>
      </c>
      <c r="E47" s="152">
        <v>16</v>
      </c>
      <c r="F47" s="152" t="s">
        <v>10</v>
      </c>
      <c r="G47" s="152" t="s">
        <v>10</v>
      </c>
      <c r="H47" s="152" t="s">
        <v>10</v>
      </c>
      <c r="I47" s="152" t="s">
        <v>10</v>
      </c>
      <c r="J47" s="152" t="s">
        <v>10</v>
      </c>
      <c r="K47" s="152" t="s">
        <v>10</v>
      </c>
      <c r="L47" s="152">
        <v>84</v>
      </c>
      <c r="M47" s="152">
        <v>5206</v>
      </c>
      <c r="N47" s="152" t="s">
        <v>10</v>
      </c>
      <c r="O47" s="111"/>
      <c r="P47" s="111"/>
      <c r="Q47" s="111"/>
      <c r="R47" s="111"/>
      <c r="S47" s="111"/>
      <c r="T47" s="111"/>
      <c r="U47" s="111"/>
      <c r="V47" s="111"/>
      <c r="W47" s="111"/>
      <c r="X47" s="111"/>
      <c r="Y47" s="111"/>
      <c r="Z47" s="111"/>
      <c r="AA47" s="111"/>
      <c r="AB47" s="111"/>
      <c r="AC47" s="111"/>
    </row>
    <row r="48" spans="1:29" s="40" customFormat="1" ht="11.1" customHeight="1">
      <c r="A48" s="135">
        <f>IF(B48&lt;&gt;"",COUNTA($B$19:B48),"")</f>
        <v>30</v>
      </c>
      <c r="B48" s="36" t="s">
        <v>147</v>
      </c>
      <c r="C48" s="152" t="s">
        <v>10</v>
      </c>
      <c r="D48" s="152" t="s">
        <v>10</v>
      </c>
      <c r="E48" s="152" t="s">
        <v>10</v>
      </c>
      <c r="F48" s="152" t="s">
        <v>10</v>
      </c>
      <c r="G48" s="152" t="s">
        <v>10</v>
      </c>
      <c r="H48" s="152" t="s">
        <v>10</v>
      </c>
      <c r="I48" s="152" t="s">
        <v>10</v>
      </c>
      <c r="J48" s="152" t="s">
        <v>10</v>
      </c>
      <c r="K48" s="152" t="s">
        <v>10</v>
      </c>
      <c r="L48" s="152" t="s">
        <v>10</v>
      </c>
      <c r="M48" s="152" t="s">
        <v>10</v>
      </c>
      <c r="N48" s="152" t="s">
        <v>10</v>
      </c>
      <c r="O48" s="111"/>
      <c r="P48" s="111"/>
      <c r="Q48" s="111"/>
      <c r="R48" s="111"/>
      <c r="S48" s="111"/>
      <c r="T48" s="111"/>
      <c r="U48" s="111"/>
      <c r="V48" s="111"/>
      <c r="W48" s="111"/>
      <c r="X48" s="111"/>
      <c r="Y48" s="111"/>
      <c r="Z48" s="111"/>
      <c r="AA48" s="111"/>
      <c r="AB48" s="111"/>
      <c r="AC48" s="111"/>
    </row>
    <row r="49" spans="1:29" s="22" customFormat="1" ht="20.100000000000001" customHeight="1">
      <c r="A49" s="136">
        <f>IF(B49&lt;&gt;"",COUNTA($B$19:B49),"")</f>
        <v>31</v>
      </c>
      <c r="B49" s="39" t="s">
        <v>166</v>
      </c>
      <c r="C49" s="162">
        <v>14083</v>
      </c>
      <c r="D49" s="162">
        <v>82</v>
      </c>
      <c r="E49" s="162">
        <v>664</v>
      </c>
      <c r="F49" s="162">
        <v>938</v>
      </c>
      <c r="G49" s="162" t="s">
        <v>10</v>
      </c>
      <c r="H49" s="162">
        <v>20</v>
      </c>
      <c r="I49" s="162">
        <v>20</v>
      </c>
      <c r="J49" s="162" t="s">
        <v>10</v>
      </c>
      <c r="K49" s="162" t="s">
        <v>10</v>
      </c>
      <c r="L49" s="162">
        <v>920</v>
      </c>
      <c r="M49" s="162">
        <v>8406</v>
      </c>
      <c r="N49" s="162">
        <v>3053</v>
      </c>
      <c r="O49" s="110"/>
      <c r="P49" s="110"/>
      <c r="Q49" s="110"/>
      <c r="R49" s="110"/>
      <c r="S49" s="110"/>
      <c r="T49" s="110"/>
      <c r="U49" s="110"/>
      <c r="V49" s="110"/>
      <c r="W49" s="110"/>
      <c r="X49" s="110"/>
      <c r="Y49" s="110"/>
      <c r="Z49" s="110"/>
      <c r="AA49" s="110"/>
      <c r="AB49" s="110"/>
      <c r="AC49" s="110"/>
    </row>
    <row r="50" spans="1:29" s="22" customFormat="1" ht="20.100000000000001" customHeight="1">
      <c r="A50" s="136">
        <f>IF(B50&lt;&gt;"",COUNTA($B$19:B50),"")</f>
        <v>32</v>
      </c>
      <c r="B50" s="39" t="s">
        <v>167</v>
      </c>
      <c r="C50" s="162">
        <v>240981</v>
      </c>
      <c r="D50" s="162">
        <v>8354</v>
      </c>
      <c r="E50" s="162">
        <v>12946</v>
      </c>
      <c r="F50" s="162">
        <v>4160</v>
      </c>
      <c r="G50" s="162">
        <v>1854</v>
      </c>
      <c r="H50" s="162">
        <v>118330</v>
      </c>
      <c r="I50" s="162">
        <v>83338</v>
      </c>
      <c r="J50" s="162">
        <v>34992</v>
      </c>
      <c r="K50" s="162">
        <v>381</v>
      </c>
      <c r="L50" s="162">
        <v>8749</v>
      </c>
      <c r="M50" s="162">
        <v>9580</v>
      </c>
      <c r="N50" s="162">
        <v>76627</v>
      </c>
      <c r="O50" s="110"/>
      <c r="P50" s="110"/>
      <c r="Q50" s="110"/>
      <c r="R50" s="110"/>
      <c r="S50" s="110"/>
      <c r="T50" s="110"/>
      <c r="U50" s="110"/>
      <c r="V50" s="110"/>
      <c r="W50" s="110"/>
      <c r="X50" s="110"/>
      <c r="Y50" s="110"/>
      <c r="Z50" s="110"/>
      <c r="AA50" s="110"/>
      <c r="AB50" s="110"/>
      <c r="AC50" s="110"/>
    </row>
    <row r="51" spans="1:29" s="22" customFormat="1" ht="20.100000000000001" customHeight="1">
      <c r="A51" s="136">
        <f>IF(B51&lt;&gt;"",COUNTA($B$19:B51),"")</f>
        <v>33</v>
      </c>
      <c r="B51" s="39" t="s">
        <v>168</v>
      </c>
      <c r="C51" s="162">
        <v>-6492</v>
      </c>
      <c r="D51" s="162">
        <v>-34009</v>
      </c>
      <c r="E51" s="162">
        <v>-1446</v>
      </c>
      <c r="F51" s="162">
        <v>-20843</v>
      </c>
      <c r="G51" s="162">
        <v>-2509</v>
      </c>
      <c r="H51" s="162">
        <v>-71492</v>
      </c>
      <c r="I51" s="162">
        <v>-40593</v>
      </c>
      <c r="J51" s="162">
        <v>-30898</v>
      </c>
      <c r="K51" s="162">
        <v>-5337</v>
      </c>
      <c r="L51" s="162">
        <v>-16980</v>
      </c>
      <c r="M51" s="162">
        <v>-12163</v>
      </c>
      <c r="N51" s="162">
        <v>158288</v>
      </c>
      <c r="O51" s="110"/>
      <c r="P51" s="110"/>
      <c r="Q51" s="110"/>
      <c r="R51" s="110"/>
      <c r="S51" s="110"/>
      <c r="T51" s="110"/>
      <c r="U51" s="110"/>
      <c r="V51" s="110"/>
      <c r="W51" s="110"/>
      <c r="X51" s="110"/>
      <c r="Y51" s="110"/>
      <c r="Z51" s="110"/>
      <c r="AA51" s="110"/>
      <c r="AB51" s="110"/>
      <c r="AC51" s="110"/>
    </row>
    <row r="52" spans="1:29" s="40" customFormat="1" ht="25.15" customHeight="1">
      <c r="A52" s="135">
        <f>IF(B52&lt;&gt;"",COUNTA($B$19:B52),"")</f>
        <v>34</v>
      </c>
      <c r="B52" s="38" t="s">
        <v>169</v>
      </c>
      <c r="C52" s="160">
        <v>14167</v>
      </c>
      <c r="D52" s="160">
        <v>-21161</v>
      </c>
      <c r="E52" s="160">
        <v>-1663</v>
      </c>
      <c r="F52" s="160">
        <v>-20206</v>
      </c>
      <c r="G52" s="160">
        <v>-2495</v>
      </c>
      <c r="H52" s="160">
        <v>-71486</v>
      </c>
      <c r="I52" s="160">
        <v>-40589</v>
      </c>
      <c r="J52" s="160">
        <v>-30897</v>
      </c>
      <c r="K52" s="160">
        <v>-5328</v>
      </c>
      <c r="L52" s="160">
        <v>-14787</v>
      </c>
      <c r="M52" s="160">
        <v>-3942</v>
      </c>
      <c r="N52" s="160">
        <v>155235</v>
      </c>
      <c r="O52" s="111"/>
      <c r="P52" s="111"/>
      <c r="Q52" s="111"/>
      <c r="R52" s="111"/>
      <c r="S52" s="111"/>
      <c r="T52" s="111"/>
      <c r="U52" s="111"/>
      <c r="V52" s="111"/>
      <c r="W52" s="111"/>
      <c r="X52" s="111"/>
      <c r="Y52" s="111"/>
      <c r="Z52" s="111"/>
      <c r="AA52" s="111"/>
      <c r="AB52" s="111"/>
      <c r="AC52" s="111"/>
    </row>
    <row r="53" spans="1:29" s="40" customFormat="1" ht="18" customHeight="1">
      <c r="A53" s="135">
        <f>IF(B53&lt;&gt;"",COUNTA($B$19:B53),"")</f>
        <v>35</v>
      </c>
      <c r="B53" s="36" t="s">
        <v>170</v>
      </c>
      <c r="C53" s="152">
        <v>23347</v>
      </c>
      <c r="D53" s="152" t="s">
        <v>10</v>
      </c>
      <c r="E53" s="152" t="s">
        <v>10</v>
      </c>
      <c r="F53" s="152" t="s">
        <v>10</v>
      </c>
      <c r="G53" s="152" t="s">
        <v>10</v>
      </c>
      <c r="H53" s="152" t="s">
        <v>10</v>
      </c>
      <c r="I53" s="152" t="s">
        <v>10</v>
      </c>
      <c r="J53" s="152" t="s">
        <v>10</v>
      </c>
      <c r="K53" s="152" t="s">
        <v>10</v>
      </c>
      <c r="L53" s="152" t="s">
        <v>10</v>
      </c>
      <c r="M53" s="152" t="s">
        <v>10</v>
      </c>
      <c r="N53" s="152">
        <v>23347</v>
      </c>
      <c r="O53" s="111"/>
      <c r="P53" s="111"/>
      <c r="Q53" s="111"/>
      <c r="R53" s="111"/>
      <c r="S53" s="111"/>
      <c r="T53" s="111"/>
      <c r="U53" s="111"/>
      <c r="V53" s="111"/>
      <c r="W53" s="111"/>
      <c r="X53" s="111"/>
      <c r="Y53" s="111"/>
      <c r="Z53" s="111"/>
      <c r="AA53" s="111"/>
      <c r="AB53" s="111"/>
      <c r="AC53" s="111"/>
    </row>
    <row r="54" spans="1:29" ht="11.1" customHeight="1">
      <c r="A54" s="135">
        <f>IF(B54&lt;&gt;"",COUNTA($B$19:B54),"")</f>
        <v>36</v>
      </c>
      <c r="B54" s="36" t="s">
        <v>171</v>
      </c>
      <c r="C54" s="152">
        <v>15374</v>
      </c>
      <c r="D54" s="152" t="s">
        <v>10</v>
      </c>
      <c r="E54" s="152" t="s">
        <v>10</v>
      </c>
      <c r="F54" s="152" t="s">
        <v>10</v>
      </c>
      <c r="G54" s="152" t="s">
        <v>10</v>
      </c>
      <c r="H54" s="152" t="s">
        <v>10</v>
      </c>
      <c r="I54" s="152" t="s">
        <v>10</v>
      </c>
      <c r="J54" s="152" t="s">
        <v>10</v>
      </c>
      <c r="K54" s="152" t="s">
        <v>10</v>
      </c>
      <c r="L54" s="152" t="s">
        <v>10</v>
      </c>
      <c r="M54" s="152" t="s">
        <v>10</v>
      </c>
      <c r="N54" s="152">
        <v>15374</v>
      </c>
    </row>
    <row r="55" spans="1:29" s="18" customFormat="1" ht="15.95" customHeight="1">
      <c r="A55" s="135" t="str">
        <f>IF(B55&lt;&gt;"",COUNTA($B$19:B55),"")</f>
        <v/>
      </c>
      <c r="B55" s="36"/>
      <c r="C55" s="258" t="s">
        <v>112</v>
      </c>
      <c r="D55" s="259"/>
      <c r="E55" s="259"/>
      <c r="F55" s="259"/>
      <c r="G55" s="259"/>
      <c r="H55" s="259" t="s">
        <v>112</v>
      </c>
      <c r="I55" s="259"/>
      <c r="J55" s="259"/>
      <c r="K55" s="259"/>
      <c r="L55" s="259"/>
      <c r="M55" s="259"/>
      <c r="N55" s="259"/>
    </row>
    <row r="56" spans="1:29" s="22" customFormat="1" ht="11.1" customHeight="1">
      <c r="A56" s="135">
        <f>IF(B56&lt;&gt;"",COUNTA($B$19:B56),"")</f>
        <v>37</v>
      </c>
      <c r="B56" s="36" t="s">
        <v>142</v>
      </c>
      <c r="C56" s="154">
        <v>316.56</v>
      </c>
      <c r="D56" s="154">
        <v>90.56</v>
      </c>
      <c r="E56" s="154">
        <v>48.56</v>
      </c>
      <c r="F56" s="154">
        <v>14.73</v>
      </c>
      <c r="G56" s="154">
        <v>14.73</v>
      </c>
      <c r="H56" s="154">
        <v>58.68</v>
      </c>
      <c r="I56" s="154">
        <v>32.15</v>
      </c>
      <c r="J56" s="154">
        <v>26.53</v>
      </c>
      <c r="K56" s="154">
        <v>11.65</v>
      </c>
      <c r="L56" s="154">
        <v>61.96</v>
      </c>
      <c r="M56" s="154">
        <v>15.68</v>
      </c>
      <c r="N56" s="154" t="s">
        <v>10</v>
      </c>
      <c r="O56" s="110"/>
      <c r="P56" s="110"/>
      <c r="Q56" s="110"/>
      <c r="R56" s="110"/>
      <c r="S56" s="110"/>
      <c r="T56" s="110"/>
      <c r="U56" s="110"/>
      <c r="V56" s="110"/>
      <c r="W56" s="110"/>
      <c r="X56" s="110"/>
      <c r="Y56" s="110"/>
      <c r="Z56" s="110"/>
      <c r="AA56" s="110"/>
      <c r="AB56" s="110"/>
      <c r="AC56" s="110"/>
    </row>
    <row r="57" spans="1:29" s="22" customFormat="1" ht="11.1" customHeight="1">
      <c r="A57" s="135">
        <f>IF(B57&lt;&gt;"",COUNTA($B$19:B57),"")</f>
        <v>38</v>
      </c>
      <c r="B57" s="36" t="s">
        <v>143</v>
      </c>
      <c r="C57" s="154">
        <v>129.38</v>
      </c>
      <c r="D57" s="154">
        <v>19.7</v>
      </c>
      <c r="E57" s="154">
        <v>8.76</v>
      </c>
      <c r="F57" s="154">
        <v>72.97</v>
      </c>
      <c r="G57" s="154">
        <v>1.51</v>
      </c>
      <c r="H57" s="154">
        <v>8.76</v>
      </c>
      <c r="I57" s="154">
        <v>8.2899999999999991</v>
      </c>
      <c r="J57" s="154">
        <v>0.47</v>
      </c>
      <c r="K57" s="154">
        <v>0.34</v>
      </c>
      <c r="L57" s="154">
        <v>15.97</v>
      </c>
      <c r="M57" s="154">
        <v>1.37</v>
      </c>
      <c r="N57" s="154" t="s">
        <v>10</v>
      </c>
      <c r="O57" s="110"/>
      <c r="P57" s="110"/>
      <c r="Q57" s="110"/>
      <c r="R57" s="110"/>
      <c r="S57" s="110"/>
      <c r="T57" s="110"/>
      <c r="U57" s="110"/>
      <c r="V57" s="110"/>
      <c r="W57" s="110"/>
      <c r="X57" s="110"/>
      <c r="Y57" s="110"/>
      <c r="Z57" s="110"/>
      <c r="AA57" s="110"/>
      <c r="AB57" s="110"/>
      <c r="AC57" s="110"/>
    </row>
    <row r="58" spans="1:29" s="22" customFormat="1" ht="21.6" customHeight="1">
      <c r="A58" s="135">
        <f>IF(B58&lt;&gt;"",COUNTA($B$19:B58),"")</f>
        <v>39</v>
      </c>
      <c r="B58" s="37" t="s">
        <v>144</v>
      </c>
      <c r="C58" s="154">
        <v>634.08000000000004</v>
      </c>
      <c r="D58" s="154" t="s">
        <v>10</v>
      </c>
      <c r="E58" s="154" t="s">
        <v>10</v>
      </c>
      <c r="F58" s="154" t="s">
        <v>10</v>
      </c>
      <c r="G58" s="154" t="s">
        <v>10</v>
      </c>
      <c r="H58" s="154">
        <v>634.08000000000004</v>
      </c>
      <c r="I58" s="154">
        <v>504.56</v>
      </c>
      <c r="J58" s="154">
        <v>129.52000000000001</v>
      </c>
      <c r="K58" s="154" t="s">
        <v>10</v>
      </c>
      <c r="L58" s="154" t="s">
        <v>10</v>
      </c>
      <c r="M58" s="154" t="s">
        <v>10</v>
      </c>
      <c r="N58" s="154" t="s">
        <v>10</v>
      </c>
      <c r="O58" s="110"/>
      <c r="P58" s="110"/>
      <c r="Q58" s="110"/>
      <c r="R58" s="110"/>
      <c r="S58" s="110"/>
      <c r="T58" s="110"/>
      <c r="U58" s="110"/>
      <c r="V58" s="110"/>
      <c r="W58" s="110"/>
      <c r="X58" s="110"/>
      <c r="Y58" s="110"/>
      <c r="Z58" s="110"/>
      <c r="AA58" s="110"/>
      <c r="AB58" s="110"/>
      <c r="AC58" s="110"/>
    </row>
    <row r="59" spans="1:29" s="22" customFormat="1" ht="11.1" customHeight="1">
      <c r="A59" s="135">
        <f>IF(B59&lt;&gt;"",COUNTA($B$19:B59),"")</f>
        <v>40</v>
      </c>
      <c r="B59" s="36" t="s">
        <v>145</v>
      </c>
      <c r="C59" s="154">
        <v>9.02</v>
      </c>
      <c r="D59" s="154" t="s">
        <v>10</v>
      </c>
      <c r="E59" s="154" t="s">
        <v>10</v>
      </c>
      <c r="F59" s="154" t="s">
        <v>10</v>
      </c>
      <c r="G59" s="154" t="s">
        <v>10</v>
      </c>
      <c r="H59" s="154" t="s">
        <v>10</v>
      </c>
      <c r="I59" s="154" t="s">
        <v>10</v>
      </c>
      <c r="J59" s="154" t="s">
        <v>10</v>
      </c>
      <c r="K59" s="154" t="s">
        <v>10</v>
      </c>
      <c r="L59" s="154" t="s">
        <v>10</v>
      </c>
      <c r="M59" s="154" t="s">
        <v>10</v>
      </c>
      <c r="N59" s="154">
        <v>9.02</v>
      </c>
      <c r="O59" s="110"/>
      <c r="P59" s="110"/>
      <c r="Q59" s="110"/>
      <c r="R59" s="110"/>
      <c r="S59" s="110"/>
      <c r="T59" s="110"/>
      <c r="U59" s="110"/>
      <c r="V59" s="110"/>
      <c r="W59" s="110"/>
      <c r="X59" s="110"/>
      <c r="Y59" s="110"/>
      <c r="Z59" s="110"/>
      <c r="AA59" s="110"/>
      <c r="AB59" s="110"/>
      <c r="AC59" s="110"/>
    </row>
    <row r="60" spans="1:29" s="22" customFormat="1" ht="11.1" customHeight="1">
      <c r="A60" s="135">
        <f>IF(B60&lt;&gt;"",COUNTA($B$19:B60),"")</f>
        <v>41</v>
      </c>
      <c r="B60" s="36" t="s">
        <v>146</v>
      </c>
      <c r="C60" s="154">
        <v>327.64</v>
      </c>
      <c r="D60" s="154">
        <v>29.01</v>
      </c>
      <c r="E60" s="154">
        <v>12.17</v>
      </c>
      <c r="F60" s="154">
        <v>29.53</v>
      </c>
      <c r="G60" s="154">
        <v>4.37</v>
      </c>
      <c r="H60" s="154">
        <v>197.72</v>
      </c>
      <c r="I60" s="154">
        <v>37.86</v>
      </c>
      <c r="J60" s="154">
        <v>159.86000000000001</v>
      </c>
      <c r="K60" s="154">
        <v>14.87</v>
      </c>
      <c r="L60" s="154">
        <v>32.76</v>
      </c>
      <c r="M60" s="154">
        <v>7.02</v>
      </c>
      <c r="N60" s="154">
        <v>0.2</v>
      </c>
      <c r="O60" s="110"/>
      <c r="P60" s="110"/>
      <c r="Q60" s="110"/>
      <c r="R60" s="110"/>
      <c r="S60" s="110"/>
      <c r="T60" s="110"/>
      <c r="U60" s="110"/>
      <c r="V60" s="110"/>
      <c r="W60" s="110"/>
      <c r="X60" s="110"/>
      <c r="Y60" s="110"/>
      <c r="Z60" s="110"/>
      <c r="AA60" s="110"/>
      <c r="AB60" s="110"/>
      <c r="AC60" s="110"/>
    </row>
    <row r="61" spans="1:29" s="22" customFormat="1" ht="11.1" customHeight="1">
      <c r="A61" s="135">
        <f>IF(B61&lt;&gt;"",COUNTA($B$19:B61),"")</f>
        <v>42</v>
      </c>
      <c r="B61" s="36" t="s">
        <v>147</v>
      </c>
      <c r="C61" s="154">
        <v>415.98</v>
      </c>
      <c r="D61" s="154">
        <v>0.81</v>
      </c>
      <c r="E61" s="154">
        <v>3.9</v>
      </c>
      <c r="F61" s="154">
        <v>7.03</v>
      </c>
      <c r="G61" s="154">
        <v>0.15</v>
      </c>
      <c r="H61" s="154">
        <v>6.44</v>
      </c>
      <c r="I61" s="154" t="s">
        <v>10</v>
      </c>
      <c r="J61" s="154">
        <v>6.44</v>
      </c>
      <c r="K61" s="154" t="s">
        <v>10</v>
      </c>
      <c r="L61" s="154">
        <v>4.3099999999999996</v>
      </c>
      <c r="M61" s="154" t="s">
        <v>10</v>
      </c>
      <c r="N61" s="154">
        <v>393.36</v>
      </c>
      <c r="O61" s="110"/>
      <c r="P61" s="110"/>
      <c r="Q61" s="110"/>
      <c r="R61" s="110"/>
      <c r="S61" s="110"/>
      <c r="T61" s="110"/>
      <c r="U61" s="110"/>
      <c r="V61" s="110"/>
      <c r="W61" s="110"/>
      <c r="X61" s="110"/>
      <c r="Y61" s="110"/>
      <c r="Z61" s="110"/>
      <c r="AA61" s="110"/>
      <c r="AB61" s="110"/>
      <c r="AC61" s="110"/>
    </row>
    <row r="62" spans="1:29" s="22" customFormat="1" ht="20.100000000000001" customHeight="1">
      <c r="A62" s="136">
        <f>IF(B62&lt;&gt;"",COUNTA($B$19:B62),"")</f>
        <v>43</v>
      </c>
      <c r="B62" s="39" t="s">
        <v>148</v>
      </c>
      <c r="C62" s="158">
        <v>1000.7</v>
      </c>
      <c r="D62" s="158">
        <v>138.46</v>
      </c>
      <c r="E62" s="158">
        <v>65.599999999999994</v>
      </c>
      <c r="F62" s="158">
        <v>110.21</v>
      </c>
      <c r="G62" s="158">
        <v>20.45</v>
      </c>
      <c r="H62" s="158">
        <v>892.81</v>
      </c>
      <c r="I62" s="158">
        <v>582.86</v>
      </c>
      <c r="J62" s="158">
        <v>309.94</v>
      </c>
      <c r="K62" s="158">
        <v>26.85</v>
      </c>
      <c r="L62" s="158">
        <v>106.39</v>
      </c>
      <c r="M62" s="158">
        <v>24.07</v>
      </c>
      <c r="N62" s="158">
        <v>-384.14</v>
      </c>
      <c r="O62" s="110"/>
      <c r="P62" s="110"/>
      <c r="Q62" s="110"/>
      <c r="R62" s="110"/>
      <c r="S62" s="110"/>
      <c r="T62" s="110"/>
      <c r="U62" s="110"/>
      <c r="V62" s="110"/>
      <c r="W62" s="110"/>
      <c r="X62" s="110"/>
      <c r="Y62" s="110"/>
      <c r="Z62" s="110"/>
      <c r="AA62" s="110"/>
      <c r="AB62" s="110"/>
      <c r="AC62" s="110"/>
    </row>
    <row r="63" spans="1:29" s="22" customFormat="1" ht="21.6" customHeight="1">
      <c r="A63" s="135">
        <f>IF(B63&lt;&gt;"",COUNTA($B$19:B63),"")</f>
        <v>44</v>
      </c>
      <c r="B63" s="37" t="s">
        <v>149</v>
      </c>
      <c r="C63" s="154">
        <v>162.99</v>
      </c>
      <c r="D63" s="154">
        <v>60.65</v>
      </c>
      <c r="E63" s="154">
        <v>1.94</v>
      </c>
      <c r="F63" s="154">
        <v>7.41</v>
      </c>
      <c r="G63" s="154">
        <v>7.0000000000000007E-2</v>
      </c>
      <c r="H63" s="154">
        <v>0.03</v>
      </c>
      <c r="I63" s="154">
        <v>0.03</v>
      </c>
      <c r="J63" s="154" t="s">
        <v>10</v>
      </c>
      <c r="K63" s="154">
        <v>0.04</v>
      </c>
      <c r="L63" s="154">
        <v>14.65</v>
      </c>
      <c r="M63" s="154">
        <v>78.209999999999994</v>
      </c>
      <c r="N63" s="154" t="s">
        <v>10</v>
      </c>
      <c r="O63" s="110"/>
      <c r="P63" s="110"/>
      <c r="Q63" s="110"/>
      <c r="R63" s="110"/>
      <c r="S63" s="110"/>
      <c r="T63" s="110"/>
      <c r="U63" s="110"/>
      <c r="V63" s="110"/>
      <c r="W63" s="110"/>
      <c r="X63" s="110"/>
      <c r="Y63" s="110"/>
      <c r="Z63" s="110"/>
      <c r="AA63" s="110"/>
      <c r="AB63" s="110"/>
      <c r="AC63" s="110"/>
    </row>
    <row r="64" spans="1:29" s="22" customFormat="1" ht="11.1" customHeight="1">
      <c r="A64" s="135">
        <f>IF(B64&lt;&gt;"",COUNTA($B$19:B64),"")</f>
        <v>45</v>
      </c>
      <c r="B64" s="36" t="s">
        <v>150</v>
      </c>
      <c r="C64" s="154">
        <v>18.97</v>
      </c>
      <c r="D64" s="154" t="s">
        <v>10</v>
      </c>
      <c r="E64" s="154">
        <v>0.12</v>
      </c>
      <c r="F64" s="154">
        <v>6.77</v>
      </c>
      <c r="G64" s="154" t="s">
        <v>10</v>
      </c>
      <c r="H64" s="154" t="s">
        <v>10</v>
      </c>
      <c r="I64" s="154" t="s">
        <v>10</v>
      </c>
      <c r="J64" s="154" t="s">
        <v>10</v>
      </c>
      <c r="K64" s="154" t="s">
        <v>10</v>
      </c>
      <c r="L64" s="154">
        <v>12.08</v>
      </c>
      <c r="M64" s="154" t="s">
        <v>10</v>
      </c>
      <c r="N64" s="154" t="s">
        <v>10</v>
      </c>
      <c r="O64" s="110"/>
      <c r="P64" s="110"/>
      <c r="Q64" s="110"/>
      <c r="R64" s="110"/>
      <c r="S64" s="110"/>
      <c r="T64" s="110"/>
      <c r="U64" s="110"/>
      <c r="V64" s="110"/>
      <c r="W64" s="110"/>
      <c r="X64" s="110"/>
      <c r="Y64" s="110"/>
      <c r="Z64" s="110"/>
      <c r="AA64" s="110"/>
      <c r="AB64" s="110"/>
      <c r="AC64" s="110"/>
    </row>
    <row r="65" spans="1:29" s="22" customFormat="1" ht="11.1" customHeight="1">
      <c r="A65" s="135">
        <f>IF(B65&lt;&gt;"",COUNTA($B$19:B65),"")</f>
        <v>46</v>
      </c>
      <c r="B65" s="36" t="s">
        <v>151</v>
      </c>
      <c r="C65" s="154" t="s">
        <v>10</v>
      </c>
      <c r="D65" s="154" t="s">
        <v>10</v>
      </c>
      <c r="E65" s="154" t="s">
        <v>10</v>
      </c>
      <c r="F65" s="154" t="s">
        <v>10</v>
      </c>
      <c r="G65" s="154" t="s">
        <v>10</v>
      </c>
      <c r="H65" s="154" t="s">
        <v>10</v>
      </c>
      <c r="I65" s="154" t="s">
        <v>10</v>
      </c>
      <c r="J65" s="154" t="s">
        <v>10</v>
      </c>
      <c r="K65" s="154" t="s">
        <v>10</v>
      </c>
      <c r="L65" s="154" t="s">
        <v>10</v>
      </c>
      <c r="M65" s="154" t="s">
        <v>10</v>
      </c>
      <c r="N65" s="154" t="s">
        <v>10</v>
      </c>
      <c r="O65" s="110"/>
      <c r="P65" s="110"/>
      <c r="Q65" s="110"/>
      <c r="R65" s="110"/>
      <c r="S65" s="110"/>
      <c r="T65" s="110"/>
      <c r="U65" s="110"/>
      <c r="V65" s="110"/>
      <c r="W65" s="110"/>
      <c r="X65" s="110"/>
      <c r="Y65" s="110"/>
      <c r="Z65" s="110"/>
      <c r="AA65" s="110"/>
      <c r="AB65" s="110"/>
      <c r="AC65" s="110"/>
    </row>
    <row r="66" spans="1:29" s="22" customFormat="1" ht="11.1" customHeight="1">
      <c r="A66" s="135">
        <f>IF(B66&lt;&gt;"",COUNTA($B$19:B66),"")</f>
        <v>47</v>
      </c>
      <c r="B66" s="36" t="s">
        <v>152</v>
      </c>
      <c r="C66" s="154">
        <v>0.43</v>
      </c>
      <c r="D66" s="154">
        <v>0.17</v>
      </c>
      <c r="E66" s="154">
        <v>0.17</v>
      </c>
      <c r="F66" s="154" t="s">
        <v>10</v>
      </c>
      <c r="G66" s="154" t="s">
        <v>10</v>
      </c>
      <c r="H66" s="154">
        <v>0.09</v>
      </c>
      <c r="I66" s="154">
        <v>0.09</v>
      </c>
      <c r="J66" s="154" t="s">
        <v>10</v>
      </c>
      <c r="K66" s="154" t="s">
        <v>10</v>
      </c>
      <c r="L66" s="154" t="s">
        <v>10</v>
      </c>
      <c r="M66" s="154" t="s">
        <v>10</v>
      </c>
      <c r="N66" s="154" t="s">
        <v>10</v>
      </c>
      <c r="O66" s="110"/>
      <c r="P66" s="110"/>
      <c r="Q66" s="110"/>
      <c r="R66" s="110"/>
      <c r="S66" s="110"/>
      <c r="T66" s="110"/>
      <c r="U66" s="110"/>
      <c r="V66" s="110"/>
      <c r="W66" s="110"/>
      <c r="X66" s="110"/>
      <c r="Y66" s="110"/>
      <c r="Z66" s="110"/>
      <c r="AA66" s="110"/>
      <c r="AB66" s="110"/>
      <c r="AC66" s="110"/>
    </row>
    <row r="67" spans="1:29" s="22" customFormat="1" ht="11.1" customHeight="1">
      <c r="A67" s="135">
        <f>IF(B67&lt;&gt;"",COUNTA($B$19:B67),"")</f>
        <v>48</v>
      </c>
      <c r="B67" s="36" t="s">
        <v>147</v>
      </c>
      <c r="C67" s="154" t="s">
        <v>10</v>
      </c>
      <c r="D67" s="154" t="s">
        <v>10</v>
      </c>
      <c r="E67" s="154" t="s">
        <v>10</v>
      </c>
      <c r="F67" s="154" t="s">
        <v>10</v>
      </c>
      <c r="G67" s="154" t="s">
        <v>10</v>
      </c>
      <c r="H67" s="154" t="s">
        <v>10</v>
      </c>
      <c r="I67" s="154" t="s">
        <v>10</v>
      </c>
      <c r="J67" s="154" t="s">
        <v>10</v>
      </c>
      <c r="K67" s="154" t="s">
        <v>10</v>
      </c>
      <c r="L67" s="154" t="s">
        <v>10</v>
      </c>
      <c r="M67" s="154" t="s">
        <v>10</v>
      </c>
      <c r="N67" s="154" t="s">
        <v>10</v>
      </c>
      <c r="O67" s="110"/>
      <c r="P67" s="110"/>
      <c r="Q67" s="110"/>
      <c r="R67" s="110"/>
      <c r="S67" s="110"/>
      <c r="T67" s="110"/>
      <c r="U67" s="110"/>
      <c r="V67" s="110"/>
      <c r="W67" s="110"/>
      <c r="X67" s="110"/>
      <c r="Y67" s="110"/>
      <c r="Z67" s="110"/>
      <c r="AA67" s="110"/>
      <c r="AB67" s="110"/>
      <c r="AC67" s="110"/>
    </row>
    <row r="68" spans="1:29" s="22" customFormat="1" ht="20.100000000000001" customHeight="1">
      <c r="A68" s="136">
        <f>IF(B68&lt;&gt;"",COUNTA($B$19:B68),"")</f>
        <v>49</v>
      </c>
      <c r="B68" s="39" t="s">
        <v>153</v>
      </c>
      <c r="C68" s="158">
        <v>163.43</v>
      </c>
      <c r="D68" s="158">
        <v>60.82</v>
      </c>
      <c r="E68" s="158">
        <v>2.1</v>
      </c>
      <c r="F68" s="158">
        <v>7.41</v>
      </c>
      <c r="G68" s="158">
        <v>7.0000000000000007E-2</v>
      </c>
      <c r="H68" s="158">
        <v>0.12</v>
      </c>
      <c r="I68" s="158">
        <v>0.12</v>
      </c>
      <c r="J68" s="158" t="s">
        <v>10</v>
      </c>
      <c r="K68" s="158">
        <v>0.05</v>
      </c>
      <c r="L68" s="158">
        <v>14.65</v>
      </c>
      <c r="M68" s="158">
        <v>78.209999999999994</v>
      </c>
      <c r="N68" s="158" t="s">
        <v>10</v>
      </c>
      <c r="O68" s="110"/>
      <c r="P68" s="110"/>
      <c r="Q68" s="110"/>
      <c r="R68" s="110"/>
      <c r="S68" s="110"/>
      <c r="T68" s="110"/>
      <c r="U68" s="110"/>
      <c r="V68" s="110"/>
      <c r="W68" s="110"/>
      <c r="X68" s="110"/>
      <c r="Y68" s="110"/>
      <c r="Z68" s="110"/>
      <c r="AA68" s="110"/>
      <c r="AB68" s="110"/>
      <c r="AC68" s="110"/>
    </row>
    <row r="69" spans="1:29" s="22" customFormat="1" ht="20.100000000000001" customHeight="1">
      <c r="A69" s="136">
        <f>IF(B69&lt;&gt;"",COUNTA($B$19:B69),"")</f>
        <v>50</v>
      </c>
      <c r="B69" s="39" t="s">
        <v>154</v>
      </c>
      <c r="C69" s="158">
        <v>1164.1199999999999</v>
      </c>
      <c r="D69" s="158">
        <v>199.28</v>
      </c>
      <c r="E69" s="158">
        <v>67.7</v>
      </c>
      <c r="F69" s="158">
        <v>117.62</v>
      </c>
      <c r="G69" s="158">
        <v>20.52</v>
      </c>
      <c r="H69" s="158">
        <v>892.93</v>
      </c>
      <c r="I69" s="158">
        <v>582.98</v>
      </c>
      <c r="J69" s="158">
        <v>309.95</v>
      </c>
      <c r="K69" s="158">
        <v>26.9</v>
      </c>
      <c r="L69" s="158">
        <v>121.03</v>
      </c>
      <c r="M69" s="158">
        <v>102.28</v>
      </c>
      <c r="N69" s="158">
        <v>-384.14</v>
      </c>
      <c r="O69" s="110"/>
      <c r="P69" s="110"/>
      <c r="Q69" s="110"/>
      <c r="R69" s="110"/>
      <c r="S69" s="110"/>
      <c r="T69" s="110"/>
      <c r="U69" s="110"/>
      <c r="V69" s="110"/>
      <c r="W69" s="110"/>
      <c r="X69" s="110"/>
      <c r="Y69" s="110"/>
      <c r="Z69" s="110"/>
      <c r="AA69" s="110"/>
      <c r="AB69" s="110"/>
      <c r="AC69" s="110"/>
    </row>
    <row r="70" spans="1:29" s="22" customFormat="1" ht="11.1" customHeight="1">
      <c r="A70" s="135">
        <f>IF(B70&lt;&gt;"",COUNTA($B$19:B70),"")</f>
        <v>51</v>
      </c>
      <c r="B70" s="36" t="s">
        <v>155</v>
      </c>
      <c r="C70" s="154" t="s">
        <v>10</v>
      </c>
      <c r="D70" s="154" t="s">
        <v>10</v>
      </c>
      <c r="E70" s="154" t="s">
        <v>10</v>
      </c>
      <c r="F70" s="154" t="s">
        <v>10</v>
      </c>
      <c r="G70" s="154" t="s">
        <v>10</v>
      </c>
      <c r="H70" s="154" t="s">
        <v>10</v>
      </c>
      <c r="I70" s="154" t="s">
        <v>10</v>
      </c>
      <c r="J70" s="154" t="s">
        <v>10</v>
      </c>
      <c r="K70" s="154" t="s">
        <v>10</v>
      </c>
      <c r="L70" s="154" t="s">
        <v>10</v>
      </c>
      <c r="M70" s="154" t="s">
        <v>10</v>
      </c>
      <c r="N70" s="154" t="s">
        <v>10</v>
      </c>
      <c r="O70" s="110"/>
      <c r="P70" s="110"/>
      <c r="Q70" s="110"/>
      <c r="R70" s="110"/>
      <c r="S70" s="110"/>
      <c r="T70" s="110"/>
      <c r="U70" s="110"/>
      <c r="V70" s="110"/>
      <c r="W70" s="110"/>
      <c r="X70" s="110"/>
      <c r="Y70" s="110"/>
      <c r="Z70" s="110"/>
      <c r="AA70" s="110"/>
      <c r="AB70" s="110"/>
      <c r="AC70" s="110"/>
    </row>
    <row r="71" spans="1:29" s="22" customFormat="1" ht="11.1" customHeight="1">
      <c r="A71" s="135">
        <f>IF(B71&lt;&gt;"",COUNTA($B$19:B71),"")</f>
        <v>52</v>
      </c>
      <c r="B71" s="36" t="s">
        <v>156</v>
      </c>
      <c r="C71" s="154" t="s">
        <v>10</v>
      </c>
      <c r="D71" s="154" t="s">
        <v>10</v>
      </c>
      <c r="E71" s="154" t="s">
        <v>10</v>
      </c>
      <c r="F71" s="154" t="s">
        <v>10</v>
      </c>
      <c r="G71" s="154" t="s">
        <v>10</v>
      </c>
      <c r="H71" s="154" t="s">
        <v>10</v>
      </c>
      <c r="I71" s="154" t="s">
        <v>10</v>
      </c>
      <c r="J71" s="154" t="s">
        <v>10</v>
      </c>
      <c r="K71" s="154" t="s">
        <v>10</v>
      </c>
      <c r="L71" s="154" t="s">
        <v>10</v>
      </c>
      <c r="M71" s="154" t="s">
        <v>10</v>
      </c>
      <c r="N71" s="154" t="s">
        <v>10</v>
      </c>
      <c r="O71" s="110"/>
      <c r="P71" s="110"/>
      <c r="Q71" s="110"/>
      <c r="R71" s="110"/>
      <c r="S71" s="110"/>
      <c r="T71" s="110"/>
      <c r="U71" s="110"/>
      <c r="V71" s="110"/>
      <c r="W71" s="110"/>
      <c r="X71" s="110"/>
      <c r="Y71" s="110"/>
      <c r="Z71" s="110"/>
      <c r="AA71" s="110"/>
      <c r="AB71" s="110"/>
      <c r="AC71" s="110"/>
    </row>
    <row r="72" spans="1:29" s="22" customFormat="1" ht="11.1" customHeight="1">
      <c r="A72" s="135">
        <f>IF(B72&lt;&gt;"",COUNTA($B$19:B72),"")</f>
        <v>53</v>
      </c>
      <c r="B72" s="36" t="s">
        <v>172</v>
      </c>
      <c r="C72" s="154" t="s">
        <v>10</v>
      </c>
      <c r="D72" s="154" t="s">
        <v>10</v>
      </c>
      <c r="E72" s="154" t="s">
        <v>10</v>
      </c>
      <c r="F72" s="154" t="s">
        <v>10</v>
      </c>
      <c r="G72" s="154" t="s">
        <v>10</v>
      </c>
      <c r="H72" s="154" t="s">
        <v>10</v>
      </c>
      <c r="I72" s="154" t="s">
        <v>10</v>
      </c>
      <c r="J72" s="154" t="s">
        <v>10</v>
      </c>
      <c r="K72" s="154" t="s">
        <v>10</v>
      </c>
      <c r="L72" s="154" t="s">
        <v>10</v>
      </c>
      <c r="M72" s="154" t="s">
        <v>10</v>
      </c>
      <c r="N72" s="154" t="s">
        <v>10</v>
      </c>
      <c r="O72" s="110"/>
      <c r="P72" s="110"/>
      <c r="Q72" s="110"/>
      <c r="R72" s="110"/>
      <c r="S72" s="110"/>
      <c r="T72" s="110"/>
      <c r="U72" s="110"/>
      <c r="V72" s="110"/>
      <c r="W72" s="110"/>
      <c r="X72" s="110"/>
      <c r="Y72" s="110"/>
      <c r="Z72" s="110"/>
      <c r="AA72" s="110"/>
      <c r="AB72" s="110"/>
      <c r="AC72" s="110"/>
    </row>
    <row r="73" spans="1:29" s="22" customFormat="1" ht="11.1" customHeight="1">
      <c r="A73" s="135">
        <f>IF(B73&lt;&gt;"",COUNTA($B$19:B73),"")</f>
        <v>54</v>
      </c>
      <c r="B73" s="36" t="s">
        <v>173</v>
      </c>
      <c r="C73" s="154" t="s">
        <v>10</v>
      </c>
      <c r="D73" s="154" t="s">
        <v>10</v>
      </c>
      <c r="E73" s="154" t="s">
        <v>10</v>
      </c>
      <c r="F73" s="154" t="s">
        <v>10</v>
      </c>
      <c r="G73" s="154" t="s">
        <v>10</v>
      </c>
      <c r="H73" s="154" t="s">
        <v>10</v>
      </c>
      <c r="I73" s="154" t="s">
        <v>10</v>
      </c>
      <c r="J73" s="154" t="s">
        <v>10</v>
      </c>
      <c r="K73" s="154" t="s">
        <v>10</v>
      </c>
      <c r="L73" s="154" t="s">
        <v>10</v>
      </c>
      <c r="M73" s="154" t="s">
        <v>10</v>
      </c>
      <c r="N73" s="154" t="s">
        <v>10</v>
      </c>
      <c r="O73" s="110"/>
      <c r="P73" s="110"/>
      <c r="Q73" s="110"/>
      <c r="R73" s="110"/>
      <c r="S73" s="110"/>
      <c r="T73" s="110"/>
      <c r="U73" s="110"/>
      <c r="V73" s="110"/>
      <c r="W73" s="110"/>
      <c r="X73" s="110"/>
      <c r="Y73" s="110"/>
      <c r="Z73" s="110"/>
      <c r="AA73" s="110"/>
      <c r="AB73" s="110"/>
      <c r="AC73" s="110"/>
    </row>
    <row r="74" spans="1:29" s="22" customFormat="1" ht="11.1" customHeight="1">
      <c r="A74" s="135">
        <f>IF(B74&lt;&gt;"",COUNTA($B$19:B74),"")</f>
        <v>55</v>
      </c>
      <c r="B74" s="36" t="s">
        <v>61</v>
      </c>
      <c r="C74" s="154">
        <v>190.49</v>
      </c>
      <c r="D74" s="154" t="s">
        <v>10</v>
      </c>
      <c r="E74" s="154" t="s">
        <v>10</v>
      </c>
      <c r="F74" s="154" t="s">
        <v>10</v>
      </c>
      <c r="G74" s="154" t="s">
        <v>10</v>
      </c>
      <c r="H74" s="154" t="s">
        <v>10</v>
      </c>
      <c r="I74" s="154" t="s">
        <v>10</v>
      </c>
      <c r="J74" s="154" t="s">
        <v>10</v>
      </c>
      <c r="K74" s="154" t="s">
        <v>10</v>
      </c>
      <c r="L74" s="154" t="s">
        <v>10</v>
      </c>
      <c r="M74" s="154" t="s">
        <v>10</v>
      </c>
      <c r="N74" s="154">
        <v>190.49</v>
      </c>
      <c r="O74" s="110"/>
      <c r="P74" s="110"/>
      <c r="Q74" s="110"/>
      <c r="R74" s="110"/>
      <c r="S74" s="110"/>
      <c r="T74" s="110"/>
      <c r="U74" s="110"/>
      <c r="V74" s="110"/>
      <c r="W74" s="110"/>
      <c r="X74" s="110"/>
      <c r="Y74" s="110"/>
      <c r="Z74" s="110"/>
      <c r="AA74" s="110"/>
      <c r="AB74" s="110"/>
      <c r="AC74" s="110"/>
    </row>
    <row r="75" spans="1:29" s="22" customFormat="1" ht="21.6" customHeight="1">
      <c r="A75" s="135">
        <f>IF(B75&lt;&gt;"",COUNTA($B$19:B75),"")</f>
        <v>56</v>
      </c>
      <c r="B75" s="37" t="s">
        <v>157</v>
      </c>
      <c r="C75" s="154">
        <v>155.55000000000001</v>
      </c>
      <c r="D75" s="154" t="s">
        <v>10</v>
      </c>
      <c r="E75" s="154" t="s">
        <v>10</v>
      </c>
      <c r="F75" s="154" t="s">
        <v>10</v>
      </c>
      <c r="G75" s="154" t="s">
        <v>10</v>
      </c>
      <c r="H75" s="154" t="s">
        <v>10</v>
      </c>
      <c r="I75" s="154" t="s">
        <v>10</v>
      </c>
      <c r="J75" s="154" t="s">
        <v>10</v>
      </c>
      <c r="K75" s="154" t="s">
        <v>10</v>
      </c>
      <c r="L75" s="154" t="s">
        <v>10</v>
      </c>
      <c r="M75" s="154" t="s">
        <v>10</v>
      </c>
      <c r="N75" s="154">
        <v>155.55000000000001</v>
      </c>
      <c r="O75" s="110"/>
      <c r="P75" s="110"/>
      <c r="Q75" s="110"/>
      <c r="R75" s="110"/>
      <c r="S75" s="110"/>
      <c r="T75" s="110"/>
      <c r="U75" s="110"/>
      <c r="V75" s="110"/>
      <c r="W75" s="110"/>
      <c r="X75" s="110"/>
      <c r="Y75" s="110"/>
      <c r="Z75" s="110"/>
      <c r="AA75" s="110"/>
      <c r="AB75" s="110"/>
      <c r="AC75" s="110"/>
    </row>
    <row r="76" spans="1:29" s="22" customFormat="1" ht="21.6" customHeight="1">
      <c r="A76" s="135">
        <f>IF(B76&lt;&gt;"",COUNTA($B$19:B76),"")</f>
        <v>57</v>
      </c>
      <c r="B76" s="37" t="s">
        <v>158</v>
      </c>
      <c r="C76" s="154">
        <v>387.54</v>
      </c>
      <c r="D76" s="154">
        <v>1.29</v>
      </c>
      <c r="E76" s="154">
        <v>0.06</v>
      </c>
      <c r="F76" s="154">
        <v>12.13</v>
      </c>
      <c r="G76" s="154">
        <v>2.81</v>
      </c>
      <c r="H76" s="154">
        <v>349.7</v>
      </c>
      <c r="I76" s="154">
        <v>213.69</v>
      </c>
      <c r="J76" s="154">
        <v>136.01</v>
      </c>
      <c r="K76" s="154">
        <v>0.05</v>
      </c>
      <c r="L76" s="154">
        <v>19.440000000000001</v>
      </c>
      <c r="M76" s="154">
        <v>2.0499999999999998</v>
      </c>
      <c r="N76" s="154" t="s">
        <v>10</v>
      </c>
      <c r="O76" s="110"/>
      <c r="P76" s="110"/>
      <c r="Q76" s="110"/>
      <c r="R76" s="110"/>
      <c r="S76" s="110"/>
      <c r="T76" s="110"/>
      <c r="U76" s="110"/>
      <c r="V76" s="110"/>
      <c r="W76" s="110"/>
      <c r="X76" s="110"/>
      <c r="Y76" s="110"/>
      <c r="Z76" s="110"/>
      <c r="AA76" s="110"/>
      <c r="AB76" s="110"/>
      <c r="AC76" s="110"/>
    </row>
    <row r="77" spans="1:29" s="22" customFormat="1" ht="21.6" customHeight="1">
      <c r="A77" s="135">
        <f>IF(B77&lt;&gt;"",COUNTA($B$19:B77),"")</f>
        <v>58</v>
      </c>
      <c r="B77" s="37" t="s">
        <v>159</v>
      </c>
      <c r="C77" s="154">
        <v>55.87</v>
      </c>
      <c r="D77" s="154">
        <v>0.43</v>
      </c>
      <c r="E77" s="154" t="s">
        <v>10</v>
      </c>
      <c r="F77" s="154">
        <v>1.0900000000000001</v>
      </c>
      <c r="G77" s="154" t="s">
        <v>10</v>
      </c>
      <c r="H77" s="154">
        <v>53.02</v>
      </c>
      <c r="I77" s="154">
        <v>53.02</v>
      </c>
      <c r="J77" s="154" t="s">
        <v>10</v>
      </c>
      <c r="K77" s="154" t="s">
        <v>10</v>
      </c>
      <c r="L77" s="154" t="s">
        <v>10</v>
      </c>
      <c r="M77" s="154">
        <v>1.33</v>
      </c>
      <c r="N77" s="154" t="s">
        <v>10</v>
      </c>
      <c r="O77" s="110"/>
      <c r="P77" s="110"/>
      <c r="Q77" s="110"/>
      <c r="R77" s="110"/>
      <c r="S77" s="110"/>
      <c r="T77" s="110"/>
      <c r="U77" s="110"/>
      <c r="V77" s="110"/>
      <c r="W77" s="110"/>
      <c r="X77" s="110"/>
      <c r="Y77" s="110"/>
      <c r="Z77" s="110"/>
      <c r="AA77" s="110"/>
      <c r="AB77" s="110"/>
      <c r="AC77" s="110"/>
    </row>
    <row r="78" spans="1:29" s="22" customFormat="1" ht="11.1" customHeight="1">
      <c r="A78" s="135">
        <f>IF(B78&lt;&gt;"",COUNTA($B$19:B78),"")</f>
        <v>59</v>
      </c>
      <c r="B78" s="36" t="s">
        <v>160</v>
      </c>
      <c r="C78" s="154">
        <v>53.44</v>
      </c>
      <c r="D78" s="154">
        <v>0.06</v>
      </c>
      <c r="E78" s="154">
        <v>28.61</v>
      </c>
      <c r="F78" s="154">
        <v>1.1200000000000001</v>
      </c>
      <c r="G78" s="154">
        <v>5.71</v>
      </c>
      <c r="H78" s="154">
        <v>0.03</v>
      </c>
      <c r="I78" s="154">
        <v>0.02</v>
      </c>
      <c r="J78" s="154">
        <v>0.01</v>
      </c>
      <c r="K78" s="154">
        <v>1.29</v>
      </c>
      <c r="L78" s="154">
        <v>15.75</v>
      </c>
      <c r="M78" s="154">
        <v>0.87</v>
      </c>
      <c r="N78" s="154" t="s">
        <v>10</v>
      </c>
      <c r="O78" s="110"/>
      <c r="P78" s="110"/>
      <c r="Q78" s="110"/>
      <c r="R78" s="110"/>
      <c r="S78" s="110"/>
      <c r="T78" s="110"/>
      <c r="U78" s="110"/>
      <c r="V78" s="110"/>
      <c r="W78" s="110"/>
      <c r="X78" s="110"/>
      <c r="Y78" s="110"/>
      <c r="Z78" s="110"/>
      <c r="AA78" s="110"/>
      <c r="AB78" s="110"/>
      <c r="AC78" s="110"/>
    </row>
    <row r="79" spans="1:29" s="22" customFormat="1" ht="11.1" customHeight="1">
      <c r="A79" s="135">
        <f>IF(B79&lt;&gt;"",COUNTA($B$19:B79),"")</f>
        <v>60</v>
      </c>
      <c r="B79" s="36" t="s">
        <v>161</v>
      </c>
      <c r="C79" s="154">
        <v>640.44000000000005</v>
      </c>
      <c r="D79" s="154">
        <v>37.94</v>
      </c>
      <c r="E79" s="154">
        <v>33</v>
      </c>
      <c r="F79" s="154">
        <v>7.84</v>
      </c>
      <c r="G79" s="154">
        <v>0.35</v>
      </c>
      <c r="H79" s="154">
        <v>160.22999999999999</v>
      </c>
      <c r="I79" s="154">
        <v>125.2</v>
      </c>
      <c r="J79" s="154">
        <v>35.03</v>
      </c>
      <c r="K79" s="154">
        <v>0.44</v>
      </c>
      <c r="L79" s="154">
        <v>5.94</v>
      </c>
      <c r="M79" s="154">
        <v>1.28</v>
      </c>
      <c r="N79" s="154">
        <v>393.42</v>
      </c>
      <c r="O79" s="110"/>
      <c r="P79" s="110"/>
      <c r="Q79" s="110"/>
      <c r="R79" s="110"/>
      <c r="S79" s="110"/>
      <c r="T79" s="110"/>
      <c r="U79" s="110"/>
      <c r="V79" s="110"/>
      <c r="W79" s="110"/>
      <c r="X79" s="110"/>
      <c r="Y79" s="110"/>
      <c r="Z79" s="110"/>
      <c r="AA79" s="110"/>
      <c r="AB79" s="110"/>
      <c r="AC79" s="110"/>
    </row>
    <row r="80" spans="1:29" s="22" customFormat="1" ht="11.1" customHeight="1">
      <c r="A80" s="135">
        <f>IF(B80&lt;&gt;"",COUNTA($B$19:B80),"")</f>
        <v>61</v>
      </c>
      <c r="B80" s="36" t="s">
        <v>147</v>
      </c>
      <c r="C80" s="154">
        <v>415.98</v>
      </c>
      <c r="D80" s="154">
        <v>0.81</v>
      </c>
      <c r="E80" s="154">
        <v>3.9</v>
      </c>
      <c r="F80" s="154">
        <v>7.03</v>
      </c>
      <c r="G80" s="154">
        <v>0.15</v>
      </c>
      <c r="H80" s="154">
        <v>6.44</v>
      </c>
      <c r="I80" s="154" t="s">
        <v>10</v>
      </c>
      <c r="J80" s="154">
        <v>6.44</v>
      </c>
      <c r="K80" s="154" t="s">
        <v>10</v>
      </c>
      <c r="L80" s="154">
        <v>4.3099999999999996</v>
      </c>
      <c r="M80" s="154" t="s">
        <v>10</v>
      </c>
      <c r="N80" s="154">
        <v>393.36</v>
      </c>
      <c r="O80" s="110"/>
      <c r="P80" s="110"/>
      <c r="Q80" s="110"/>
      <c r="R80" s="110"/>
      <c r="S80" s="110"/>
      <c r="T80" s="110"/>
      <c r="U80" s="110"/>
      <c r="V80" s="110"/>
      <c r="W80" s="110"/>
      <c r="X80" s="110"/>
      <c r="Y80" s="110"/>
      <c r="Z80" s="110"/>
      <c r="AA80" s="110"/>
      <c r="AB80" s="110"/>
      <c r="AC80" s="110"/>
    </row>
    <row r="81" spans="1:29" s="22" customFormat="1" ht="20.100000000000001" customHeight="1">
      <c r="A81" s="136">
        <f>IF(B81&lt;&gt;"",COUNTA($B$19:B81),"")</f>
        <v>62</v>
      </c>
      <c r="B81" s="39" t="s">
        <v>162</v>
      </c>
      <c r="C81" s="158">
        <v>1067.3399999999999</v>
      </c>
      <c r="D81" s="158">
        <v>38.909999999999997</v>
      </c>
      <c r="E81" s="158">
        <v>57.78</v>
      </c>
      <c r="F81" s="158">
        <v>15.16</v>
      </c>
      <c r="G81" s="158">
        <v>8.7200000000000006</v>
      </c>
      <c r="H81" s="158">
        <v>556.53</v>
      </c>
      <c r="I81" s="158">
        <v>391.93</v>
      </c>
      <c r="J81" s="158">
        <v>164.6</v>
      </c>
      <c r="K81" s="158">
        <v>1.79</v>
      </c>
      <c r="L81" s="158">
        <v>36.83</v>
      </c>
      <c r="M81" s="158">
        <v>5.52</v>
      </c>
      <c r="N81" s="158">
        <v>346.1</v>
      </c>
      <c r="O81" s="110"/>
      <c r="P81" s="110"/>
      <c r="Q81" s="110"/>
      <c r="R81" s="110"/>
      <c r="S81" s="110"/>
      <c r="T81" s="110"/>
      <c r="U81" s="110"/>
      <c r="V81" s="110"/>
      <c r="W81" s="110"/>
      <c r="X81" s="110"/>
      <c r="Y81" s="110"/>
      <c r="Z81" s="110"/>
      <c r="AA81" s="110"/>
      <c r="AB81" s="110"/>
      <c r="AC81" s="110"/>
    </row>
    <row r="82" spans="1:29" s="40" customFormat="1" ht="11.1" customHeight="1">
      <c r="A82" s="135">
        <f>IF(B82&lt;&gt;"",COUNTA($B$19:B82),"")</f>
        <v>63</v>
      </c>
      <c r="B82" s="36" t="s">
        <v>163</v>
      </c>
      <c r="C82" s="154">
        <v>40.9</v>
      </c>
      <c r="D82" s="154" t="s">
        <v>10</v>
      </c>
      <c r="E82" s="154">
        <v>3.05</v>
      </c>
      <c r="F82" s="154">
        <v>4.41</v>
      </c>
      <c r="G82" s="154" t="s">
        <v>10</v>
      </c>
      <c r="H82" s="154">
        <v>0.09</v>
      </c>
      <c r="I82" s="154">
        <v>0.09</v>
      </c>
      <c r="J82" s="154" t="s">
        <v>10</v>
      </c>
      <c r="K82" s="154" t="s">
        <v>10</v>
      </c>
      <c r="L82" s="154">
        <v>3.93</v>
      </c>
      <c r="M82" s="154">
        <v>15.05</v>
      </c>
      <c r="N82" s="154">
        <v>14.36</v>
      </c>
      <c r="O82" s="111"/>
      <c r="P82" s="111"/>
      <c r="Q82" s="111"/>
      <c r="R82" s="111"/>
      <c r="S82" s="111"/>
      <c r="T82" s="111"/>
      <c r="U82" s="111"/>
      <c r="V82" s="111"/>
      <c r="W82" s="111"/>
      <c r="X82" s="111"/>
      <c r="Y82" s="111"/>
      <c r="Z82" s="111"/>
      <c r="AA82" s="111"/>
      <c r="AB82" s="111"/>
      <c r="AC82" s="111"/>
    </row>
    <row r="83" spans="1:29"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s="111"/>
      <c r="P83" s="111"/>
      <c r="Q83" s="111"/>
      <c r="R83" s="111"/>
      <c r="S83" s="111"/>
      <c r="T83" s="111"/>
      <c r="U83" s="111"/>
      <c r="V83" s="111"/>
      <c r="W83" s="111"/>
      <c r="X83" s="111"/>
      <c r="Y83" s="111"/>
      <c r="Z83" s="111"/>
      <c r="AA83" s="111"/>
      <c r="AB83" s="111"/>
      <c r="AC83" s="111"/>
    </row>
    <row r="84" spans="1:29" s="40" customFormat="1" ht="11.1" customHeight="1">
      <c r="A84" s="135">
        <f>IF(B84&lt;&gt;"",COUNTA($B$19:B84),"")</f>
        <v>65</v>
      </c>
      <c r="B84" s="36" t="s">
        <v>165</v>
      </c>
      <c r="C84" s="154">
        <v>25.35</v>
      </c>
      <c r="D84" s="154">
        <v>0.39</v>
      </c>
      <c r="E84" s="154">
        <v>0.08</v>
      </c>
      <c r="F84" s="154" t="s">
        <v>10</v>
      </c>
      <c r="G84" s="154" t="s">
        <v>10</v>
      </c>
      <c r="H84" s="154" t="s">
        <v>10</v>
      </c>
      <c r="I84" s="154" t="s">
        <v>10</v>
      </c>
      <c r="J84" s="154" t="s">
        <v>10</v>
      </c>
      <c r="K84" s="154" t="s">
        <v>10</v>
      </c>
      <c r="L84" s="154">
        <v>0.4</v>
      </c>
      <c r="M84" s="154">
        <v>24.49</v>
      </c>
      <c r="N84" s="154" t="s">
        <v>10</v>
      </c>
      <c r="O84" s="111"/>
      <c r="P84" s="111"/>
      <c r="Q84" s="111"/>
      <c r="R84" s="111"/>
      <c r="S84" s="111"/>
      <c r="T84" s="111"/>
      <c r="U84" s="111"/>
      <c r="V84" s="111"/>
      <c r="W84" s="111"/>
      <c r="X84" s="111"/>
      <c r="Y84" s="111"/>
      <c r="Z84" s="111"/>
      <c r="AA84" s="111"/>
      <c r="AB84" s="111"/>
      <c r="AC84" s="111"/>
    </row>
    <row r="85" spans="1:29" s="40" customFormat="1" ht="11.1" customHeight="1">
      <c r="A85" s="135">
        <f>IF(B85&lt;&gt;"",COUNTA($B$19:B85),"")</f>
        <v>66</v>
      </c>
      <c r="B85" s="36" t="s">
        <v>147</v>
      </c>
      <c r="C85" s="154" t="s">
        <v>10</v>
      </c>
      <c r="D85" s="154" t="s">
        <v>10</v>
      </c>
      <c r="E85" s="154" t="s">
        <v>10</v>
      </c>
      <c r="F85" s="154" t="s">
        <v>10</v>
      </c>
      <c r="G85" s="154" t="s">
        <v>10</v>
      </c>
      <c r="H85" s="154" t="s">
        <v>10</v>
      </c>
      <c r="I85" s="154" t="s">
        <v>10</v>
      </c>
      <c r="J85" s="154" t="s">
        <v>10</v>
      </c>
      <c r="K85" s="154" t="s">
        <v>10</v>
      </c>
      <c r="L85" s="154" t="s">
        <v>10</v>
      </c>
      <c r="M85" s="154" t="s">
        <v>10</v>
      </c>
      <c r="N85" s="154" t="s">
        <v>10</v>
      </c>
      <c r="O85" s="111"/>
      <c r="P85" s="111"/>
      <c r="Q85" s="111"/>
      <c r="R85" s="111"/>
      <c r="S85" s="111"/>
      <c r="T85" s="111"/>
      <c r="U85" s="111"/>
      <c r="V85" s="111"/>
      <c r="W85" s="111"/>
      <c r="X85" s="111"/>
      <c r="Y85" s="111"/>
      <c r="Z85" s="111"/>
      <c r="AA85" s="111"/>
      <c r="AB85" s="111"/>
      <c r="AC85" s="111"/>
    </row>
    <row r="86" spans="1:29" s="22" customFormat="1" ht="20.100000000000001" customHeight="1">
      <c r="A86" s="136">
        <f>IF(B86&lt;&gt;"",COUNTA($B$19:B86),"")</f>
        <v>67</v>
      </c>
      <c r="B86" s="39" t="s">
        <v>166</v>
      </c>
      <c r="C86" s="158">
        <v>66.25</v>
      </c>
      <c r="D86" s="158">
        <v>0.39</v>
      </c>
      <c r="E86" s="158">
        <v>3.12</v>
      </c>
      <c r="F86" s="158">
        <v>4.41</v>
      </c>
      <c r="G86" s="158" t="s">
        <v>10</v>
      </c>
      <c r="H86" s="158">
        <v>0.09</v>
      </c>
      <c r="I86" s="158">
        <v>0.09</v>
      </c>
      <c r="J86" s="158" t="s">
        <v>10</v>
      </c>
      <c r="K86" s="158" t="s">
        <v>10</v>
      </c>
      <c r="L86" s="158">
        <v>4.33</v>
      </c>
      <c r="M86" s="158">
        <v>39.54</v>
      </c>
      <c r="N86" s="158">
        <v>14.36</v>
      </c>
      <c r="O86" s="110"/>
      <c r="P86" s="110"/>
      <c r="Q86" s="110"/>
      <c r="R86" s="110"/>
      <c r="S86" s="110"/>
      <c r="T86" s="110"/>
      <c r="U86" s="110"/>
      <c r="V86" s="110"/>
      <c r="W86" s="110"/>
      <c r="X86" s="110"/>
      <c r="Y86" s="110"/>
      <c r="Z86" s="110"/>
      <c r="AA86" s="110"/>
      <c r="AB86" s="110"/>
      <c r="AC86" s="110"/>
    </row>
    <row r="87" spans="1:29" s="22" customFormat="1" ht="20.100000000000001" customHeight="1">
      <c r="A87" s="136">
        <f>IF(B87&lt;&gt;"",COUNTA($B$19:B87),"")</f>
        <v>68</v>
      </c>
      <c r="B87" s="39" t="s">
        <v>167</v>
      </c>
      <c r="C87" s="158">
        <v>1133.5899999999999</v>
      </c>
      <c r="D87" s="158">
        <v>39.299999999999997</v>
      </c>
      <c r="E87" s="158">
        <v>60.9</v>
      </c>
      <c r="F87" s="158">
        <v>19.57</v>
      </c>
      <c r="G87" s="158">
        <v>8.7200000000000006</v>
      </c>
      <c r="H87" s="158">
        <v>556.63</v>
      </c>
      <c r="I87" s="158">
        <v>392.03</v>
      </c>
      <c r="J87" s="158">
        <v>164.6</v>
      </c>
      <c r="K87" s="158">
        <v>1.79</v>
      </c>
      <c r="L87" s="158">
        <v>41.16</v>
      </c>
      <c r="M87" s="158">
        <v>45.06</v>
      </c>
      <c r="N87" s="158">
        <v>360.46</v>
      </c>
      <c r="O87" s="110"/>
      <c r="P87" s="110"/>
      <c r="Q87" s="110"/>
      <c r="R87" s="110"/>
      <c r="S87" s="110"/>
      <c r="T87" s="110"/>
      <c r="U87" s="110"/>
      <c r="V87" s="110"/>
      <c r="W87" s="110"/>
      <c r="X87" s="110"/>
      <c r="Y87" s="110"/>
      <c r="Z87" s="110"/>
      <c r="AA87" s="110"/>
      <c r="AB87" s="110"/>
      <c r="AC87" s="110"/>
    </row>
    <row r="88" spans="1:29" s="22" customFormat="1" ht="20.100000000000001" customHeight="1">
      <c r="A88" s="136">
        <f>IF(B88&lt;&gt;"",COUNTA($B$19:B88),"")</f>
        <v>69</v>
      </c>
      <c r="B88" s="39" t="s">
        <v>168</v>
      </c>
      <c r="C88" s="158">
        <v>-30.54</v>
      </c>
      <c r="D88" s="158">
        <v>-159.97999999999999</v>
      </c>
      <c r="E88" s="158">
        <v>-6.8</v>
      </c>
      <c r="F88" s="158">
        <v>-98.05</v>
      </c>
      <c r="G88" s="158">
        <v>-11.8</v>
      </c>
      <c r="H88" s="158">
        <v>-336.3</v>
      </c>
      <c r="I88" s="158">
        <v>-190.95</v>
      </c>
      <c r="J88" s="158">
        <v>-145.35</v>
      </c>
      <c r="K88" s="158">
        <v>-25.11</v>
      </c>
      <c r="L88" s="158">
        <v>-79.87</v>
      </c>
      <c r="M88" s="158">
        <v>-57.22</v>
      </c>
      <c r="N88" s="158">
        <v>744.59</v>
      </c>
      <c r="O88" s="110"/>
      <c r="P88" s="110"/>
      <c r="Q88" s="110"/>
      <c r="R88" s="110"/>
      <c r="S88" s="110"/>
      <c r="T88" s="110"/>
      <c r="U88" s="110"/>
      <c r="V88" s="110"/>
      <c r="W88" s="110"/>
      <c r="X88" s="110"/>
      <c r="Y88" s="110"/>
      <c r="Z88" s="110"/>
      <c r="AA88" s="110"/>
      <c r="AB88" s="110"/>
      <c r="AC88" s="110"/>
    </row>
    <row r="89" spans="1:29" s="40" customFormat="1" ht="25.15" customHeight="1">
      <c r="A89" s="135">
        <f>IF(B89&lt;&gt;"",COUNTA($B$19:B89),"")</f>
        <v>70</v>
      </c>
      <c r="B89" s="38" t="s">
        <v>169</v>
      </c>
      <c r="C89" s="156">
        <v>66.64</v>
      </c>
      <c r="D89" s="156">
        <v>-99.54</v>
      </c>
      <c r="E89" s="156">
        <v>-7.83</v>
      </c>
      <c r="F89" s="156">
        <v>-95.05</v>
      </c>
      <c r="G89" s="156">
        <v>-11.74</v>
      </c>
      <c r="H89" s="156">
        <v>-336.27</v>
      </c>
      <c r="I89" s="156">
        <v>-190.93</v>
      </c>
      <c r="J89" s="156">
        <v>-145.34</v>
      </c>
      <c r="K89" s="156">
        <v>-25.06</v>
      </c>
      <c r="L89" s="156">
        <v>-69.56</v>
      </c>
      <c r="M89" s="156">
        <v>-18.54</v>
      </c>
      <c r="N89" s="156">
        <v>730.23</v>
      </c>
      <c r="O89" s="111"/>
      <c r="P89" s="111"/>
      <c r="Q89" s="111"/>
      <c r="R89" s="111"/>
      <c r="S89" s="111"/>
      <c r="T89" s="111"/>
      <c r="U89" s="111"/>
      <c r="V89" s="111"/>
      <c r="W89" s="111"/>
      <c r="X89" s="111"/>
      <c r="Y89" s="111"/>
      <c r="Z89" s="111"/>
      <c r="AA89" s="111"/>
      <c r="AB89" s="111"/>
      <c r="AC89" s="111"/>
    </row>
    <row r="90" spans="1:29" s="40" customFormat="1" ht="18" customHeight="1">
      <c r="A90" s="135">
        <f>IF(B90&lt;&gt;"",COUNTA($B$19:B90),"")</f>
        <v>71</v>
      </c>
      <c r="B90" s="36" t="s">
        <v>170</v>
      </c>
      <c r="C90" s="154">
        <v>109.82</v>
      </c>
      <c r="D90" s="154" t="s">
        <v>10</v>
      </c>
      <c r="E90" s="154" t="s">
        <v>10</v>
      </c>
      <c r="F90" s="154" t="s">
        <v>10</v>
      </c>
      <c r="G90" s="154" t="s">
        <v>10</v>
      </c>
      <c r="H90" s="154" t="s">
        <v>10</v>
      </c>
      <c r="I90" s="154" t="s">
        <v>10</v>
      </c>
      <c r="J90" s="154" t="s">
        <v>10</v>
      </c>
      <c r="K90" s="154" t="s">
        <v>10</v>
      </c>
      <c r="L90" s="154" t="s">
        <v>10</v>
      </c>
      <c r="M90" s="154" t="s">
        <v>10</v>
      </c>
      <c r="N90" s="154">
        <v>109.82</v>
      </c>
      <c r="O90" s="111"/>
      <c r="P90" s="111"/>
      <c r="Q90" s="111"/>
      <c r="R90" s="111"/>
      <c r="S90" s="111"/>
      <c r="T90" s="111"/>
      <c r="U90" s="111"/>
      <c r="V90" s="111"/>
      <c r="W90" s="111"/>
      <c r="X90" s="111"/>
      <c r="Y90" s="111"/>
      <c r="Z90" s="111"/>
      <c r="AA90" s="111"/>
      <c r="AB90" s="111"/>
      <c r="AC90" s="111"/>
    </row>
    <row r="91" spans="1:29" ht="11.1" customHeight="1">
      <c r="A91" s="135">
        <f>IF(B91&lt;&gt;"",COUNTA($B$19:B91),"")</f>
        <v>72</v>
      </c>
      <c r="B91" s="36" t="s">
        <v>171</v>
      </c>
      <c r="C91" s="154">
        <v>72.319999999999993</v>
      </c>
      <c r="D91" s="154" t="s">
        <v>10</v>
      </c>
      <c r="E91" s="154" t="s">
        <v>10</v>
      </c>
      <c r="F91" s="154" t="s">
        <v>10</v>
      </c>
      <c r="G91" s="154" t="s">
        <v>10</v>
      </c>
      <c r="H91" s="154" t="s">
        <v>10</v>
      </c>
      <c r="I91" s="154" t="s">
        <v>10</v>
      </c>
      <c r="J91" s="154" t="s">
        <v>10</v>
      </c>
      <c r="K91" s="154" t="s">
        <v>10</v>
      </c>
      <c r="L91" s="154" t="s">
        <v>10</v>
      </c>
      <c r="M91" s="154" t="s">
        <v>10</v>
      </c>
      <c r="N91" s="154">
        <v>72.319999999999993</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204"/>
  <sheetViews>
    <sheetView zoomScale="140" zoomScaleNormal="140" zoomScalePageLayoutView="140" workbookViewId="0"/>
  </sheetViews>
  <sheetFormatPr baseColWidth="10" defaultColWidth="11.42578125" defaultRowHeight="12.75"/>
  <cols>
    <col min="1" max="1" width="9.7109375" style="52" customWidth="1"/>
    <col min="2" max="2" width="72.42578125" style="12" bestFit="1" customWidth="1"/>
    <col min="3" max="16384" width="11.42578125" style="9"/>
  </cols>
  <sheetData>
    <row r="1" spans="1:2" s="12" customFormat="1" ht="40.15" customHeight="1">
      <c r="A1" s="42" t="s">
        <v>217</v>
      </c>
      <c r="B1" s="42"/>
    </row>
    <row r="2" spans="1:2" s="43" customFormat="1" ht="11.65" customHeight="1">
      <c r="A2" s="201" t="s">
        <v>218</v>
      </c>
      <c r="B2" s="203" t="s">
        <v>31</v>
      </c>
    </row>
    <row r="3" spans="1:2" s="43" customFormat="1" ht="11.65" customHeight="1">
      <c r="A3" s="202"/>
      <c r="B3" s="204"/>
    </row>
    <row r="4" spans="1:2" s="45" customFormat="1" ht="11.1" customHeight="1">
      <c r="A4" s="44"/>
      <c r="B4" s="133"/>
    </row>
    <row r="5" spans="1:2" s="45" customFormat="1" ht="11.1" customHeight="1">
      <c r="A5" s="46" t="s">
        <v>219</v>
      </c>
      <c r="B5" s="47" t="s">
        <v>220</v>
      </c>
    </row>
    <row r="6" spans="1:2" s="45" customFormat="1" ht="8.1" customHeight="1">
      <c r="A6" s="48"/>
      <c r="B6" s="49"/>
    </row>
    <row r="7" spans="1:2" s="45" customFormat="1" ht="11.1" customHeight="1">
      <c r="A7" s="46" t="s">
        <v>221</v>
      </c>
      <c r="B7" s="47" t="s">
        <v>200</v>
      </c>
    </row>
    <row r="8" spans="1:2" s="45" customFormat="1" ht="11.1" customHeight="1">
      <c r="A8" s="48" t="s">
        <v>222</v>
      </c>
      <c r="B8" s="49" t="s">
        <v>223</v>
      </c>
    </row>
    <row r="9" spans="1:2" s="45" customFormat="1" ht="8.1" customHeight="1">
      <c r="A9" s="48"/>
      <c r="B9" s="49"/>
    </row>
    <row r="10" spans="1:2" s="45" customFormat="1" ht="11.1" customHeight="1">
      <c r="A10" s="46" t="s">
        <v>224</v>
      </c>
      <c r="B10" s="47" t="s">
        <v>201</v>
      </c>
    </row>
    <row r="11" spans="1:2" s="45" customFormat="1" ht="11.1" customHeight="1">
      <c r="A11" s="48" t="s">
        <v>225</v>
      </c>
      <c r="B11" s="49" t="s">
        <v>226</v>
      </c>
    </row>
    <row r="12" spans="1:2" s="45" customFormat="1" ht="11.1" customHeight="1">
      <c r="A12" s="48" t="s">
        <v>227</v>
      </c>
      <c r="B12" s="49" t="s">
        <v>228</v>
      </c>
    </row>
    <row r="13" spans="1:2" s="45" customFormat="1" ht="11.1" customHeight="1">
      <c r="A13" s="48" t="s">
        <v>229</v>
      </c>
      <c r="B13" s="49" t="s">
        <v>33</v>
      </c>
    </row>
    <row r="14" spans="1:2" s="45" customFormat="1" ht="11.1" customHeight="1">
      <c r="A14" s="48" t="s">
        <v>230</v>
      </c>
      <c r="B14" s="49" t="s">
        <v>35</v>
      </c>
    </row>
    <row r="15" spans="1:2" s="45" customFormat="1" ht="11.1" customHeight="1">
      <c r="A15" s="48" t="s">
        <v>231</v>
      </c>
      <c r="B15" s="49" t="s">
        <v>34</v>
      </c>
    </row>
    <row r="16" spans="1:2" s="45" customFormat="1" ht="9" customHeight="1">
      <c r="A16" s="48"/>
      <c r="B16" s="49"/>
    </row>
    <row r="17" spans="1:2" s="45" customFormat="1" ht="11.1" customHeight="1">
      <c r="A17" s="46" t="s">
        <v>232</v>
      </c>
      <c r="B17" s="47" t="s">
        <v>233</v>
      </c>
    </row>
    <row r="18" spans="1:2" s="45" customFormat="1" ht="5.0999999999999996" customHeight="1">
      <c r="A18" s="48"/>
      <c r="B18" s="49"/>
    </row>
    <row r="19" spans="1:2" s="45" customFormat="1" ht="11.1" customHeight="1">
      <c r="A19" s="46" t="s">
        <v>174</v>
      </c>
      <c r="B19" s="47" t="s">
        <v>202</v>
      </c>
    </row>
    <row r="20" spans="1:2" s="45" customFormat="1" ht="11.1" customHeight="1">
      <c r="A20" s="48" t="s">
        <v>234</v>
      </c>
      <c r="B20" s="49" t="s">
        <v>235</v>
      </c>
    </row>
    <row r="21" spans="1:2" s="45" customFormat="1" ht="11.1" customHeight="1">
      <c r="A21" s="48" t="s">
        <v>236</v>
      </c>
      <c r="B21" s="49" t="s">
        <v>237</v>
      </c>
    </row>
    <row r="22" spans="1:2" s="45" customFormat="1" ht="11.1" customHeight="1">
      <c r="A22" s="48">
        <v>213</v>
      </c>
      <c r="B22" s="49" t="s">
        <v>238</v>
      </c>
    </row>
    <row r="23" spans="1:2" s="45" customFormat="1" ht="11.1" customHeight="1">
      <c r="A23" s="48" t="s">
        <v>239</v>
      </c>
      <c r="B23" s="49" t="s">
        <v>240</v>
      </c>
    </row>
    <row r="24" spans="1:2" s="45" customFormat="1" ht="11.1" customHeight="1">
      <c r="A24" s="48" t="s">
        <v>241</v>
      </c>
      <c r="B24" s="49" t="s">
        <v>36</v>
      </c>
    </row>
    <row r="25" spans="1:2" s="45" customFormat="1" ht="11.1" customHeight="1">
      <c r="A25" s="48" t="s">
        <v>242</v>
      </c>
      <c r="B25" s="49" t="s">
        <v>243</v>
      </c>
    </row>
    <row r="26" spans="1:2" s="45" customFormat="1" ht="11.1" customHeight="1">
      <c r="A26" s="48" t="s">
        <v>244</v>
      </c>
      <c r="B26" s="49" t="s">
        <v>245</v>
      </c>
    </row>
    <row r="27" spans="1:2" s="45" customFormat="1" ht="11.1" customHeight="1">
      <c r="A27" s="48" t="s">
        <v>246</v>
      </c>
      <c r="B27" s="49" t="s">
        <v>247</v>
      </c>
    </row>
    <row r="28" spans="1:2" s="45" customFormat="1" ht="11.1" customHeight="1">
      <c r="A28" s="48" t="s">
        <v>248</v>
      </c>
      <c r="B28" s="49" t="s">
        <v>249</v>
      </c>
    </row>
    <row r="29" spans="1:2" s="45" customFormat="1" ht="11.1" customHeight="1">
      <c r="A29" s="48" t="s">
        <v>250</v>
      </c>
      <c r="B29" s="49" t="s">
        <v>251</v>
      </c>
    </row>
    <row r="30" spans="1:2" s="45" customFormat="1" ht="11.1" customHeight="1">
      <c r="A30" s="48" t="s">
        <v>252</v>
      </c>
      <c r="B30" s="49" t="s">
        <v>37</v>
      </c>
    </row>
    <row r="31" spans="1:2" s="45" customFormat="1" ht="11.1" customHeight="1">
      <c r="A31" s="48" t="s">
        <v>253</v>
      </c>
      <c r="B31" s="49" t="s">
        <v>254</v>
      </c>
    </row>
    <row r="32" spans="1:2" s="45" customFormat="1" ht="11.1" customHeight="1">
      <c r="A32" s="48" t="s">
        <v>255</v>
      </c>
      <c r="B32" s="49" t="s">
        <v>256</v>
      </c>
    </row>
    <row r="33" spans="1:2" s="45" customFormat="1" ht="5.0999999999999996" customHeight="1">
      <c r="A33" s="48"/>
      <c r="B33" s="49"/>
    </row>
    <row r="34" spans="1:2" s="45" customFormat="1" ht="11.1" customHeight="1">
      <c r="A34" s="46" t="s">
        <v>175</v>
      </c>
      <c r="B34" s="47" t="s">
        <v>203</v>
      </c>
    </row>
    <row r="35" spans="1:2" s="45" customFormat="1" ht="11.1" customHeight="1">
      <c r="A35" s="48" t="s">
        <v>257</v>
      </c>
      <c r="B35" s="49" t="s">
        <v>38</v>
      </c>
    </row>
    <row r="36" spans="1:2" s="45" customFormat="1" ht="11.1" customHeight="1">
      <c r="A36" s="48" t="s">
        <v>258</v>
      </c>
      <c r="B36" s="49" t="s">
        <v>259</v>
      </c>
    </row>
    <row r="37" spans="1:2" s="45" customFormat="1" ht="11.1" customHeight="1">
      <c r="A37" s="48" t="s">
        <v>260</v>
      </c>
      <c r="B37" s="49" t="s">
        <v>261</v>
      </c>
    </row>
    <row r="38" spans="1:2" s="45" customFormat="1" ht="11.1" customHeight="1">
      <c r="A38" s="48" t="s">
        <v>262</v>
      </c>
      <c r="B38" s="49" t="s">
        <v>263</v>
      </c>
    </row>
    <row r="39" spans="1:2" s="45" customFormat="1" ht="11.1" customHeight="1">
      <c r="A39" s="48" t="s">
        <v>264</v>
      </c>
      <c r="B39" s="49" t="s">
        <v>265</v>
      </c>
    </row>
    <row r="40" spans="1:2" s="45" customFormat="1" ht="11.1" customHeight="1">
      <c r="A40" s="48" t="s">
        <v>266</v>
      </c>
      <c r="B40" s="49" t="s">
        <v>267</v>
      </c>
    </row>
    <row r="41" spans="1:2" s="45" customFormat="1" ht="11.1" customHeight="1">
      <c r="A41" s="48" t="s">
        <v>268</v>
      </c>
      <c r="B41" s="49" t="s">
        <v>39</v>
      </c>
    </row>
    <row r="42" spans="1:2" s="45" customFormat="1" ht="11.1" customHeight="1">
      <c r="A42" s="48" t="s">
        <v>269</v>
      </c>
      <c r="B42" s="49" t="s">
        <v>270</v>
      </c>
    </row>
    <row r="43" spans="1:2" s="45" customFormat="1" ht="11.1" customHeight="1">
      <c r="A43" s="48" t="s">
        <v>271</v>
      </c>
      <c r="B43" s="49" t="s">
        <v>40</v>
      </c>
    </row>
    <row r="44" spans="1:2" s="45" customFormat="1" ht="11.1" customHeight="1">
      <c r="A44" s="48" t="s">
        <v>272</v>
      </c>
      <c r="B44" s="49" t="s">
        <v>273</v>
      </c>
    </row>
    <row r="45" spans="1:2" s="45" customFormat="1" ht="11.1" customHeight="1">
      <c r="A45" s="48" t="s">
        <v>274</v>
      </c>
      <c r="B45" s="49" t="s">
        <v>275</v>
      </c>
    </row>
    <row r="46" spans="1:2" s="45" customFormat="1" ht="9" customHeight="1">
      <c r="A46" s="48"/>
      <c r="B46" s="49"/>
    </row>
    <row r="47" spans="1:2" s="45" customFormat="1" ht="11.1" customHeight="1">
      <c r="A47" s="46" t="s">
        <v>276</v>
      </c>
      <c r="B47" s="47" t="s">
        <v>204</v>
      </c>
    </row>
    <row r="48" spans="1:2" s="45" customFormat="1" ht="5.0999999999999996" customHeight="1">
      <c r="A48" s="48"/>
      <c r="B48" s="49"/>
    </row>
    <row r="49" spans="1:2" s="45" customFormat="1" ht="11.1" customHeight="1">
      <c r="A49" s="46" t="s">
        <v>178</v>
      </c>
      <c r="B49" s="47" t="s">
        <v>277</v>
      </c>
    </row>
    <row r="50" spans="1:2" s="45" customFormat="1" ht="11.1" customHeight="1">
      <c r="A50" s="48" t="s">
        <v>278</v>
      </c>
      <c r="B50" s="49" t="s">
        <v>279</v>
      </c>
    </row>
    <row r="51" spans="1:2" s="45" customFormat="1" ht="11.1" customHeight="1">
      <c r="A51" s="48">
        <v>3111</v>
      </c>
      <c r="B51" s="49" t="s">
        <v>949</v>
      </c>
    </row>
    <row r="52" spans="1:2" s="45" customFormat="1" ht="11.1" customHeight="1">
      <c r="A52" s="48">
        <v>3112</v>
      </c>
      <c r="B52" s="49" t="s">
        <v>950</v>
      </c>
    </row>
    <row r="53" spans="1:2" s="45" customFormat="1" ht="11.1" customHeight="1">
      <c r="A53" s="48">
        <v>3113</v>
      </c>
      <c r="B53" s="49" t="s">
        <v>951</v>
      </c>
    </row>
    <row r="54" spans="1:2" s="45" customFormat="1" ht="11.1" customHeight="1">
      <c r="A54" s="48">
        <v>3114</v>
      </c>
      <c r="B54" s="49" t="s">
        <v>952</v>
      </c>
    </row>
    <row r="55" spans="1:2" s="45" customFormat="1" ht="11.1" customHeight="1">
      <c r="A55" s="48">
        <v>3115</v>
      </c>
      <c r="B55" s="49" t="s">
        <v>953</v>
      </c>
    </row>
    <row r="56" spans="1:2" s="45" customFormat="1" ht="11.1" customHeight="1">
      <c r="A56" s="48">
        <v>3116</v>
      </c>
      <c r="B56" s="49" t="s">
        <v>954</v>
      </c>
    </row>
    <row r="57" spans="1:2" s="45" customFormat="1" ht="11.1" customHeight="1">
      <c r="A57" s="48">
        <v>3119</v>
      </c>
      <c r="B57" s="49" t="s">
        <v>955</v>
      </c>
    </row>
    <row r="58" spans="1:2" s="45" customFormat="1" ht="11.1" customHeight="1">
      <c r="A58" s="48">
        <v>312</v>
      </c>
      <c r="B58" s="49" t="s">
        <v>280</v>
      </c>
    </row>
    <row r="59" spans="1:2" s="45" customFormat="1" ht="11.1" customHeight="1">
      <c r="A59" s="48">
        <v>3121</v>
      </c>
      <c r="B59" s="49" t="s">
        <v>281</v>
      </c>
    </row>
    <row r="60" spans="1:2" s="45" customFormat="1" ht="11.1" customHeight="1">
      <c r="A60" s="48">
        <v>3122</v>
      </c>
      <c r="B60" s="49" t="s">
        <v>282</v>
      </c>
    </row>
    <row r="61" spans="1:2" s="45" customFormat="1" ht="11.1" customHeight="1">
      <c r="A61" s="48">
        <v>3123</v>
      </c>
      <c r="B61" s="49" t="s">
        <v>283</v>
      </c>
    </row>
    <row r="62" spans="1:2" s="45" customFormat="1" ht="11.1" customHeight="1">
      <c r="A62" s="48">
        <v>3124</v>
      </c>
      <c r="B62" s="49" t="s">
        <v>284</v>
      </c>
    </row>
    <row r="63" spans="1:2" s="45" customFormat="1" ht="11.1" customHeight="1">
      <c r="A63" s="48">
        <v>3125</v>
      </c>
      <c r="B63" s="49" t="s">
        <v>285</v>
      </c>
    </row>
    <row r="64" spans="1:2" s="45" customFormat="1" ht="11.1" customHeight="1">
      <c r="A64" s="48" t="s">
        <v>286</v>
      </c>
      <c r="B64" s="49" t="s">
        <v>287</v>
      </c>
    </row>
    <row r="65" spans="1:2" s="45" customFormat="1" ht="11.1" customHeight="1">
      <c r="A65" s="48">
        <v>313</v>
      </c>
      <c r="B65" s="49" t="s">
        <v>288</v>
      </c>
    </row>
    <row r="66" spans="1:2" s="45" customFormat="1" ht="11.1" customHeight="1">
      <c r="A66" s="48">
        <v>315</v>
      </c>
      <c r="B66" s="49" t="s">
        <v>42</v>
      </c>
    </row>
    <row r="67" spans="1:2" s="45" customFormat="1" ht="11.1" customHeight="1">
      <c r="A67" s="48">
        <v>321</v>
      </c>
      <c r="B67" s="49" t="s">
        <v>289</v>
      </c>
    </row>
    <row r="68" spans="1:2" s="45" customFormat="1" ht="11.1" customHeight="1">
      <c r="A68" s="48">
        <v>331</v>
      </c>
      <c r="B68" s="49" t="s">
        <v>290</v>
      </c>
    </row>
    <row r="69" spans="1:2" s="45" customFormat="1" ht="11.1" customHeight="1">
      <c r="A69" s="48">
        <v>341</v>
      </c>
      <c r="B69" s="49" t="s">
        <v>291</v>
      </c>
    </row>
    <row r="70" spans="1:2" s="45" customFormat="1" ht="11.1" customHeight="1">
      <c r="A70" s="48">
        <v>343</v>
      </c>
      <c r="B70" s="49" t="s">
        <v>292</v>
      </c>
    </row>
    <row r="71" spans="1:2" s="45" customFormat="1" ht="11.1" customHeight="1">
      <c r="A71" s="48">
        <v>344</v>
      </c>
      <c r="B71" s="49" t="s">
        <v>293</v>
      </c>
    </row>
    <row r="72" spans="1:2" s="45" customFormat="1" ht="11.1" customHeight="1">
      <c r="A72" s="48" t="s">
        <v>294</v>
      </c>
      <c r="B72" s="49" t="s">
        <v>295</v>
      </c>
    </row>
    <row r="73" spans="1:2" s="45" customFormat="1" ht="11.1" customHeight="1">
      <c r="A73" s="48">
        <v>351</v>
      </c>
      <c r="B73" s="49" t="s">
        <v>296</v>
      </c>
    </row>
    <row r="74" spans="1:2" s="45" customFormat="1" ht="5.0999999999999996" customHeight="1">
      <c r="A74" s="48"/>
      <c r="B74" s="49"/>
    </row>
    <row r="75" spans="1:2" s="45" customFormat="1" ht="11.1" customHeight="1">
      <c r="A75" s="46">
        <v>36</v>
      </c>
      <c r="B75" s="47" t="s">
        <v>297</v>
      </c>
    </row>
    <row r="76" spans="1:2" s="45" customFormat="1" ht="11.1" customHeight="1">
      <c r="A76" s="48">
        <v>361</v>
      </c>
      <c r="B76" s="49" t="s">
        <v>298</v>
      </c>
    </row>
    <row r="77" spans="1:2" s="45" customFormat="1" ht="11.1" customHeight="1">
      <c r="A77" s="48">
        <v>362</v>
      </c>
      <c r="B77" s="49" t="s">
        <v>43</v>
      </c>
    </row>
    <row r="78" spans="1:2" s="45" customFormat="1" ht="11.1" customHeight="1">
      <c r="A78" s="48">
        <v>363</v>
      </c>
      <c r="B78" s="49" t="s">
        <v>299</v>
      </c>
    </row>
    <row r="79" spans="1:2" s="45" customFormat="1" ht="11.1" customHeight="1">
      <c r="A79" s="48">
        <v>365</v>
      </c>
      <c r="B79" s="49" t="s">
        <v>45</v>
      </c>
    </row>
    <row r="80" spans="1:2" s="45" customFormat="1" ht="11.1" customHeight="1">
      <c r="A80" s="48">
        <v>366</v>
      </c>
      <c r="B80" s="49" t="s">
        <v>44</v>
      </c>
    </row>
    <row r="81" spans="1:2" s="45" customFormat="1" ht="11.1" customHeight="1">
      <c r="A81" s="48">
        <v>367</v>
      </c>
      <c r="B81" s="49" t="s">
        <v>914</v>
      </c>
    </row>
    <row r="82" spans="1:2" s="45" customFormat="1" ht="9" customHeight="1">
      <c r="A82" s="48"/>
      <c r="B82" s="49"/>
    </row>
    <row r="83" spans="1:2" s="45" customFormat="1" ht="11.1" customHeight="1">
      <c r="A83" s="46" t="s">
        <v>300</v>
      </c>
      <c r="B83" s="47" t="s">
        <v>205</v>
      </c>
    </row>
    <row r="84" spans="1:2" s="45" customFormat="1" ht="5.0999999999999996" customHeight="1">
      <c r="A84" s="48"/>
      <c r="B84" s="49"/>
    </row>
    <row r="85" spans="1:2" s="45" customFormat="1" ht="11.1" customHeight="1">
      <c r="A85" s="46" t="s">
        <v>301</v>
      </c>
      <c r="B85" s="47" t="s">
        <v>302</v>
      </c>
    </row>
    <row r="86" spans="1:2" s="45" customFormat="1" ht="11.1" customHeight="1">
      <c r="A86" s="48" t="s">
        <v>303</v>
      </c>
      <c r="B86" s="49" t="s">
        <v>304</v>
      </c>
    </row>
    <row r="87" spans="1:2" s="45" customFormat="1" ht="11.1" customHeight="1">
      <c r="A87" s="48" t="s">
        <v>305</v>
      </c>
      <c r="B87" s="49" t="s">
        <v>306</v>
      </c>
    </row>
    <row r="88" spans="1:2" s="45" customFormat="1" ht="11.1" customHeight="1">
      <c r="A88" s="48" t="s">
        <v>307</v>
      </c>
      <c r="B88" s="49" t="s">
        <v>308</v>
      </c>
    </row>
    <row r="89" spans="1:2" s="45" customFormat="1" ht="11.1" customHeight="1">
      <c r="A89" s="48" t="s">
        <v>309</v>
      </c>
      <c r="B89" s="49" t="s">
        <v>310</v>
      </c>
    </row>
    <row r="90" spans="1:2" s="45" customFormat="1" ht="5.0999999999999996" customHeight="1">
      <c r="A90" s="48"/>
      <c r="B90" s="49"/>
    </row>
    <row r="91" spans="1:2" s="45" customFormat="1" ht="11.1" customHeight="1">
      <c r="A91" s="46" t="s">
        <v>311</v>
      </c>
      <c r="B91" s="47" t="s">
        <v>312</v>
      </c>
    </row>
    <row r="92" spans="1:2" s="45" customFormat="1" ht="11.1" customHeight="1">
      <c r="A92" s="48" t="s">
        <v>313</v>
      </c>
      <c r="B92" s="49" t="s">
        <v>46</v>
      </c>
    </row>
    <row r="93" spans="1:2" s="45" customFormat="1" ht="11.1" customHeight="1">
      <c r="A93" s="48" t="s">
        <v>314</v>
      </c>
      <c r="B93" s="49" t="s">
        <v>315</v>
      </c>
    </row>
    <row r="94" spans="1:2" s="45" customFormat="1" ht="9" customHeight="1">
      <c r="A94" s="48"/>
      <c r="B94" s="49"/>
    </row>
    <row r="95" spans="1:2" s="45" customFormat="1" ht="11.1" customHeight="1">
      <c r="A95" s="46" t="s">
        <v>316</v>
      </c>
      <c r="B95" s="47" t="s">
        <v>317</v>
      </c>
    </row>
    <row r="96" spans="1:2" s="45" customFormat="1" ht="5.0999999999999996" customHeight="1">
      <c r="A96" s="48"/>
      <c r="B96" s="49"/>
    </row>
    <row r="97" spans="1:2" s="45" customFormat="1" ht="11.1" customHeight="1">
      <c r="A97" s="46" t="s">
        <v>318</v>
      </c>
      <c r="B97" s="47" t="s">
        <v>319</v>
      </c>
    </row>
    <row r="98" spans="1:2" s="45" customFormat="1" ht="11.1" customHeight="1">
      <c r="A98" s="48">
        <v>511</v>
      </c>
      <c r="B98" s="49" t="s">
        <v>320</v>
      </c>
    </row>
    <row r="99" spans="1:2" s="45" customFormat="1" ht="5.0999999999999996" customHeight="1">
      <c r="A99" s="48"/>
      <c r="B99" s="49"/>
    </row>
    <row r="100" spans="1:2" s="45" customFormat="1" ht="11.1" customHeight="1">
      <c r="A100" s="46" t="s">
        <v>321</v>
      </c>
      <c r="B100" s="47" t="s">
        <v>322</v>
      </c>
    </row>
    <row r="101" spans="1:2" s="45" customFormat="1" ht="11.1" customHeight="1">
      <c r="A101" s="48">
        <v>521</v>
      </c>
      <c r="B101" s="49" t="s">
        <v>323</v>
      </c>
    </row>
    <row r="102" spans="1:2" s="45" customFormat="1" ht="11.1" customHeight="1">
      <c r="A102" s="48">
        <v>522</v>
      </c>
      <c r="B102" s="49" t="s">
        <v>324</v>
      </c>
    </row>
    <row r="103" spans="1:2" s="45" customFormat="1" ht="11.1" customHeight="1">
      <c r="A103" s="48">
        <v>523</v>
      </c>
      <c r="B103" s="49" t="s">
        <v>325</v>
      </c>
    </row>
    <row r="104" spans="1:2" s="45" customFormat="1" ht="5.0999999999999996" customHeight="1">
      <c r="A104" s="48"/>
      <c r="B104" s="49"/>
    </row>
    <row r="105" spans="1:2" s="45" customFormat="1" ht="11.1" customHeight="1">
      <c r="A105" s="46">
        <v>53</v>
      </c>
      <c r="B105" s="47" t="s">
        <v>326</v>
      </c>
    </row>
    <row r="106" spans="1:2" s="45" customFormat="1" ht="11.1" customHeight="1">
      <c r="A106" s="48">
        <v>531</v>
      </c>
      <c r="B106" s="49" t="s">
        <v>54</v>
      </c>
    </row>
    <row r="107" spans="1:2" s="45" customFormat="1" ht="11.1" customHeight="1">
      <c r="A107" s="48">
        <v>532</v>
      </c>
      <c r="B107" s="49" t="s">
        <v>55</v>
      </c>
    </row>
    <row r="108" spans="1:2" s="45" customFormat="1" ht="11.1" customHeight="1">
      <c r="A108" s="48">
        <v>533</v>
      </c>
      <c r="B108" s="49" t="s">
        <v>56</v>
      </c>
    </row>
    <row r="109" spans="1:2" s="45" customFormat="1" ht="11.1" customHeight="1">
      <c r="A109" s="48">
        <v>534</v>
      </c>
      <c r="B109" s="49" t="s">
        <v>57</v>
      </c>
    </row>
    <row r="110" spans="1:2" s="45" customFormat="1" ht="11.1" customHeight="1">
      <c r="A110" s="48">
        <v>535</v>
      </c>
      <c r="B110" s="49" t="s">
        <v>327</v>
      </c>
    </row>
    <row r="111" spans="1:2" s="45" customFormat="1" ht="11.1" customHeight="1">
      <c r="A111" s="48">
        <v>537</v>
      </c>
      <c r="B111" s="49" t="s">
        <v>328</v>
      </c>
    </row>
    <row r="112" spans="1:2" s="45" customFormat="1" ht="11.1" customHeight="1">
      <c r="A112" s="48">
        <v>538</v>
      </c>
      <c r="B112" s="49" t="s">
        <v>53</v>
      </c>
    </row>
    <row r="113" spans="1:2" s="45" customFormat="1" ht="5.0999999999999996" customHeight="1">
      <c r="A113" s="48"/>
      <c r="B113" s="49"/>
    </row>
    <row r="114" spans="1:2" s="45" customFormat="1" ht="11.1" customHeight="1">
      <c r="A114" s="46">
        <v>54</v>
      </c>
      <c r="B114" s="47" t="s">
        <v>329</v>
      </c>
    </row>
    <row r="115" spans="1:2" s="45" customFormat="1" ht="11.1" customHeight="1">
      <c r="A115" s="48">
        <v>541</v>
      </c>
      <c r="B115" s="49" t="s">
        <v>47</v>
      </c>
    </row>
    <row r="116" spans="1:2" s="45" customFormat="1" ht="11.1" customHeight="1">
      <c r="A116" s="48">
        <v>542</v>
      </c>
      <c r="B116" s="49" t="s">
        <v>48</v>
      </c>
    </row>
    <row r="117" spans="1:2" s="45" customFormat="1" ht="11.1" customHeight="1">
      <c r="A117" s="48">
        <v>543</v>
      </c>
      <c r="B117" s="49" t="s">
        <v>50</v>
      </c>
    </row>
    <row r="118" spans="1:2" s="45" customFormat="1" ht="11.1" customHeight="1">
      <c r="A118" s="48">
        <v>544</v>
      </c>
      <c r="B118" s="49" t="s">
        <v>49</v>
      </c>
    </row>
    <row r="119" spans="1:2" s="45" customFormat="1" ht="11.1" customHeight="1">
      <c r="A119" s="48">
        <v>545</v>
      </c>
      <c r="B119" s="49" t="s">
        <v>51</v>
      </c>
    </row>
    <row r="120" spans="1:2" s="45" customFormat="1" ht="11.1" customHeight="1">
      <c r="A120" s="48">
        <v>546</v>
      </c>
      <c r="B120" s="49" t="s">
        <v>52</v>
      </c>
    </row>
    <row r="121" spans="1:2" s="45" customFormat="1" ht="11.1" customHeight="1">
      <c r="A121" s="48">
        <v>547</v>
      </c>
      <c r="B121" s="49" t="s">
        <v>947</v>
      </c>
    </row>
    <row r="122" spans="1:2" s="45" customFormat="1" ht="11.1" customHeight="1">
      <c r="A122" s="48" t="s">
        <v>330</v>
      </c>
      <c r="B122" s="49" t="s">
        <v>331</v>
      </c>
    </row>
    <row r="123" spans="1:2" s="45" customFormat="1" ht="5.0999999999999996" customHeight="1">
      <c r="A123" s="48"/>
      <c r="B123" s="49"/>
    </row>
    <row r="124" spans="1:2" s="45" customFormat="1" ht="11.1" customHeight="1">
      <c r="A124" s="46" t="s">
        <v>332</v>
      </c>
      <c r="B124" s="47" t="s">
        <v>333</v>
      </c>
    </row>
    <row r="125" spans="1:2" s="45" customFormat="1" ht="11.1" customHeight="1">
      <c r="A125" s="48" t="s">
        <v>334</v>
      </c>
      <c r="B125" s="49" t="s">
        <v>335</v>
      </c>
    </row>
    <row r="126" spans="1:2" s="45" customFormat="1" ht="11.1" customHeight="1">
      <c r="A126" s="48" t="s">
        <v>336</v>
      </c>
      <c r="B126" s="49" t="s">
        <v>337</v>
      </c>
    </row>
    <row r="127" spans="1:2" s="45" customFormat="1" ht="11.1" customHeight="1">
      <c r="A127" s="48" t="s">
        <v>338</v>
      </c>
      <c r="B127" s="49" t="s">
        <v>339</v>
      </c>
    </row>
    <row r="128" spans="1:2" s="45" customFormat="1" ht="11.1" customHeight="1">
      <c r="A128" s="48" t="s">
        <v>340</v>
      </c>
      <c r="B128" s="49" t="s">
        <v>41</v>
      </c>
    </row>
    <row r="129" spans="1:2" s="45" customFormat="1" ht="11.1" customHeight="1">
      <c r="A129" s="48" t="s">
        <v>341</v>
      </c>
      <c r="B129" s="49" t="s">
        <v>342</v>
      </c>
    </row>
    <row r="130" spans="1:2" s="45" customFormat="1" ht="5.0999999999999996" customHeight="1">
      <c r="A130" s="48"/>
      <c r="B130" s="49"/>
    </row>
    <row r="131" spans="1:2" s="45" customFormat="1" ht="11.1" customHeight="1">
      <c r="A131" s="46" t="s">
        <v>343</v>
      </c>
      <c r="B131" s="47" t="s">
        <v>32</v>
      </c>
    </row>
    <row r="132" spans="1:2" s="45" customFormat="1" ht="11.1" customHeight="1">
      <c r="A132" s="48" t="s">
        <v>344</v>
      </c>
      <c r="B132" s="49" t="s">
        <v>345</v>
      </c>
    </row>
    <row r="133" spans="1:2" s="45" customFormat="1" ht="5.0999999999999996" customHeight="1">
      <c r="A133" s="48"/>
      <c r="B133" s="49"/>
    </row>
    <row r="134" spans="1:2" s="45" customFormat="1" ht="11.1" customHeight="1">
      <c r="A134" s="46" t="s">
        <v>346</v>
      </c>
      <c r="B134" s="47" t="s">
        <v>347</v>
      </c>
    </row>
    <row r="135" spans="1:2" s="45" customFormat="1" ht="11.1" customHeight="1">
      <c r="A135" s="48" t="s">
        <v>348</v>
      </c>
      <c r="B135" s="49" t="s">
        <v>349</v>
      </c>
    </row>
    <row r="136" spans="1:2" s="45" customFormat="1" ht="11.1" customHeight="1">
      <c r="A136" s="48" t="s">
        <v>350</v>
      </c>
      <c r="B136" s="49" t="s">
        <v>351</v>
      </c>
    </row>
    <row r="137" spans="1:2" s="45" customFormat="1" ht="11.1" customHeight="1">
      <c r="A137" s="48" t="s">
        <v>352</v>
      </c>
      <c r="B137" s="49" t="s">
        <v>353</v>
      </c>
    </row>
    <row r="138" spans="1:2" s="45" customFormat="1" ht="9" customHeight="1">
      <c r="A138" s="48"/>
      <c r="B138" s="49"/>
    </row>
    <row r="139" spans="1:2" s="45" customFormat="1" ht="11.1" customHeight="1">
      <c r="A139" s="46">
        <v>6</v>
      </c>
      <c r="B139" s="47" t="s">
        <v>208</v>
      </c>
    </row>
    <row r="140" spans="1:2" s="45" customFormat="1" ht="5.0999999999999996" customHeight="1">
      <c r="A140" s="48"/>
      <c r="B140" s="49"/>
    </row>
    <row r="141" spans="1:2" s="45" customFormat="1" ht="11.1" customHeight="1">
      <c r="A141" s="46">
        <v>61</v>
      </c>
      <c r="B141" s="47" t="s">
        <v>4</v>
      </c>
    </row>
    <row r="142" spans="1:2" s="45" customFormat="1" ht="11.1" customHeight="1">
      <c r="A142" s="48">
        <v>611</v>
      </c>
      <c r="B142" s="49" t="s">
        <v>354</v>
      </c>
    </row>
    <row r="143" spans="1:2" s="45" customFormat="1" ht="11.1" customHeight="1">
      <c r="A143" s="48">
        <v>612</v>
      </c>
      <c r="B143" s="49" t="s">
        <v>58</v>
      </c>
    </row>
    <row r="144" spans="1:2" s="45" customFormat="1" ht="11.1" customHeight="1">
      <c r="A144" s="48">
        <v>613</v>
      </c>
      <c r="B144" s="49" t="s">
        <v>59</v>
      </c>
    </row>
    <row r="145" ht="11.65" customHeight="1"/>
    <row r="146" ht="11.65" customHeight="1"/>
    <row r="147" ht="11.65" customHeight="1"/>
    <row r="148" ht="11.65" customHeight="1"/>
    <row r="149" ht="11.65" customHeight="1"/>
    <row r="150" ht="11.65" customHeight="1"/>
    <row r="151" ht="11.65" customHeight="1"/>
    <row r="152" ht="11.65" customHeight="1"/>
    <row r="153" ht="11.65" customHeight="1"/>
    <row r="154" ht="11.65" customHeight="1"/>
    <row r="155" ht="11.65" customHeight="1"/>
    <row r="156" ht="11.65" customHeight="1"/>
    <row r="157" ht="11.65" customHeight="1"/>
    <row r="158" ht="11.65" customHeight="1"/>
    <row r="159" ht="11.65" customHeight="1"/>
    <row r="160" ht="11.65" customHeight="1"/>
    <row r="161" ht="11.65" customHeight="1"/>
    <row r="162" ht="11.65" customHeight="1"/>
    <row r="163" ht="11.65" customHeight="1"/>
    <row r="164" ht="11.65" customHeight="1"/>
    <row r="165" ht="11.65" customHeight="1"/>
    <row r="166" ht="11.65" customHeight="1"/>
    <row r="167" ht="11.65" customHeight="1"/>
    <row r="168" ht="11.65" customHeight="1"/>
    <row r="169" ht="11.65" customHeight="1"/>
    <row r="170" ht="11.65" customHeight="1"/>
    <row r="171" ht="11.65" customHeight="1"/>
    <row r="172" ht="11.65" customHeight="1"/>
    <row r="173" ht="11.65" customHeight="1"/>
    <row r="174" ht="11.65" customHeight="1"/>
    <row r="175" ht="11.65" customHeight="1"/>
    <row r="176" ht="11.65" customHeight="1"/>
    <row r="177" ht="11.65" customHeight="1"/>
    <row r="178" ht="11.65" customHeight="1"/>
    <row r="179" ht="11.65" customHeight="1"/>
    <row r="180" ht="11.65" customHeight="1"/>
    <row r="181" ht="11.65" customHeight="1"/>
    <row r="182" ht="11.65" customHeight="1"/>
    <row r="183" ht="11.65" customHeight="1"/>
    <row r="184" ht="11.65" customHeight="1"/>
    <row r="185" ht="11.65" customHeight="1"/>
    <row r="186" ht="11.65" customHeight="1"/>
    <row r="187" ht="11.65" customHeight="1"/>
    <row r="188" ht="11.65" customHeight="1"/>
    <row r="189" ht="11.65" customHeight="1"/>
    <row r="190" ht="11.65" customHeight="1"/>
    <row r="191" ht="11.65" customHeight="1"/>
    <row r="192" ht="11.65" customHeight="1"/>
    <row r="193" ht="11.65" customHeight="1"/>
    <row r="194" ht="11.65" customHeight="1"/>
    <row r="195" ht="11.65" customHeight="1"/>
    <row r="196" ht="11.65" customHeight="1"/>
    <row r="197" ht="11.65" customHeight="1"/>
    <row r="198" ht="11.65" customHeight="1"/>
    <row r="199" ht="11.65" customHeight="1"/>
    <row r="200" ht="11.65" customHeight="1"/>
    <row r="201" ht="11.65" customHeight="1"/>
    <row r="202" ht="11.65" customHeight="1"/>
    <row r="203" ht="11.65" customHeight="1"/>
    <row r="204" ht="11.65" customHeight="1"/>
  </sheetData>
  <mergeCells count="2">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05"/>
  <sheetViews>
    <sheetView zoomScale="140" zoomScaleNormal="140" workbookViewId="0"/>
  </sheetViews>
  <sheetFormatPr baseColWidth="10" defaultColWidth="11.42578125" defaultRowHeight="12.75"/>
  <cols>
    <col min="1" max="1" width="10.28515625" style="9" bestFit="1" customWidth="1"/>
    <col min="2" max="2" width="81.5703125" style="9" customWidth="1"/>
    <col min="3" max="16384" width="11.42578125" style="9"/>
  </cols>
  <sheetData>
    <row r="1" spans="1:2" s="54" customFormat="1" ht="40.15" customHeight="1">
      <c r="A1" s="53" t="s">
        <v>355</v>
      </c>
    </row>
    <row r="2" spans="1:2" s="54" customFormat="1" ht="11.65" customHeight="1">
      <c r="A2" s="205" t="s">
        <v>218</v>
      </c>
      <c r="B2" s="207" t="s">
        <v>31</v>
      </c>
    </row>
    <row r="3" spans="1:2" s="45" customFormat="1" ht="11.65" customHeight="1">
      <c r="A3" s="206"/>
      <c r="B3" s="208"/>
    </row>
    <row r="4" spans="1:2" s="45" customFormat="1" ht="11.45" customHeight="1">
      <c r="A4" s="55"/>
      <c r="B4" s="56"/>
    </row>
    <row r="5" spans="1:2" s="43" customFormat="1" ht="11.45" customHeight="1">
      <c r="A5" s="57" t="s">
        <v>356</v>
      </c>
      <c r="B5" s="58" t="s">
        <v>357</v>
      </c>
    </row>
    <row r="6" spans="1:2" s="43" customFormat="1" ht="11.45" customHeight="1">
      <c r="A6" s="57"/>
      <c r="B6" s="58"/>
    </row>
    <row r="7" spans="1:2" s="43" customFormat="1" ht="11.45" customHeight="1">
      <c r="A7" s="57" t="s">
        <v>358</v>
      </c>
      <c r="B7" s="58" t="s">
        <v>359</v>
      </c>
    </row>
    <row r="8" spans="1:2" s="45" customFormat="1" ht="11.45" customHeight="1">
      <c r="A8" s="59" t="s">
        <v>360</v>
      </c>
      <c r="B8" s="60" t="s">
        <v>60</v>
      </c>
    </row>
    <row r="9" spans="1:2" s="45" customFormat="1" ht="11.45" customHeight="1">
      <c r="A9" s="59" t="s">
        <v>361</v>
      </c>
      <c r="B9" s="60" t="s">
        <v>362</v>
      </c>
    </row>
    <row r="10" spans="1:2" s="45" customFormat="1" ht="11.45" customHeight="1">
      <c r="A10" s="59" t="s">
        <v>363</v>
      </c>
      <c r="B10" s="60" t="s">
        <v>364</v>
      </c>
    </row>
    <row r="11" spans="1:2" s="45" customFormat="1" ht="11.45" customHeight="1">
      <c r="A11" s="59" t="s">
        <v>365</v>
      </c>
      <c r="B11" s="60" t="s">
        <v>366</v>
      </c>
    </row>
    <row r="12" spans="1:2" s="45" customFormat="1" ht="11.45" customHeight="1">
      <c r="A12" s="59" t="s">
        <v>367</v>
      </c>
      <c r="B12" s="60" t="s">
        <v>368</v>
      </c>
    </row>
    <row r="13" spans="1:2" s="45" customFormat="1" ht="11.45" customHeight="1">
      <c r="A13" s="59" t="s">
        <v>369</v>
      </c>
      <c r="B13" s="60" t="s">
        <v>370</v>
      </c>
    </row>
    <row r="14" spans="1:2" s="45" customFormat="1" ht="11.45" customHeight="1">
      <c r="A14" s="59" t="s">
        <v>371</v>
      </c>
      <c r="B14" s="60" t="s">
        <v>372</v>
      </c>
    </row>
    <row r="15" spans="1:2" s="45" customFormat="1" ht="11.45" customHeight="1">
      <c r="A15" s="59" t="s">
        <v>373</v>
      </c>
      <c r="B15" s="60" t="s">
        <v>374</v>
      </c>
    </row>
    <row r="16" spans="1:2" s="45" customFormat="1" ht="11.45" customHeight="1">
      <c r="A16" s="59" t="s">
        <v>375</v>
      </c>
      <c r="B16" s="60" t="s">
        <v>376</v>
      </c>
    </row>
    <row r="17" spans="1:2" s="45" customFormat="1" ht="11.45" customHeight="1">
      <c r="A17" s="59" t="s">
        <v>377</v>
      </c>
      <c r="B17" s="60" t="s">
        <v>378</v>
      </c>
    </row>
    <row r="18" spans="1:2" s="45" customFormat="1" ht="11.45" customHeight="1">
      <c r="A18" s="59" t="s">
        <v>379</v>
      </c>
      <c r="B18" s="60" t="s">
        <v>380</v>
      </c>
    </row>
    <row r="19" spans="1:2" s="45" customFormat="1" ht="11.45" customHeight="1">
      <c r="A19" s="59" t="s">
        <v>381</v>
      </c>
      <c r="B19" s="60" t="s">
        <v>382</v>
      </c>
    </row>
    <row r="20" spans="1:2" s="45" customFormat="1" ht="11.45" customHeight="1">
      <c r="A20" s="59" t="s">
        <v>383</v>
      </c>
      <c r="B20" s="60" t="s">
        <v>384</v>
      </c>
    </row>
    <row r="21" spans="1:2" s="45" customFormat="1" ht="11.45" customHeight="1">
      <c r="A21" s="59" t="s">
        <v>385</v>
      </c>
      <c r="B21" s="60" t="s">
        <v>386</v>
      </c>
    </row>
    <row r="22" spans="1:2" s="45" customFormat="1" ht="11.45" customHeight="1">
      <c r="A22" s="59" t="s">
        <v>387</v>
      </c>
      <c r="B22" s="60" t="s">
        <v>388</v>
      </c>
    </row>
    <row r="23" spans="1:2" s="45" customFormat="1" ht="11.45" customHeight="1">
      <c r="A23" s="59" t="s">
        <v>389</v>
      </c>
      <c r="B23" s="60" t="s">
        <v>390</v>
      </c>
    </row>
    <row r="24" spans="1:2" s="45" customFormat="1" ht="11.45" customHeight="1">
      <c r="A24" s="59" t="s">
        <v>391</v>
      </c>
      <c r="B24" s="60" t="s">
        <v>392</v>
      </c>
    </row>
    <row r="25" spans="1:2" s="45" customFormat="1" ht="11.45" customHeight="1">
      <c r="A25" s="59" t="s">
        <v>393</v>
      </c>
      <c r="B25" s="60" t="s">
        <v>394</v>
      </c>
    </row>
    <row r="26" spans="1:2" s="45" customFormat="1" ht="11.45" customHeight="1">
      <c r="A26" s="59" t="s">
        <v>395</v>
      </c>
      <c r="B26" s="60" t="s">
        <v>396</v>
      </c>
    </row>
    <row r="27" spans="1:2" s="45" customFormat="1" ht="11.45" customHeight="1">
      <c r="A27" s="59" t="s">
        <v>397</v>
      </c>
      <c r="B27" s="60" t="s">
        <v>398</v>
      </c>
    </row>
    <row r="28" spans="1:2" s="45" customFormat="1" ht="11.45" customHeight="1">
      <c r="A28" s="59" t="s">
        <v>399</v>
      </c>
      <c r="B28" s="60" t="s">
        <v>400</v>
      </c>
    </row>
    <row r="29" spans="1:2" s="45" customFormat="1" ht="11.45" customHeight="1">
      <c r="A29" s="61" t="s">
        <v>401</v>
      </c>
      <c r="B29" s="62" t="s">
        <v>402</v>
      </c>
    </row>
    <row r="30" spans="1:2" s="45" customFormat="1" ht="11.45" customHeight="1">
      <c r="A30" s="61"/>
      <c r="B30" s="62"/>
    </row>
    <row r="31" spans="1:2" s="43" customFormat="1" ht="11.45" customHeight="1">
      <c r="A31" s="57" t="s">
        <v>403</v>
      </c>
      <c r="B31" s="58" t="s">
        <v>404</v>
      </c>
    </row>
    <row r="32" spans="1:2" s="45" customFormat="1" ht="11.45" customHeight="1">
      <c r="A32" s="59" t="s">
        <v>405</v>
      </c>
      <c r="B32" s="60" t="s">
        <v>61</v>
      </c>
    </row>
    <row r="33" spans="1:2" s="45" customFormat="1" ht="11.45" customHeight="1">
      <c r="A33" s="59" t="s">
        <v>406</v>
      </c>
      <c r="B33" s="60" t="s">
        <v>62</v>
      </c>
    </row>
    <row r="34" spans="1:2" s="45" customFormat="1" ht="11.45" customHeight="1">
      <c r="A34" s="59" t="s">
        <v>407</v>
      </c>
      <c r="B34" s="60" t="s">
        <v>408</v>
      </c>
    </row>
    <row r="35" spans="1:2" s="45" customFormat="1" ht="11.45" customHeight="1">
      <c r="A35" s="59" t="s">
        <v>409</v>
      </c>
      <c r="B35" s="60" t="s">
        <v>410</v>
      </c>
    </row>
    <row r="36" spans="1:2" s="45" customFormat="1" ht="11.45" customHeight="1">
      <c r="A36" s="59" t="s">
        <v>411</v>
      </c>
      <c r="B36" s="60" t="s">
        <v>63</v>
      </c>
    </row>
    <row r="37" spans="1:2" s="45" customFormat="1" ht="11.45" customHeight="1">
      <c r="A37" s="59" t="s">
        <v>412</v>
      </c>
      <c r="B37" s="60" t="s">
        <v>413</v>
      </c>
    </row>
    <row r="38" spans="1:2" s="45" customFormat="1" ht="11.45" customHeight="1">
      <c r="A38" s="59" t="s">
        <v>414</v>
      </c>
      <c r="B38" s="60" t="s">
        <v>415</v>
      </c>
    </row>
    <row r="39" spans="1:2" s="45" customFormat="1" ht="11.45" customHeight="1">
      <c r="A39" s="59" t="s">
        <v>416</v>
      </c>
      <c r="B39" s="60" t="s">
        <v>417</v>
      </c>
    </row>
    <row r="40" spans="1:2" s="45" customFormat="1" ht="11.45" customHeight="1">
      <c r="A40" s="59" t="s">
        <v>418</v>
      </c>
      <c r="B40" s="60" t="s">
        <v>69</v>
      </c>
    </row>
    <row r="41" spans="1:2" s="45" customFormat="1" ht="11.45" customHeight="1">
      <c r="A41" s="59" t="s">
        <v>419</v>
      </c>
      <c r="B41" s="60" t="s">
        <v>413</v>
      </c>
    </row>
    <row r="42" spans="1:2" s="45" customFormat="1" ht="11.45" customHeight="1">
      <c r="A42" s="59" t="s">
        <v>420</v>
      </c>
      <c r="B42" s="60" t="s">
        <v>415</v>
      </c>
    </row>
    <row r="43" spans="1:2" s="45" customFormat="1" ht="11.45" customHeight="1">
      <c r="A43" s="59" t="s">
        <v>421</v>
      </c>
      <c r="B43" s="60" t="s">
        <v>417</v>
      </c>
    </row>
    <row r="44" spans="1:2" s="45" customFormat="1" ht="11.45" customHeight="1">
      <c r="A44" s="59" t="s">
        <v>422</v>
      </c>
      <c r="B44" s="60" t="s">
        <v>423</v>
      </c>
    </row>
    <row r="45" spans="1:2" s="45" customFormat="1" ht="11.45" customHeight="1">
      <c r="A45" s="59" t="s">
        <v>424</v>
      </c>
      <c r="B45" s="60" t="s">
        <v>425</v>
      </c>
    </row>
    <row r="46" spans="1:2" s="45" customFormat="1" ht="11.45" customHeight="1">
      <c r="A46" s="59" t="s">
        <v>426</v>
      </c>
      <c r="B46" s="60" t="s">
        <v>427</v>
      </c>
    </row>
    <row r="47" spans="1:2" s="45" customFormat="1" ht="11.45" customHeight="1">
      <c r="A47" s="59" t="s">
        <v>428</v>
      </c>
      <c r="B47" s="60" t="s">
        <v>429</v>
      </c>
    </row>
    <row r="48" spans="1:2" s="45" customFormat="1" ht="11.45" customHeight="1">
      <c r="A48" s="59" t="s">
        <v>430</v>
      </c>
      <c r="B48" s="60" t="s">
        <v>431</v>
      </c>
    </row>
    <row r="49" spans="1:2" s="45" customFormat="1" ht="11.45" customHeight="1">
      <c r="A49" s="59" t="s">
        <v>432</v>
      </c>
      <c r="B49" s="60" t="s">
        <v>433</v>
      </c>
    </row>
    <row r="50" spans="1:2" s="45" customFormat="1" ht="11.45" customHeight="1">
      <c r="A50" s="59" t="s">
        <v>434</v>
      </c>
      <c r="B50" s="60" t="s">
        <v>435</v>
      </c>
    </row>
    <row r="51" spans="1:2" s="45" customFormat="1" ht="11.45" customHeight="1">
      <c r="A51" s="59" t="s">
        <v>436</v>
      </c>
      <c r="B51" s="60" t="s">
        <v>437</v>
      </c>
    </row>
    <row r="52" spans="1:2" s="45" customFormat="1" ht="11.45" customHeight="1">
      <c r="A52" s="59" t="s">
        <v>438</v>
      </c>
      <c r="B52" s="60" t="s">
        <v>439</v>
      </c>
    </row>
    <row r="53" spans="1:2" s="45" customFormat="1" ht="11.45" customHeight="1">
      <c r="A53" s="59"/>
      <c r="B53" s="60"/>
    </row>
    <row r="54" spans="1:2" s="43" customFormat="1" ht="11.45" customHeight="1">
      <c r="A54" s="57" t="s">
        <v>440</v>
      </c>
      <c r="B54" s="58" t="s">
        <v>441</v>
      </c>
    </row>
    <row r="55" spans="1:2" s="45" customFormat="1" ht="11.45" customHeight="1">
      <c r="A55" s="59" t="s">
        <v>442</v>
      </c>
      <c r="B55" s="60" t="s">
        <v>443</v>
      </c>
    </row>
    <row r="56" spans="1:2" s="45" customFormat="1" ht="11.45" customHeight="1">
      <c r="A56" s="59" t="s">
        <v>444</v>
      </c>
      <c r="B56" s="60" t="s">
        <v>445</v>
      </c>
    </row>
    <row r="57" spans="1:2" s="45" customFormat="1" ht="11.45" customHeight="1">
      <c r="A57" s="59" t="s">
        <v>446</v>
      </c>
      <c r="B57" s="62" t="s">
        <v>447</v>
      </c>
    </row>
    <row r="58" spans="1:2" s="45" customFormat="1" ht="11.45" customHeight="1">
      <c r="A58" s="59" t="s">
        <v>448</v>
      </c>
      <c r="B58" s="60" t="s">
        <v>449</v>
      </c>
    </row>
    <row r="59" spans="1:2" s="45" customFormat="1" ht="11.45" customHeight="1">
      <c r="A59" s="59" t="s">
        <v>450</v>
      </c>
      <c r="B59" s="60" t="s">
        <v>451</v>
      </c>
    </row>
    <row r="60" spans="1:2" s="45" customFormat="1" ht="11.45" customHeight="1">
      <c r="A60" s="59" t="s">
        <v>452</v>
      </c>
      <c r="B60" s="60" t="s">
        <v>453</v>
      </c>
    </row>
    <row r="61" spans="1:2" s="45" customFormat="1" ht="11.45" customHeight="1">
      <c r="A61" s="59" t="s">
        <v>454</v>
      </c>
      <c r="B61" s="60" t="s">
        <v>72</v>
      </c>
    </row>
    <row r="62" spans="1:2" s="45" customFormat="1" ht="11.45" customHeight="1">
      <c r="A62" s="59" t="s">
        <v>455</v>
      </c>
      <c r="B62" s="60" t="s">
        <v>456</v>
      </c>
    </row>
    <row r="63" spans="1:2" s="45" customFormat="1" ht="11.45" customHeight="1">
      <c r="A63" s="59" t="s">
        <v>457</v>
      </c>
      <c r="B63" s="60" t="s">
        <v>447</v>
      </c>
    </row>
    <row r="64" spans="1:2" s="45" customFormat="1" ht="11.45" customHeight="1">
      <c r="A64" s="59" t="s">
        <v>458</v>
      </c>
      <c r="B64" s="60" t="s">
        <v>449</v>
      </c>
    </row>
    <row r="65" spans="1:2" s="45" customFormat="1" ht="11.45" customHeight="1">
      <c r="A65" s="59" t="s">
        <v>459</v>
      </c>
      <c r="B65" s="60" t="s">
        <v>451</v>
      </c>
    </row>
    <row r="66" spans="1:2" s="45" customFormat="1" ht="11.45" customHeight="1">
      <c r="A66" s="59" t="s">
        <v>460</v>
      </c>
      <c r="B66" s="60" t="s">
        <v>453</v>
      </c>
    </row>
    <row r="67" spans="1:2" s="45" customFormat="1" ht="11.45" customHeight="1">
      <c r="A67" s="59" t="s">
        <v>461</v>
      </c>
      <c r="B67" s="60" t="s">
        <v>71</v>
      </c>
    </row>
    <row r="68" spans="1:2" s="45" customFormat="1" ht="11.45" customHeight="1">
      <c r="A68" s="59" t="s">
        <v>462</v>
      </c>
      <c r="B68" s="60" t="s">
        <v>413</v>
      </c>
    </row>
    <row r="69" spans="1:2" s="45" customFormat="1" ht="11.45" customHeight="1">
      <c r="A69" s="59" t="s">
        <v>463</v>
      </c>
      <c r="B69" s="60" t="s">
        <v>415</v>
      </c>
    </row>
    <row r="70" spans="1:2" s="45" customFormat="1" ht="11.45" customHeight="1">
      <c r="A70" s="59" t="s">
        <v>464</v>
      </c>
      <c r="B70" s="60" t="s">
        <v>417</v>
      </c>
    </row>
    <row r="71" spans="1:2" s="45" customFormat="1" ht="11.45" customHeight="1">
      <c r="A71" s="59" t="s">
        <v>465</v>
      </c>
      <c r="B71" s="60" t="s">
        <v>423</v>
      </c>
    </row>
    <row r="72" spans="1:2" s="45" customFormat="1" ht="11.45" customHeight="1">
      <c r="A72" s="59" t="s">
        <v>466</v>
      </c>
      <c r="B72" s="60" t="s">
        <v>425</v>
      </c>
    </row>
    <row r="73" spans="1:2" s="45" customFormat="1" ht="11.45" customHeight="1">
      <c r="A73" s="59" t="s">
        <v>467</v>
      </c>
      <c r="B73" s="60" t="s">
        <v>427</v>
      </c>
    </row>
    <row r="74" spans="1:2" s="45" customFormat="1" ht="11.45" customHeight="1">
      <c r="A74" s="59" t="s">
        <v>468</v>
      </c>
      <c r="B74" s="60" t="s">
        <v>429</v>
      </c>
    </row>
    <row r="75" spans="1:2" s="45" customFormat="1" ht="11.45" customHeight="1">
      <c r="A75" s="59" t="s">
        <v>469</v>
      </c>
      <c r="B75" s="60" t="s">
        <v>431</v>
      </c>
    </row>
    <row r="76" spans="1:2" s="45" customFormat="1" ht="11.45" customHeight="1">
      <c r="A76" s="59" t="s">
        <v>470</v>
      </c>
      <c r="B76" s="60" t="s">
        <v>433</v>
      </c>
    </row>
    <row r="77" spans="1:2" s="45" customFormat="1" ht="11.45" customHeight="1">
      <c r="A77" s="59" t="s">
        <v>471</v>
      </c>
      <c r="B77" s="60" t="s">
        <v>472</v>
      </c>
    </row>
    <row r="78" spans="1:2" s="45" customFormat="1" ht="11.45" customHeight="1">
      <c r="A78" s="59"/>
      <c r="B78" s="60"/>
    </row>
    <row r="79" spans="1:2" s="43" customFormat="1" ht="11.45" customHeight="1">
      <c r="A79" s="57" t="s">
        <v>473</v>
      </c>
      <c r="B79" s="58" t="s">
        <v>160</v>
      </c>
    </row>
    <row r="80" spans="1:2" s="45" customFormat="1" ht="11.45" customHeight="1">
      <c r="A80" s="59" t="s">
        <v>474</v>
      </c>
      <c r="B80" s="60" t="s">
        <v>65</v>
      </c>
    </row>
    <row r="81" spans="1:2" s="45" customFormat="1" ht="11.45" customHeight="1">
      <c r="A81" s="59" t="s">
        <v>475</v>
      </c>
      <c r="B81" s="60" t="s">
        <v>66</v>
      </c>
    </row>
    <row r="82" spans="1:2" s="45" customFormat="1" ht="11.45" customHeight="1">
      <c r="A82" s="59" t="s">
        <v>476</v>
      </c>
      <c r="B82" s="60" t="s">
        <v>67</v>
      </c>
    </row>
    <row r="83" spans="1:2" s="45" customFormat="1" ht="11.45" customHeight="1">
      <c r="A83" s="59"/>
      <c r="B83" s="60"/>
    </row>
    <row r="84" spans="1:2" s="43" customFormat="1" ht="11.45" customHeight="1">
      <c r="A84" s="57" t="s">
        <v>477</v>
      </c>
      <c r="B84" s="58" t="s">
        <v>915</v>
      </c>
    </row>
    <row r="85" spans="1:2" s="45" customFormat="1" ht="11.45" customHeight="1">
      <c r="A85" s="59" t="s">
        <v>478</v>
      </c>
      <c r="B85" s="60" t="s">
        <v>68</v>
      </c>
    </row>
    <row r="86" spans="1:2" s="45" customFormat="1" ht="11.45" customHeight="1">
      <c r="A86" s="59" t="s">
        <v>479</v>
      </c>
      <c r="B86" s="60" t="s">
        <v>480</v>
      </c>
    </row>
    <row r="87" spans="1:2" s="45" customFormat="1" ht="11.45" customHeight="1">
      <c r="A87" s="59" t="s">
        <v>481</v>
      </c>
      <c r="B87" s="60" t="s">
        <v>482</v>
      </c>
    </row>
    <row r="88" spans="1:2" s="45" customFormat="1" ht="11.45" customHeight="1">
      <c r="A88" s="59" t="s">
        <v>483</v>
      </c>
      <c r="B88" s="60" t="s">
        <v>484</v>
      </c>
    </row>
    <row r="89" spans="1:2" s="45" customFormat="1" ht="11.45" customHeight="1">
      <c r="A89" s="59" t="s">
        <v>485</v>
      </c>
      <c r="B89" s="60" t="s">
        <v>413</v>
      </c>
    </row>
    <row r="90" spans="1:2" s="45" customFormat="1" ht="11.45" customHeight="1">
      <c r="A90" s="59" t="s">
        <v>486</v>
      </c>
      <c r="B90" s="60" t="s">
        <v>415</v>
      </c>
    </row>
    <row r="91" spans="1:2" s="45" customFormat="1" ht="11.45" customHeight="1">
      <c r="A91" s="59" t="s">
        <v>487</v>
      </c>
      <c r="B91" s="60" t="s">
        <v>417</v>
      </c>
    </row>
    <row r="92" spans="1:2" s="45" customFormat="1" ht="11.45" customHeight="1">
      <c r="A92" s="59" t="s">
        <v>488</v>
      </c>
      <c r="B92" s="60" t="s">
        <v>423</v>
      </c>
    </row>
    <row r="93" spans="1:2" s="45" customFormat="1" ht="11.45" customHeight="1">
      <c r="A93" s="59" t="s">
        <v>489</v>
      </c>
      <c r="B93" s="60" t="s">
        <v>425</v>
      </c>
    </row>
    <row r="94" spans="1:2" s="45" customFormat="1" ht="11.45" customHeight="1">
      <c r="A94" s="59" t="s">
        <v>490</v>
      </c>
      <c r="B94" s="60" t="s">
        <v>427</v>
      </c>
    </row>
    <row r="95" spans="1:2" s="45" customFormat="1" ht="11.45" customHeight="1">
      <c r="A95" s="59" t="s">
        <v>491</v>
      </c>
      <c r="B95" s="60" t="s">
        <v>429</v>
      </c>
    </row>
    <row r="96" spans="1:2" s="45" customFormat="1" ht="11.45" customHeight="1">
      <c r="A96" s="59" t="s">
        <v>492</v>
      </c>
      <c r="B96" s="60" t="s">
        <v>431</v>
      </c>
    </row>
    <row r="97" spans="1:2" s="45" customFormat="1" ht="11.45" customHeight="1">
      <c r="A97" s="59" t="s">
        <v>493</v>
      </c>
      <c r="B97" s="60" t="s">
        <v>433</v>
      </c>
    </row>
    <row r="98" spans="1:2" s="45" customFormat="1" ht="11.45" customHeight="1">
      <c r="A98" s="59"/>
      <c r="B98" s="60"/>
    </row>
    <row r="99" spans="1:2" s="43" customFormat="1" ht="11.45" customHeight="1">
      <c r="A99" s="57" t="s">
        <v>494</v>
      </c>
      <c r="B99" s="58" t="s">
        <v>495</v>
      </c>
    </row>
    <row r="100" spans="1:2" s="45" customFormat="1" ht="11.45" customHeight="1">
      <c r="A100" s="59" t="s">
        <v>496</v>
      </c>
      <c r="B100" s="60" t="s">
        <v>70</v>
      </c>
    </row>
    <row r="101" spans="1:2" s="45" customFormat="1" ht="11.45" customHeight="1">
      <c r="A101" s="59" t="s">
        <v>497</v>
      </c>
      <c r="B101" s="60" t="s">
        <v>498</v>
      </c>
    </row>
    <row r="102" spans="1:2" s="45" customFormat="1" ht="11.45" customHeight="1">
      <c r="A102" s="59" t="s">
        <v>499</v>
      </c>
      <c r="B102" s="60" t="s">
        <v>500</v>
      </c>
    </row>
    <row r="103" spans="1:2" s="45" customFormat="1" ht="11.45" customHeight="1">
      <c r="A103" s="59" t="s">
        <v>501</v>
      </c>
      <c r="B103" s="60" t="s">
        <v>502</v>
      </c>
    </row>
    <row r="104" spans="1:2" s="45" customFormat="1" ht="11.45" customHeight="1">
      <c r="A104" s="59" t="s">
        <v>503</v>
      </c>
      <c r="B104" s="60" t="s">
        <v>504</v>
      </c>
    </row>
    <row r="105" spans="1:2" s="45" customFormat="1" ht="11.45" customHeight="1">
      <c r="A105" s="59" t="s">
        <v>505</v>
      </c>
      <c r="B105" s="60" t="s">
        <v>506</v>
      </c>
    </row>
    <row r="106" spans="1:2" s="45" customFormat="1" ht="11.45" customHeight="1">
      <c r="A106" s="59" t="s">
        <v>507</v>
      </c>
      <c r="B106" s="60" t="s">
        <v>508</v>
      </c>
    </row>
    <row r="107" spans="1:2" s="45" customFormat="1" ht="11.45" customHeight="1">
      <c r="A107" s="59" t="s">
        <v>509</v>
      </c>
      <c r="B107" s="60" t="s">
        <v>510</v>
      </c>
    </row>
    <row r="108" spans="1:2" s="45" customFormat="1" ht="11.45" customHeight="1">
      <c r="A108" s="59"/>
      <c r="B108" s="60"/>
    </row>
    <row r="109" spans="1:2" s="43" customFormat="1" ht="11.45" customHeight="1">
      <c r="A109" s="57" t="s">
        <v>511</v>
      </c>
      <c r="B109" s="58" t="s">
        <v>512</v>
      </c>
    </row>
    <row r="110" spans="1:2" s="45" customFormat="1" ht="11.45" customHeight="1">
      <c r="A110" s="59" t="s">
        <v>513</v>
      </c>
      <c r="B110" s="60" t="s">
        <v>514</v>
      </c>
    </row>
    <row r="111" spans="1:2" s="45" customFormat="1" ht="11.45" customHeight="1">
      <c r="A111" s="59" t="s">
        <v>515</v>
      </c>
      <c r="B111" s="60" t="s">
        <v>413</v>
      </c>
    </row>
    <row r="112" spans="1:2" s="45" customFormat="1" ht="11.45" customHeight="1">
      <c r="A112" s="59" t="s">
        <v>516</v>
      </c>
      <c r="B112" s="60" t="s">
        <v>415</v>
      </c>
    </row>
    <row r="113" spans="1:2" s="45" customFormat="1" ht="11.45" customHeight="1">
      <c r="A113" s="59" t="s">
        <v>517</v>
      </c>
      <c r="B113" s="60" t="s">
        <v>417</v>
      </c>
    </row>
    <row r="114" spans="1:2" s="45" customFormat="1" ht="11.45" customHeight="1">
      <c r="A114" s="59" t="s">
        <v>518</v>
      </c>
      <c r="B114" s="60" t="s">
        <v>423</v>
      </c>
    </row>
    <row r="115" spans="1:2" s="45" customFormat="1" ht="11.45" customHeight="1">
      <c r="A115" s="59" t="s">
        <v>519</v>
      </c>
      <c r="B115" s="60" t="s">
        <v>425</v>
      </c>
    </row>
    <row r="116" spans="1:2" s="45" customFormat="1" ht="11.45" customHeight="1">
      <c r="A116" s="59" t="s">
        <v>520</v>
      </c>
      <c r="B116" s="60" t="s">
        <v>427</v>
      </c>
    </row>
    <row r="117" spans="1:2" s="45" customFormat="1" ht="11.45" customHeight="1">
      <c r="A117" s="59" t="s">
        <v>521</v>
      </c>
      <c r="B117" s="60" t="s">
        <v>429</v>
      </c>
    </row>
    <row r="118" spans="1:2" s="45" customFormat="1" ht="11.45" customHeight="1">
      <c r="A118" s="59" t="s">
        <v>522</v>
      </c>
      <c r="B118" s="60" t="s">
        <v>523</v>
      </c>
    </row>
    <row r="119" spans="1:2" s="45" customFormat="1" ht="11.45" customHeight="1">
      <c r="A119" s="59" t="s">
        <v>524</v>
      </c>
      <c r="B119" s="60" t="s">
        <v>525</v>
      </c>
    </row>
    <row r="120" spans="1:2" s="45" customFormat="1" ht="11.45" customHeight="1">
      <c r="A120" s="59" t="s">
        <v>526</v>
      </c>
      <c r="B120" s="60" t="s">
        <v>527</v>
      </c>
    </row>
    <row r="121" spans="1:2" s="45" customFormat="1" ht="11.45" customHeight="1">
      <c r="A121" s="59" t="s">
        <v>528</v>
      </c>
      <c r="B121" s="60" t="s">
        <v>529</v>
      </c>
    </row>
    <row r="122" spans="1:2" s="45" customFormat="1" ht="11.45" customHeight="1">
      <c r="A122" s="59" t="s">
        <v>530</v>
      </c>
      <c r="B122" s="60" t="s">
        <v>531</v>
      </c>
    </row>
    <row r="123" spans="1:2" s="45" customFormat="1" ht="11.45" customHeight="1">
      <c r="A123" s="59"/>
      <c r="B123" s="60"/>
    </row>
    <row r="124" spans="1:2" s="43" customFormat="1" ht="11.45" customHeight="1">
      <c r="A124" s="57" t="s">
        <v>532</v>
      </c>
      <c r="B124" s="58" t="s">
        <v>162</v>
      </c>
    </row>
    <row r="125" spans="1:2" s="45" customFormat="1" ht="11.45" customHeight="1">
      <c r="A125" s="59" t="s">
        <v>533</v>
      </c>
      <c r="B125" s="60" t="s">
        <v>162</v>
      </c>
    </row>
    <row r="126" spans="1:2" s="45" customFormat="1" ht="11.45" customHeight="1">
      <c r="A126" s="59"/>
      <c r="B126" s="60"/>
    </row>
    <row r="127" spans="1:2" s="43" customFormat="1" ht="11.45" customHeight="1">
      <c r="A127" s="57" t="s">
        <v>534</v>
      </c>
      <c r="B127" s="58" t="s">
        <v>166</v>
      </c>
    </row>
    <row r="128" spans="1:2" s="45" customFormat="1" ht="11.45" customHeight="1">
      <c r="A128" s="59" t="s">
        <v>535</v>
      </c>
      <c r="B128" s="60" t="s">
        <v>536</v>
      </c>
    </row>
    <row r="129" spans="1:2" s="45" customFormat="1" ht="11.45" customHeight="1">
      <c r="A129" s="59" t="s">
        <v>537</v>
      </c>
      <c r="B129" s="60" t="s">
        <v>413</v>
      </c>
    </row>
    <row r="130" spans="1:2" s="45" customFormat="1" ht="11.45" customHeight="1">
      <c r="A130" s="59" t="s">
        <v>538</v>
      </c>
      <c r="B130" s="60" t="s">
        <v>415</v>
      </c>
    </row>
    <row r="131" spans="1:2" s="45" customFormat="1" ht="11.45" customHeight="1">
      <c r="A131" s="59" t="s">
        <v>539</v>
      </c>
      <c r="B131" s="60" t="s">
        <v>417</v>
      </c>
    </row>
    <row r="132" spans="1:2" s="45" customFormat="1" ht="11.45" customHeight="1">
      <c r="A132" s="59" t="s">
        <v>540</v>
      </c>
      <c r="B132" s="60" t="s">
        <v>423</v>
      </c>
    </row>
    <row r="133" spans="1:2" s="45" customFormat="1" ht="11.45" customHeight="1">
      <c r="A133" s="59" t="s">
        <v>541</v>
      </c>
      <c r="B133" s="60" t="s">
        <v>425</v>
      </c>
    </row>
    <row r="134" spans="1:2" s="45" customFormat="1" ht="11.45" customHeight="1">
      <c r="A134" s="59" t="s">
        <v>542</v>
      </c>
      <c r="B134" s="60" t="s">
        <v>427</v>
      </c>
    </row>
    <row r="135" spans="1:2" s="45" customFormat="1" ht="11.45" customHeight="1">
      <c r="A135" s="59" t="s">
        <v>543</v>
      </c>
      <c r="B135" s="60" t="s">
        <v>429</v>
      </c>
    </row>
    <row r="136" spans="1:2" s="45" customFormat="1" ht="11.45" customHeight="1">
      <c r="A136" s="59" t="s">
        <v>544</v>
      </c>
      <c r="B136" s="60" t="s">
        <v>431</v>
      </c>
    </row>
    <row r="137" spans="1:2" s="45" customFormat="1" ht="11.45" customHeight="1">
      <c r="A137" s="59" t="s">
        <v>545</v>
      </c>
      <c r="B137" s="60" t="s">
        <v>433</v>
      </c>
    </row>
    <row r="138" spans="1:2" s="45" customFormat="1" ht="11.45" customHeight="1">
      <c r="A138" s="59" t="s">
        <v>546</v>
      </c>
      <c r="B138" s="60" t="s">
        <v>547</v>
      </c>
    </row>
    <row r="139" spans="1:2" s="45" customFormat="1" ht="11.45" customHeight="1">
      <c r="A139" s="59" t="s">
        <v>548</v>
      </c>
      <c r="B139" s="60" t="s">
        <v>549</v>
      </c>
    </row>
    <row r="140" spans="1:2" s="45" customFormat="1" ht="22.5" customHeight="1">
      <c r="A140" s="61" t="s">
        <v>550</v>
      </c>
      <c r="B140" s="62" t="s">
        <v>551</v>
      </c>
    </row>
    <row r="141" spans="1:2" s="45" customFormat="1" ht="22.5" customHeight="1">
      <c r="A141" s="61" t="s">
        <v>552</v>
      </c>
      <c r="B141" s="62" t="s">
        <v>553</v>
      </c>
    </row>
    <row r="142" spans="1:2" s="45" customFormat="1" ht="11.45" customHeight="1">
      <c r="A142" s="59" t="s">
        <v>554</v>
      </c>
      <c r="B142" s="60" t="s">
        <v>555</v>
      </c>
    </row>
    <row r="143" spans="1:2" s="45" customFormat="1" ht="11.45" customHeight="1">
      <c r="A143" s="59" t="s">
        <v>556</v>
      </c>
      <c r="B143" s="60" t="s">
        <v>557</v>
      </c>
    </row>
    <row r="144" spans="1:2" s="45" customFormat="1" ht="11.45" customHeight="1">
      <c r="A144" s="59" t="s">
        <v>558</v>
      </c>
      <c r="B144" s="60" t="s">
        <v>559</v>
      </c>
    </row>
    <row r="145" spans="1:2" s="45" customFormat="1" ht="11.45" customHeight="1">
      <c r="A145" s="59" t="s">
        <v>560</v>
      </c>
      <c r="B145" s="60" t="s">
        <v>561</v>
      </c>
    </row>
    <row r="146" spans="1:2" s="45" customFormat="1" ht="11.45" customHeight="1">
      <c r="A146" s="59" t="s">
        <v>562</v>
      </c>
      <c r="B146" s="60" t="s">
        <v>563</v>
      </c>
    </row>
    <row r="147" spans="1:2" s="45" customFormat="1" ht="11.45" customHeight="1">
      <c r="A147" s="59" t="s">
        <v>564</v>
      </c>
      <c r="B147" s="60" t="s">
        <v>565</v>
      </c>
    </row>
    <row r="148" spans="1:2" s="45" customFormat="1" ht="11.45" customHeight="1">
      <c r="A148" s="59" t="s">
        <v>566</v>
      </c>
      <c r="B148" s="60" t="s">
        <v>567</v>
      </c>
    </row>
    <row r="149" spans="1:2" s="45" customFormat="1" ht="11.45" customHeight="1">
      <c r="A149" s="59" t="s">
        <v>568</v>
      </c>
      <c r="B149" s="60" t="s">
        <v>569</v>
      </c>
    </row>
    <row r="150" spans="1:2" s="45" customFormat="1" ht="11.45" customHeight="1">
      <c r="A150" s="59" t="s">
        <v>570</v>
      </c>
      <c r="B150" s="60" t="s">
        <v>571</v>
      </c>
    </row>
    <row r="151" spans="1:2" s="45" customFormat="1" ht="11.45" customHeight="1">
      <c r="A151" s="59" t="s">
        <v>572</v>
      </c>
      <c r="B151" s="60" t="s">
        <v>573</v>
      </c>
    </row>
    <row r="152" spans="1:2" s="45" customFormat="1" ht="11.45" customHeight="1">
      <c r="A152" s="59" t="s">
        <v>574</v>
      </c>
      <c r="B152" s="60" t="s">
        <v>413</v>
      </c>
    </row>
    <row r="153" spans="1:2" s="45" customFormat="1" ht="11.45" customHeight="1">
      <c r="A153" s="59" t="s">
        <v>575</v>
      </c>
      <c r="B153" s="60" t="s">
        <v>415</v>
      </c>
    </row>
    <row r="154" spans="1:2" s="45" customFormat="1" ht="11.45" customHeight="1">
      <c r="A154" s="59" t="s">
        <v>576</v>
      </c>
      <c r="B154" s="60" t="s">
        <v>417</v>
      </c>
    </row>
    <row r="155" spans="1:2" s="45" customFormat="1" ht="11.45" customHeight="1">
      <c r="A155" s="59" t="s">
        <v>577</v>
      </c>
      <c r="B155" s="60" t="s">
        <v>423</v>
      </c>
    </row>
    <row r="156" spans="1:2" s="45" customFormat="1" ht="11.45" customHeight="1">
      <c r="A156" s="59" t="s">
        <v>578</v>
      </c>
      <c r="B156" s="60" t="s">
        <v>425</v>
      </c>
    </row>
    <row r="157" spans="1:2" s="45" customFormat="1" ht="11.45" customHeight="1">
      <c r="A157" s="59" t="s">
        <v>579</v>
      </c>
      <c r="B157" s="60" t="s">
        <v>427</v>
      </c>
    </row>
    <row r="158" spans="1:2" s="45" customFormat="1" ht="11.45" customHeight="1">
      <c r="A158" s="59" t="s">
        <v>580</v>
      </c>
      <c r="B158" s="60" t="s">
        <v>429</v>
      </c>
    </row>
    <row r="159" spans="1:2" s="45" customFormat="1" ht="11.45" customHeight="1">
      <c r="A159" s="59" t="s">
        <v>581</v>
      </c>
      <c r="B159" s="60" t="s">
        <v>523</v>
      </c>
    </row>
    <row r="160" spans="1:2" s="45" customFormat="1" ht="11.45" customHeight="1">
      <c r="A160" s="59" t="s">
        <v>582</v>
      </c>
      <c r="B160" s="60" t="s">
        <v>525</v>
      </c>
    </row>
    <row r="161" spans="1:2" s="45" customFormat="1" ht="11.45" customHeight="1">
      <c r="A161" s="59" t="s">
        <v>583</v>
      </c>
      <c r="B161" s="60" t="s">
        <v>527</v>
      </c>
    </row>
    <row r="162" spans="1:2" s="45" customFormat="1" ht="11.45" customHeight="1">
      <c r="A162" s="59" t="s">
        <v>584</v>
      </c>
      <c r="B162" s="60" t="s">
        <v>73</v>
      </c>
    </row>
    <row r="163" spans="1:2" s="45" customFormat="1" ht="11.45" customHeight="1">
      <c r="A163" s="59"/>
      <c r="B163" s="60"/>
    </row>
    <row r="164" spans="1:2" s="43" customFormat="1" ht="11.45" customHeight="1">
      <c r="A164" s="57" t="s">
        <v>585</v>
      </c>
      <c r="B164" s="58" t="s">
        <v>586</v>
      </c>
    </row>
    <row r="165" spans="1:2" s="45" customFormat="1" ht="11.45" customHeight="1">
      <c r="A165" s="59" t="s">
        <v>587</v>
      </c>
      <c r="B165" s="60" t="s">
        <v>916</v>
      </c>
    </row>
    <row r="166" spans="1:2" s="45" customFormat="1" ht="11.45" customHeight="1">
      <c r="A166" s="59" t="s">
        <v>588</v>
      </c>
      <c r="B166" s="60" t="s">
        <v>589</v>
      </c>
    </row>
    <row r="167" spans="1:2" s="45" customFormat="1" ht="11.45" customHeight="1">
      <c r="A167" s="59" t="s">
        <v>590</v>
      </c>
      <c r="B167" s="60" t="s">
        <v>413</v>
      </c>
    </row>
    <row r="168" spans="1:2" s="45" customFormat="1" ht="11.45" customHeight="1">
      <c r="A168" s="59" t="s">
        <v>591</v>
      </c>
      <c r="B168" s="60" t="s">
        <v>415</v>
      </c>
    </row>
    <row r="169" spans="1:2" s="45" customFormat="1" ht="11.45" customHeight="1">
      <c r="A169" s="59" t="s">
        <v>592</v>
      </c>
      <c r="B169" s="60" t="s">
        <v>417</v>
      </c>
    </row>
    <row r="170" spans="1:2" s="45" customFormat="1" ht="11.45" customHeight="1">
      <c r="A170" s="59" t="s">
        <v>593</v>
      </c>
      <c r="B170" s="60" t="s">
        <v>423</v>
      </c>
    </row>
    <row r="171" spans="1:2" s="45" customFormat="1" ht="11.45" customHeight="1">
      <c r="A171" s="59" t="s">
        <v>594</v>
      </c>
      <c r="B171" s="60" t="s">
        <v>425</v>
      </c>
    </row>
    <row r="172" spans="1:2" s="45" customFormat="1" ht="11.45" customHeight="1">
      <c r="A172" s="59" t="s">
        <v>595</v>
      </c>
      <c r="B172" s="60" t="s">
        <v>427</v>
      </c>
    </row>
    <row r="173" spans="1:2" s="45" customFormat="1" ht="11.45" customHeight="1">
      <c r="A173" s="59" t="s">
        <v>596</v>
      </c>
      <c r="B173" s="60" t="s">
        <v>429</v>
      </c>
    </row>
    <row r="174" spans="1:2" s="45" customFormat="1" ht="11.45" customHeight="1">
      <c r="A174" s="59" t="s">
        <v>597</v>
      </c>
      <c r="B174" s="60" t="s">
        <v>523</v>
      </c>
    </row>
    <row r="175" spans="1:2" s="45" customFormat="1" ht="11.45" customHeight="1">
      <c r="A175" s="59" t="s">
        <v>598</v>
      </c>
      <c r="B175" s="60" t="s">
        <v>525</v>
      </c>
    </row>
    <row r="176" spans="1:2" s="45" customFormat="1" ht="11.45" customHeight="1">
      <c r="A176" s="59" t="s">
        <v>599</v>
      </c>
      <c r="B176" s="60" t="s">
        <v>527</v>
      </c>
    </row>
    <row r="177" spans="1:2" s="45" customFormat="1" ht="11.45" customHeight="1">
      <c r="A177" s="59" t="s">
        <v>600</v>
      </c>
      <c r="B177" s="60" t="s">
        <v>601</v>
      </c>
    </row>
    <row r="178" spans="1:2" s="45" customFormat="1" ht="11.45" customHeight="1">
      <c r="A178" s="59" t="s">
        <v>602</v>
      </c>
      <c r="B178" s="60" t="s">
        <v>603</v>
      </c>
    </row>
    <row r="179" spans="1:2" s="45" customFormat="1" ht="11.45" customHeight="1">
      <c r="A179" s="59" t="s">
        <v>604</v>
      </c>
      <c r="B179" s="60" t="s">
        <v>413</v>
      </c>
    </row>
    <row r="180" spans="1:2" s="45" customFormat="1" ht="11.45" customHeight="1">
      <c r="A180" s="59" t="s">
        <v>605</v>
      </c>
      <c r="B180" s="60" t="s">
        <v>415</v>
      </c>
    </row>
    <row r="181" spans="1:2" s="45" customFormat="1" ht="11.45" customHeight="1">
      <c r="A181" s="59" t="s">
        <v>606</v>
      </c>
      <c r="B181" s="60" t="s">
        <v>417</v>
      </c>
    </row>
    <row r="182" spans="1:2" s="45" customFormat="1" ht="11.45" customHeight="1">
      <c r="A182" s="59" t="s">
        <v>607</v>
      </c>
      <c r="B182" s="60" t="s">
        <v>423</v>
      </c>
    </row>
    <row r="183" spans="1:2" s="45" customFormat="1" ht="11.45" customHeight="1">
      <c r="A183" s="59" t="s">
        <v>608</v>
      </c>
      <c r="B183" s="60" t="s">
        <v>425</v>
      </c>
    </row>
    <row r="184" spans="1:2" s="45" customFormat="1" ht="11.45" customHeight="1">
      <c r="A184" s="59" t="s">
        <v>609</v>
      </c>
      <c r="B184" s="60" t="s">
        <v>427</v>
      </c>
    </row>
    <row r="185" spans="1:2" s="45" customFormat="1" ht="11.45" customHeight="1">
      <c r="A185" s="59" t="s">
        <v>610</v>
      </c>
      <c r="B185" s="60" t="s">
        <v>429</v>
      </c>
    </row>
    <row r="186" spans="1:2" s="45" customFormat="1" ht="11.45" customHeight="1">
      <c r="A186" s="59" t="s">
        <v>611</v>
      </c>
      <c r="B186" s="60" t="s">
        <v>523</v>
      </c>
    </row>
    <row r="187" spans="1:2" s="45" customFormat="1" ht="11.45" customHeight="1">
      <c r="A187" s="59" t="s">
        <v>612</v>
      </c>
      <c r="B187" s="60" t="s">
        <v>525</v>
      </c>
    </row>
    <row r="188" spans="1:2" s="45" customFormat="1" ht="11.45" customHeight="1">
      <c r="A188" s="59" t="s">
        <v>613</v>
      </c>
      <c r="B188" s="60" t="s">
        <v>527</v>
      </c>
    </row>
    <row r="189" spans="1:2" s="45" customFormat="1" ht="11.45" customHeight="1">
      <c r="A189" s="59"/>
      <c r="B189" s="60"/>
    </row>
    <row r="190" spans="1:2" s="45" customFormat="1" ht="11.45" customHeight="1">
      <c r="A190" s="57" t="s">
        <v>614</v>
      </c>
      <c r="B190" s="58" t="s">
        <v>615</v>
      </c>
    </row>
    <row r="191" spans="1:2" s="45" customFormat="1" ht="11.45" customHeight="1">
      <c r="A191" s="57"/>
      <c r="B191" s="58"/>
    </row>
    <row r="192" spans="1:2" s="43" customFormat="1" ht="11.45" customHeight="1">
      <c r="A192" s="57" t="s">
        <v>616</v>
      </c>
      <c r="B192" s="58" t="s">
        <v>617</v>
      </c>
    </row>
    <row r="193" spans="1:2" s="45" customFormat="1" ht="11.45" customHeight="1">
      <c r="A193" s="59" t="s">
        <v>618</v>
      </c>
      <c r="B193" s="60" t="s">
        <v>619</v>
      </c>
    </row>
    <row r="194" spans="1:2" s="45" customFormat="1" ht="11.45" customHeight="1">
      <c r="A194" s="59" t="s">
        <v>620</v>
      </c>
      <c r="B194" s="60" t="s">
        <v>621</v>
      </c>
    </row>
    <row r="195" spans="1:2" s="45" customFormat="1" ht="11.45" customHeight="1">
      <c r="A195" s="59" t="s">
        <v>622</v>
      </c>
      <c r="B195" s="60" t="s">
        <v>623</v>
      </c>
    </row>
    <row r="196" spans="1:2" s="45" customFormat="1" ht="11.45" customHeight="1">
      <c r="A196" s="59" t="s">
        <v>624</v>
      </c>
      <c r="B196" s="60" t="s">
        <v>625</v>
      </c>
    </row>
    <row r="197" spans="1:2" s="45" customFormat="1" ht="11.45" customHeight="1">
      <c r="A197" s="59" t="s">
        <v>626</v>
      </c>
      <c r="B197" s="60" t="s">
        <v>74</v>
      </c>
    </row>
    <row r="198" spans="1:2" s="45" customFormat="1" ht="11.45" customHeight="1">
      <c r="A198" s="59" t="s">
        <v>627</v>
      </c>
      <c r="B198" s="60" t="s">
        <v>621</v>
      </c>
    </row>
    <row r="199" spans="1:2" s="45" customFormat="1" ht="11.45" customHeight="1">
      <c r="A199" s="59" t="s">
        <v>628</v>
      </c>
      <c r="B199" s="60" t="s">
        <v>623</v>
      </c>
    </row>
    <row r="200" spans="1:2" s="45" customFormat="1" ht="11.45" customHeight="1">
      <c r="A200" s="59" t="s">
        <v>629</v>
      </c>
      <c r="B200" s="60" t="s">
        <v>625</v>
      </c>
    </row>
    <row r="201" spans="1:2" s="45" customFormat="1" ht="11.45" customHeight="1">
      <c r="A201" s="59" t="s">
        <v>630</v>
      </c>
      <c r="B201" s="60" t="s">
        <v>75</v>
      </c>
    </row>
    <row r="202" spans="1:2" s="45" customFormat="1" ht="11.45" customHeight="1">
      <c r="A202" s="59" t="s">
        <v>631</v>
      </c>
      <c r="B202" s="60" t="s">
        <v>621</v>
      </c>
    </row>
    <row r="203" spans="1:2" s="45" customFormat="1" ht="11.45" customHeight="1">
      <c r="A203" s="59" t="s">
        <v>632</v>
      </c>
      <c r="B203" s="60" t="s">
        <v>623</v>
      </c>
    </row>
    <row r="204" spans="1:2" s="45" customFormat="1" ht="11.45" customHeight="1">
      <c r="A204" s="59" t="s">
        <v>633</v>
      </c>
      <c r="B204" s="60" t="s">
        <v>625</v>
      </c>
    </row>
    <row r="205" spans="1:2" s="45" customFormat="1" ht="11.45" customHeight="1">
      <c r="A205" s="59" t="s">
        <v>634</v>
      </c>
      <c r="B205" s="60" t="s">
        <v>635</v>
      </c>
    </row>
    <row r="206" spans="1:2" s="45" customFormat="1" ht="11.45" customHeight="1">
      <c r="A206" s="59"/>
      <c r="B206" s="60"/>
    </row>
    <row r="207" spans="1:2" s="43" customFormat="1" ht="11.45" customHeight="1">
      <c r="A207" s="57" t="s">
        <v>636</v>
      </c>
      <c r="B207" s="58" t="s">
        <v>637</v>
      </c>
    </row>
    <row r="208" spans="1:2" s="45" customFormat="1" ht="11.45" customHeight="1">
      <c r="A208" s="59" t="s">
        <v>638</v>
      </c>
      <c r="B208" s="60" t="s">
        <v>639</v>
      </c>
    </row>
    <row r="209" spans="1:2" s="45" customFormat="1" ht="11.45" customHeight="1">
      <c r="A209" s="59" t="s">
        <v>640</v>
      </c>
      <c r="B209" s="60" t="s">
        <v>621</v>
      </c>
    </row>
    <row r="210" spans="1:2" s="45" customFormat="1" ht="11.45" customHeight="1">
      <c r="A210" s="59" t="s">
        <v>641</v>
      </c>
      <c r="B210" s="60" t="s">
        <v>623</v>
      </c>
    </row>
    <row r="211" spans="1:2" s="45" customFormat="1" ht="11.45" customHeight="1">
      <c r="A211" s="59" t="s">
        <v>642</v>
      </c>
      <c r="B211" s="60" t="s">
        <v>625</v>
      </c>
    </row>
    <row r="212" spans="1:2" s="45" customFormat="1" ht="11.45" customHeight="1">
      <c r="A212" s="59" t="s">
        <v>643</v>
      </c>
      <c r="B212" s="60" t="s">
        <v>75</v>
      </c>
    </row>
    <row r="213" spans="1:2" s="45" customFormat="1" ht="11.45" customHeight="1">
      <c r="A213" s="59" t="s">
        <v>644</v>
      </c>
      <c r="B213" s="60" t="s">
        <v>621</v>
      </c>
    </row>
    <row r="214" spans="1:2" s="45" customFormat="1" ht="11.45" customHeight="1">
      <c r="A214" s="59" t="s">
        <v>645</v>
      </c>
      <c r="B214" s="60" t="s">
        <v>623</v>
      </c>
    </row>
    <row r="215" spans="1:2" s="45" customFormat="1" ht="11.45" customHeight="1">
      <c r="A215" s="59" t="s">
        <v>646</v>
      </c>
      <c r="B215" s="60" t="s">
        <v>625</v>
      </c>
    </row>
    <row r="216" spans="1:2" s="45" customFormat="1" ht="11.45" customHeight="1">
      <c r="A216" s="59" t="s">
        <v>647</v>
      </c>
      <c r="B216" s="60" t="s">
        <v>648</v>
      </c>
    </row>
    <row r="217" spans="1:2" s="45" customFormat="1" ht="11.45" customHeight="1">
      <c r="A217" s="59"/>
      <c r="B217" s="60"/>
    </row>
    <row r="218" spans="1:2" s="43" customFormat="1" ht="11.45" customHeight="1">
      <c r="A218" s="57" t="s">
        <v>649</v>
      </c>
      <c r="B218" s="58" t="s">
        <v>143</v>
      </c>
    </row>
    <row r="219" spans="1:2" s="45" customFormat="1" ht="11.45" customHeight="1">
      <c r="A219" s="59" t="s">
        <v>650</v>
      </c>
      <c r="B219" s="60" t="s">
        <v>76</v>
      </c>
    </row>
    <row r="220" spans="1:2" s="45" customFormat="1" ht="11.45" customHeight="1">
      <c r="A220" s="59" t="s">
        <v>651</v>
      </c>
      <c r="B220" s="60" t="s">
        <v>652</v>
      </c>
    </row>
    <row r="221" spans="1:2" s="45" customFormat="1" ht="11.45" customHeight="1">
      <c r="A221" s="59" t="s">
        <v>653</v>
      </c>
      <c r="B221" s="60" t="s">
        <v>654</v>
      </c>
    </row>
    <row r="222" spans="1:2" s="45" customFormat="1" ht="11.45" customHeight="1">
      <c r="A222" s="59" t="s">
        <v>655</v>
      </c>
      <c r="B222" s="60" t="s">
        <v>68</v>
      </c>
    </row>
    <row r="223" spans="1:2" s="45" customFormat="1" ht="11.45" customHeight="1">
      <c r="A223" s="59" t="s">
        <v>656</v>
      </c>
      <c r="B223" s="60" t="s">
        <v>657</v>
      </c>
    </row>
    <row r="224" spans="1:2" s="45" customFormat="1" ht="11.45" customHeight="1">
      <c r="A224" s="59" t="s">
        <v>658</v>
      </c>
      <c r="B224" s="60" t="s">
        <v>659</v>
      </c>
    </row>
    <row r="225" spans="1:2" s="45" customFormat="1" ht="11.45" customHeight="1">
      <c r="A225" s="59" t="s">
        <v>660</v>
      </c>
      <c r="B225" s="60" t="s">
        <v>661</v>
      </c>
    </row>
    <row r="226" spans="1:2" s="45" customFormat="1" ht="11.45" customHeight="1">
      <c r="A226" s="59" t="s">
        <v>662</v>
      </c>
      <c r="B226" s="60" t="s">
        <v>663</v>
      </c>
    </row>
    <row r="227" spans="1:2" s="45" customFormat="1" ht="11.45" customHeight="1">
      <c r="A227" s="59" t="s">
        <v>664</v>
      </c>
      <c r="B227" s="60" t="s">
        <v>665</v>
      </c>
    </row>
    <row r="228" spans="1:2" s="45" customFormat="1" ht="11.45" customHeight="1">
      <c r="A228" s="59" t="s">
        <v>666</v>
      </c>
      <c r="B228" s="60" t="s">
        <v>667</v>
      </c>
    </row>
    <row r="229" spans="1:2" s="45" customFormat="1" ht="11.45" customHeight="1">
      <c r="A229" s="59" t="s">
        <v>668</v>
      </c>
      <c r="B229" s="60" t="s">
        <v>669</v>
      </c>
    </row>
    <row r="230" spans="1:2" s="45" customFormat="1" ht="11.45" customHeight="1">
      <c r="A230" s="59" t="s">
        <v>670</v>
      </c>
      <c r="B230" s="60" t="s">
        <v>671</v>
      </c>
    </row>
    <row r="231" spans="1:2" s="45" customFormat="1" ht="11.45" customHeight="1">
      <c r="A231" s="59" t="s">
        <v>672</v>
      </c>
      <c r="B231" s="60" t="s">
        <v>673</v>
      </c>
    </row>
    <row r="232" spans="1:2" s="45" customFormat="1" ht="11.45" customHeight="1">
      <c r="A232" s="59" t="s">
        <v>674</v>
      </c>
      <c r="B232" s="60" t="s">
        <v>675</v>
      </c>
    </row>
    <row r="233" spans="1:2" s="45" customFormat="1" ht="11.45" customHeight="1">
      <c r="A233" s="59"/>
      <c r="B233" s="60"/>
    </row>
    <row r="234" spans="1:2" s="43" customFormat="1" ht="11.45" customHeight="1">
      <c r="A234" s="57" t="s">
        <v>676</v>
      </c>
      <c r="B234" s="58" t="s">
        <v>677</v>
      </c>
    </row>
    <row r="235" spans="1:2" s="45" customFormat="1" ht="11.45" customHeight="1">
      <c r="A235" s="59" t="s">
        <v>678</v>
      </c>
      <c r="B235" s="60" t="s">
        <v>69</v>
      </c>
    </row>
    <row r="236" spans="1:2" s="45" customFormat="1" ht="11.45" customHeight="1">
      <c r="A236" s="59" t="s">
        <v>679</v>
      </c>
      <c r="B236" s="60" t="s">
        <v>680</v>
      </c>
    </row>
    <row r="237" spans="1:2" s="45" customFormat="1" ht="11.45" customHeight="1">
      <c r="A237" s="59" t="s">
        <v>681</v>
      </c>
      <c r="B237" s="60" t="s">
        <v>682</v>
      </c>
    </row>
    <row r="238" spans="1:2" s="45" customFormat="1" ht="11.45" customHeight="1">
      <c r="A238" s="59" t="s">
        <v>683</v>
      </c>
      <c r="B238" s="60" t="s">
        <v>684</v>
      </c>
    </row>
    <row r="239" spans="1:2" s="45" customFormat="1" ht="11.45" customHeight="1">
      <c r="A239" s="59" t="s">
        <v>685</v>
      </c>
      <c r="B239" s="60" t="s">
        <v>686</v>
      </c>
    </row>
    <row r="240" spans="1:2" s="45" customFormat="1" ht="11.45" customHeight="1">
      <c r="A240" s="59" t="s">
        <v>687</v>
      </c>
      <c r="B240" s="60" t="s">
        <v>688</v>
      </c>
    </row>
    <row r="241" spans="1:2" s="45" customFormat="1" ht="11.45" customHeight="1">
      <c r="A241" s="59" t="s">
        <v>689</v>
      </c>
      <c r="B241" s="60" t="s">
        <v>690</v>
      </c>
    </row>
    <row r="242" spans="1:2" s="45" customFormat="1" ht="11.45" customHeight="1">
      <c r="A242" s="59" t="s">
        <v>691</v>
      </c>
      <c r="B242" s="60" t="s">
        <v>692</v>
      </c>
    </row>
    <row r="243" spans="1:2" s="45" customFormat="1" ht="11.45" customHeight="1">
      <c r="A243" s="59" t="s">
        <v>693</v>
      </c>
      <c r="B243" s="60" t="s">
        <v>694</v>
      </c>
    </row>
    <row r="244" spans="1:2" s="45" customFormat="1" ht="11.45" customHeight="1">
      <c r="A244" s="59" t="s">
        <v>695</v>
      </c>
      <c r="B244" s="60" t="s">
        <v>696</v>
      </c>
    </row>
    <row r="245" spans="1:2" s="45" customFormat="1" ht="11.45" customHeight="1">
      <c r="A245" s="59" t="s">
        <v>697</v>
      </c>
      <c r="B245" s="60" t="s">
        <v>71</v>
      </c>
    </row>
    <row r="246" spans="1:2" s="45" customFormat="1" ht="11.45" customHeight="1">
      <c r="A246" s="59" t="s">
        <v>698</v>
      </c>
      <c r="B246" s="60" t="s">
        <v>680</v>
      </c>
    </row>
    <row r="247" spans="1:2" s="45" customFormat="1" ht="11.45" customHeight="1">
      <c r="A247" s="59" t="s">
        <v>699</v>
      </c>
      <c r="B247" s="60" t="s">
        <v>682</v>
      </c>
    </row>
    <row r="248" spans="1:2" s="45" customFormat="1" ht="11.45" customHeight="1">
      <c r="A248" s="59" t="s">
        <v>700</v>
      </c>
      <c r="B248" s="60" t="s">
        <v>684</v>
      </c>
    </row>
    <row r="249" spans="1:2" s="45" customFormat="1" ht="11.45" customHeight="1">
      <c r="A249" s="59" t="s">
        <v>701</v>
      </c>
      <c r="B249" s="60" t="s">
        <v>686</v>
      </c>
    </row>
    <row r="250" spans="1:2" s="45" customFormat="1" ht="11.45" customHeight="1">
      <c r="A250" s="59" t="s">
        <v>702</v>
      </c>
      <c r="B250" s="60" t="s">
        <v>688</v>
      </c>
    </row>
    <row r="251" spans="1:2" s="45" customFormat="1" ht="11.45" customHeight="1">
      <c r="A251" s="59" t="s">
        <v>703</v>
      </c>
      <c r="B251" s="60" t="s">
        <v>690</v>
      </c>
    </row>
    <row r="252" spans="1:2" s="45" customFormat="1" ht="11.45" customHeight="1">
      <c r="A252" s="59" t="s">
        <v>704</v>
      </c>
      <c r="B252" s="60" t="s">
        <v>692</v>
      </c>
    </row>
    <row r="253" spans="1:2" s="45" customFormat="1" ht="11.45" customHeight="1">
      <c r="A253" s="59" t="s">
        <v>705</v>
      </c>
      <c r="B253" s="60" t="s">
        <v>694</v>
      </c>
    </row>
    <row r="254" spans="1:2" s="45" customFormat="1" ht="11.45" customHeight="1">
      <c r="A254" s="59" t="s">
        <v>706</v>
      </c>
      <c r="B254" s="60" t="s">
        <v>696</v>
      </c>
    </row>
    <row r="255" spans="1:2" s="45" customFormat="1" ht="11.45" customHeight="1">
      <c r="A255" s="59" t="s">
        <v>707</v>
      </c>
      <c r="B255" s="60" t="s">
        <v>708</v>
      </c>
    </row>
    <row r="256" spans="1:2" s="45" customFormat="1" ht="11.45" customHeight="1">
      <c r="A256" s="59" t="s">
        <v>709</v>
      </c>
      <c r="B256" s="60" t="s">
        <v>710</v>
      </c>
    </row>
    <row r="257" spans="1:2" s="45" customFormat="1" ht="11.45" customHeight="1">
      <c r="A257" s="59" t="s">
        <v>711</v>
      </c>
      <c r="B257" s="60" t="s">
        <v>712</v>
      </c>
    </row>
    <row r="258" spans="1:2" s="45" customFormat="1" ht="11.45" customHeight="1">
      <c r="A258" s="59" t="s">
        <v>713</v>
      </c>
      <c r="B258" s="60" t="s">
        <v>714</v>
      </c>
    </row>
    <row r="259" spans="1:2" s="45" customFormat="1" ht="11.45" customHeight="1">
      <c r="A259" s="59" t="s">
        <v>715</v>
      </c>
      <c r="B259" s="60" t="s">
        <v>78</v>
      </c>
    </row>
    <row r="260" spans="1:2" s="45" customFormat="1" ht="11.45" customHeight="1">
      <c r="A260" s="59" t="s">
        <v>716</v>
      </c>
      <c r="B260" s="60" t="s">
        <v>717</v>
      </c>
    </row>
    <row r="261" spans="1:2" s="45" customFormat="1" ht="11.45" customHeight="1">
      <c r="A261" s="59" t="s">
        <v>718</v>
      </c>
      <c r="B261" s="60" t="s">
        <v>719</v>
      </c>
    </row>
    <row r="262" spans="1:2" s="45" customFormat="1" ht="11.45" customHeight="1">
      <c r="A262" s="59" t="s">
        <v>720</v>
      </c>
      <c r="B262" s="60" t="s">
        <v>79</v>
      </c>
    </row>
    <row r="263" spans="1:2" s="45" customFormat="1" ht="11.45" customHeight="1">
      <c r="A263" s="59" t="s">
        <v>721</v>
      </c>
      <c r="B263" s="60" t="s">
        <v>680</v>
      </c>
    </row>
    <row r="264" spans="1:2" s="45" customFormat="1" ht="11.45" customHeight="1">
      <c r="A264" s="59" t="s">
        <v>722</v>
      </c>
      <c r="B264" s="60" t="s">
        <v>682</v>
      </c>
    </row>
    <row r="265" spans="1:2" s="45" customFormat="1" ht="11.45" customHeight="1">
      <c r="A265" s="59" t="s">
        <v>723</v>
      </c>
      <c r="B265" s="60" t="s">
        <v>684</v>
      </c>
    </row>
    <row r="266" spans="1:2" s="45" customFormat="1" ht="11.45" customHeight="1">
      <c r="A266" s="59" t="s">
        <v>724</v>
      </c>
      <c r="B266" s="60" t="s">
        <v>686</v>
      </c>
    </row>
    <row r="267" spans="1:2" s="45" customFormat="1" ht="11.45" customHeight="1">
      <c r="A267" s="59" t="s">
        <v>725</v>
      </c>
      <c r="B267" s="60" t="s">
        <v>688</v>
      </c>
    </row>
    <row r="268" spans="1:2" s="45" customFormat="1" ht="11.45" customHeight="1">
      <c r="A268" s="59" t="s">
        <v>726</v>
      </c>
      <c r="B268" s="60" t="s">
        <v>64</v>
      </c>
    </row>
    <row r="269" spans="1:2" s="45" customFormat="1" ht="11.45" customHeight="1">
      <c r="A269" s="59" t="s">
        <v>727</v>
      </c>
      <c r="B269" s="60" t="s">
        <v>680</v>
      </c>
    </row>
    <row r="270" spans="1:2" s="45" customFormat="1" ht="11.45" customHeight="1">
      <c r="A270" s="59" t="s">
        <v>728</v>
      </c>
      <c r="B270" s="60" t="s">
        <v>682</v>
      </c>
    </row>
    <row r="271" spans="1:2" s="45" customFormat="1" ht="11.45" customHeight="1">
      <c r="A271" s="59" t="s">
        <v>729</v>
      </c>
      <c r="B271" s="60" t="s">
        <v>684</v>
      </c>
    </row>
    <row r="272" spans="1:2" s="45" customFormat="1" ht="11.45" customHeight="1">
      <c r="A272" s="59" t="s">
        <v>730</v>
      </c>
      <c r="B272" s="60" t="s">
        <v>686</v>
      </c>
    </row>
    <row r="273" spans="1:2" s="45" customFormat="1" ht="11.45" customHeight="1">
      <c r="A273" s="59" t="s">
        <v>731</v>
      </c>
      <c r="B273" s="60" t="s">
        <v>732</v>
      </c>
    </row>
    <row r="274" spans="1:2" s="45" customFormat="1" ht="11.45" customHeight="1">
      <c r="A274" s="59"/>
      <c r="B274" s="60"/>
    </row>
    <row r="275" spans="1:2" s="43" customFormat="1" ht="11.45" customHeight="1">
      <c r="A275" s="57" t="s">
        <v>733</v>
      </c>
      <c r="B275" s="58" t="s">
        <v>734</v>
      </c>
    </row>
    <row r="276" spans="1:2" s="45" customFormat="1" ht="11.45" customHeight="1">
      <c r="A276" s="59" t="s">
        <v>735</v>
      </c>
      <c r="B276" s="60" t="s">
        <v>736</v>
      </c>
    </row>
    <row r="277" spans="1:2" s="45" customFormat="1" ht="11.45" customHeight="1">
      <c r="A277" s="59" t="s">
        <v>737</v>
      </c>
      <c r="B277" s="60" t="s">
        <v>738</v>
      </c>
    </row>
    <row r="278" spans="1:2" s="45" customFormat="1" ht="11.45" customHeight="1">
      <c r="A278" s="59" t="s">
        <v>739</v>
      </c>
      <c r="B278" s="60" t="s">
        <v>740</v>
      </c>
    </row>
    <row r="279" spans="1:2" s="45" customFormat="1" ht="11.45" customHeight="1">
      <c r="A279" s="59" t="s">
        <v>741</v>
      </c>
      <c r="B279" s="60" t="s">
        <v>742</v>
      </c>
    </row>
    <row r="280" spans="1:2" s="45" customFormat="1" ht="11.45" customHeight="1">
      <c r="A280" s="59" t="s">
        <v>743</v>
      </c>
      <c r="B280" s="60" t="s">
        <v>744</v>
      </c>
    </row>
    <row r="281" spans="1:2" s="45" customFormat="1" ht="11.45" customHeight="1">
      <c r="A281" s="59" t="s">
        <v>745</v>
      </c>
      <c r="B281" s="60" t="s">
        <v>77</v>
      </c>
    </row>
    <row r="282" spans="1:2" s="45" customFormat="1" ht="11.45" customHeight="1">
      <c r="A282" s="59" t="s">
        <v>746</v>
      </c>
      <c r="B282" s="60" t="s">
        <v>747</v>
      </c>
    </row>
    <row r="283" spans="1:2" s="45" customFormat="1" ht="11.45" customHeight="1">
      <c r="A283" s="59" t="s">
        <v>748</v>
      </c>
      <c r="B283" s="60" t="s">
        <v>680</v>
      </c>
    </row>
    <row r="284" spans="1:2" s="45" customFormat="1" ht="11.45" customHeight="1">
      <c r="A284" s="59" t="s">
        <v>749</v>
      </c>
      <c r="B284" s="60" t="s">
        <v>682</v>
      </c>
    </row>
    <row r="285" spans="1:2" s="45" customFormat="1" ht="11.45" customHeight="1">
      <c r="A285" s="59" t="s">
        <v>750</v>
      </c>
      <c r="B285" s="60" t="s">
        <v>684</v>
      </c>
    </row>
    <row r="286" spans="1:2" s="45" customFormat="1" ht="11.45" customHeight="1">
      <c r="A286" s="59" t="s">
        <v>751</v>
      </c>
      <c r="B286" s="60" t="s">
        <v>686</v>
      </c>
    </row>
    <row r="287" spans="1:2" s="45" customFormat="1" ht="11.45" customHeight="1">
      <c r="A287" s="59" t="s">
        <v>752</v>
      </c>
      <c r="B287" s="60" t="s">
        <v>688</v>
      </c>
    </row>
    <row r="288" spans="1:2" s="45" customFormat="1" ht="11.45" customHeight="1">
      <c r="A288" s="59" t="s">
        <v>753</v>
      </c>
      <c r="B288" s="60" t="s">
        <v>690</v>
      </c>
    </row>
    <row r="289" spans="1:2" s="45" customFormat="1" ht="11.45" customHeight="1">
      <c r="A289" s="59" t="s">
        <v>754</v>
      </c>
      <c r="B289" s="60" t="s">
        <v>692</v>
      </c>
    </row>
    <row r="290" spans="1:2" s="45" customFormat="1" ht="11.45" customHeight="1">
      <c r="A290" s="59" t="s">
        <v>755</v>
      </c>
      <c r="B290" s="60" t="s">
        <v>694</v>
      </c>
    </row>
    <row r="291" spans="1:2" s="45" customFormat="1" ht="11.45" customHeight="1">
      <c r="A291" s="59" t="s">
        <v>756</v>
      </c>
      <c r="B291" s="60" t="s">
        <v>696</v>
      </c>
    </row>
    <row r="292" spans="1:2" s="45" customFormat="1" ht="11.45" customHeight="1">
      <c r="A292" s="59" t="s">
        <v>757</v>
      </c>
      <c r="B292" s="60" t="s">
        <v>437</v>
      </c>
    </row>
    <row r="293" spans="1:2" s="45" customFormat="1" ht="11.45" customHeight="1">
      <c r="A293" s="59" t="s">
        <v>758</v>
      </c>
      <c r="B293" s="60" t="s">
        <v>759</v>
      </c>
    </row>
    <row r="294" spans="1:2" s="45" customFormat="1" ht="11.45" customHeight="1">
      <c r="A294" s="59" t="s">
        <v>760</v>
      </c>
      <c r="B294" s="60" t="s">
        <v>761</v>
      </c>
    </row>
    <row r="295" spans="1:2" s="45" customFormat="1" ht="11.45" customHeight="1">
      <c r="A295" s="59" t="s">
        <v>762</v>
      </c>
      <c r="B295" s="60" t="s">
        <v>502</v>
      </c>
    </row>
    <row r="296" spans="1:2" s="45" customFormat="1" ht="11.45" customHeight="1">
      <c r="A296" s="59" t="s">
        <v>763</v>
      </c>
      <c r="B296" s="60" t="s">
        <v>504</v>
      </c>
    </row>
    <row r="297" spans="1:2" s="45" customFormat="1" ht="11.45" customHeight="1">
      <c r="A297" s="59" t="s">
        <v>764</v>
      </c>
      <c r="B297" s="60" t="s">
        <v>765</v>
      </c>
    </row>
    <row r="298" spans="1:2" s="45" customFormat="1" ht="11.45" customHeight="1">
      <c r="A298" s="59" t="s">
        <v>766</v>
      </c>
      <c r="B298" s="60" t="s">
        <v>508</v>
      </c>
    </row>
    <row r="299" spans="1:2" s="45" customFormat="1" ht="11.45" customHeight="1">
      <c r="A299" s="59" t="s">
        <v>767</v>
      </c>
      <c r="B299" s="60" t="s">
        <v>768</v>
      </c>
    </row>
    <row r="300" spans="1:2" s="45" customFormat="1" ht="11.45" customHeight="1">
      <c r="A300" s="59"/>
      <c r="B300" s="60"/>
    </row>
    <row r="301" spans="1:2" s="43" customFormat="1" ht="11.45" customHeight="1">
      <c r="A301" s="57" t="s">
        <v>769</v>
      </c>
      <c r="B301" s="58" t="s">
        <v>770</v>
      </c>
    </row>
    <row r="302" spans="1:2" s="45" customFormat="1" ht="11.45" customHeight="1">
      <c r="A302" s="59" t="s">
        <v>771</v>
      </c>
      <c r="B302" s="60" t="s">
        <v>145</v>
      </c>
    </row>
    <row r="303" spans="1:2" s="45" customFormat="1" ht="11.45" customHeight="1">
      <c r="A303" s="59" t="s">
        <v>772</v>
      </c>
      <c r="B303" s="60" t="s">
        <v>680</v>
      </c>
    </row>
    <row r="304" spans="1:2" s="45" customFormat="1" ht="11.45" customHeight="1">
      <c r="A304" s="59" t="s">
        <v>773</v>
      </c>
      <c r="B304" s="60" t="s">
        <v>682</v>
      </c>
    </row>
    <row r="305" spans="1:2" s="45" customFormat="1" ht="11.45" customHeight="1">
      <c r="A305" s="59" t="s">
        <v>774</v>
      </c>
      <c r="B305" s="60" t="s">
        <v>684</v>
      </c>
    </row>
    <row r="306" spans="1:2" s="45" customFormat="1" ht="11.45" customHeight="1">
      <c r="A306" s="59" t="s">
        <v>775</v>
      </c>
      <c r="B306" s="60" t="s">
        <v>686</v>
      </c>
    </row>
    <row r="307" spans="1:2" s="45" customFormat="1" ht="11.45" customHeight="1">
      <c r="A307" s="59" t="s">
        <v>776</v>
      </c>
      <c r="B307" s="60" t="s">
        <v>688</v>
      </c>
    </row>
    <row r="308" spans="1:2" s="45" customFormat="1" ht="11.45" customHeight="1">
      <c r="A308" s="59" t="s">
        <v>777</v>
      </c>
      <c r="B308" s="60" t="s">
        <v>690</v>
      </c>
    </row>
    <row r="309" spans="1:2" s="45" customFormat="1" ht="11.45" customHeight="1">
      <c r="A309" s="59" t="s">
        <v>778</v>
      </c>
      <c r="B309" s="60" t="s">
        <v>692</v>
      </c>
    </row>
    <row r="310" spans="1:2" s="45" customFormat="1" ht="11.45" customHeight="1">
      <c r="A310" s="59" t="s">
        <v>779</v>
      </c>
      <c r="B310" s="60" t="s">
        <v>780</v>
      </c>
    </row>
    <row r="311" spans="1:2" s="45" customFormat="1" ht="11.45" customHeight="1">
      <c r="A311" s="59" t="s">
        <v>781</v>
      </c>
      <c r="B311" s="60" t="s">
        <v>782</v>
      </c>
    </row>
    <row r="312" spans="1:2" s="45" customFormat="1" ht="11.45" customHeight="1">
      <c r="A312" s="59" t="s">
        <v>783</v>
      </c>
      <c r="B312" s="60" t="s">
        <v>784</v>
      </c>
    </row>
    <row r="313" spans="1:2" s="45" customFormat="1" ht="11.45" customHeight="1">
      <c r="A313" s="59" t="s">
        <v>785</v>
      </c>
      <c r="B313" s="60" t="s">
        <v>786</v>
      </c>
    </row>
    <row r="314" spans="1:2" s="45" customFormat="1" ht="11.45" customHeight="1">
      <c r="A314" s="59" t="s">
        <v>787</v>
      </c>
      <c r="B314" s="60" t="s">
        <v>788</v>
      </c>
    </row>
    <row r="315" spans="1:2" s="45" customFormat="1" ht="11.45" customHeight="1">
      <c r="A315" s="59" t="s">
        <v>789</v>
      </c>
      <c r="B315" s="60" t="s">
        <v>790</v>
      </c>
    </row>
    <row r="316" spans="1:2" s="45" customFormat="1" ht="11.45" customHeight="1">
      <c r="A316" s="59" t="s">
        <v>791</v>
      </c>
      <c r="B316" s="60" t="s">
        <v>792</v>
      </c>
    </row>
    <row r="317" spans="1:2" s="45" customFormat="1" ht="11.45" customHeight="1">
      <c r="A317" s="59" t="s">
        <v>793</v>
      </c>
      <c r="B317" s="60" t="s">
        <v>794</v>
      </c>
    </row>
    <row r="318" spans="1:2" s="45" customFormat="1" ht="11.45" customHeight="1">
      <c r="A318" s="59"/>
      <c r="B318" s="60"/>
    </row>
    <row r="319" spans="1:2" s="43" customFormat="1" ht="11.45" customHeight="1">
      <c r="A319" s="57" t="s">
        <v>795</v>
      </c>
      <c r="B319" s="58" t="s">
        <v>148</v>
      </c>
    </row>
    <row r="320" spans="1:2" s="45" customFormat="1" ht="11.45" customHeight="1">
      <c r="A320" s="59" t="s">
        <v>796</v>
      </c>
      <c r="B320" s="60" t="s">
        <v>148</v>
      </c>
    </row>
    <row r="321" spans="1:2" s="45" customFormat="1" ht="11.45" customHeight="1">
      <c r="A321" s="59"/>
      <c r="B321" s="60"/>
    </row>
    <row r="322" spans="1:2" s="43" customFormat="1" ht="11.45" customHeight="1">
      <c r="A322" s="57" t="s">
        <v>797</v>
      </c>
      <c r="B322" s="58" t="s">
        <v>153</v>
      </c>
    </row>
    <row r="323" spans="1:2" s="45" customFormat="1" ht="11.45" customHeight="1">
      <c r="A323" s="59" t="s">
        <v>798</v>
      </c>
      <c r="B323" s="60" t="s">
        <v>799</v>
      </c>
    </row>
    <row r="324" spans="1:2" s="45" customFormat="1" ht="11.45" customHeight="1">
      <c r="A324" s="59" t="s">
        <v>800</v>
      </c>
      <c r="B324" s="60" t="s">
        <v>680</v>
      </c>
    </row>
    <row r="325" spans="1:2" s="45" customFormat="1" ht="11.45" customHeight="1">
      <c r="A325" s="59" t="s">
        <v>801</v>
      </c>
      <c r="B325" s="60" t="s">
        <v>682</v>
      </c>
    </row>
    <row r="326" spans="1:2" s="45" customFormat="1" ht="11.45" customHeight="1">
      <c r="A326" s="59" t="s">
        <v>802</v>
      </c>
      <c r="B326" s="60" t="s">
        <v>684</v>
      </c>
    </row>
    <row r="327" spans="1:2" s="45" customFormat="1" ht="11.45" customHeight="1">
      <c r="A327" s="59" t="s">
        <v>803</v>
      </c>
      <c r="B327" s="60" t="s">
        <v>686</v>
      </c>
    </row>
    <row r="328" spans="1:2" s="45" customFormat="1" ht="11.45" customHeight="1">
      <c r="A328" s="59" t="s">
        <v>804</v>
      </c>
      <c r="B328" s="60" t="s">
        <v>688</v>
      </c>
    </row>
    <row r="329" spans="1:2" s="45" customFormat="1" ht="11.45" customHeight="1">
      <c r="A329" s="59" t="s">
        <v>805</v>
      </c>
      <c r="B329" s="60" t="s">
        <v>690</v>
      </c>
    </row>
    <row r="330" spans="1:2" s="45" customFormat="1" ht="11.45" customHeight="1">
      <c r="A330" s="59" t="s">
        <v>806</v>
      </c>
      <c r="B330" s="60" t="s">
        <v>692</v>
      </c>
    </row>
    <row r="331" spans="1:2" s="45" customFormat="1" ht="11.45" customHeight="1">
      <c r="A331" s="59" t="s">
        <v>807</v>
      </c>
      <c r="B331" s="60" t="s">
        <v>694</v>
      </c>
    </row>
    <row r="332" spans="1:2" s="45" customFormat="1" ht="11.45" customHeight="1">
      <c r="A332" s="59" t="s">
        <v>808</v>
      </c>
      <c r="B332" s="60" t="s">
        <v>696</v>
      </c>
    </row>
    <row r="333" spans="1:2" s="45" customFormat="1" ht="11.45" customHeight="1">
      <c r="A333" s="59" t="s">
        <v>809</v>
      </c>
      <c r="B333" s="60" t="s">
        <v>810</v>
      </c>
    </row>
    <row r="334" spans="1:2" s="45" customFormat="1" ht="11.45" customHeight="1">
      <c r="A334" s="59" t="s">
        <v>811</v>
      </c>
      <c r="B334" s="60" t="s">
        <v>812</v>
      </c>
    </row>
    <row r="335" spans="1:2" s="45" customFormat="1" ht="22.5" customHeight="1">
      <c r="A335" s="61" t="s">
        <v>813</v>
      </c>
      <c r="B335" s="62" t="s">
        <v>814</v>
      </c>
    </row>
    <row r="336" spans="1:2" s="45" customFormat="1" ht="22.5" customHeight="1">
      <c r="A336" s="61" t="s">
        <v>815</v>
      </c>
      <c r="B336" s="62" t="s">
        <v>816</v>
      </c>
    </row>
    <row r="337" spans="1:2" s="45" customFormat="1" ht="11.45" customHeight="1">
      <c r="A337" s="59" t="s">
        <v>817</v>
      </c>
      <c r="B337" s="60" t="s">
        <v>818</v>
      </c>
    </row>
    <row r="338" spans="1:2" s="45" customFormat="1" ht="11.45" customHeight="1">
      <c r="A338" s="59" t="s">
        <v>819</v>
      </c>
      <c r="B338" s="60" t="s">
        <v>557</v>
      </c>
    </row>
    <row r="339" spans="1:2" s="45" customFormat="1" ht="11.45" customHeight="1">
      <c r="A339" s="59" t="s">
        <v>820</v>
      </c>
      <c r="B339" s="60" t="s">
        <v>559</v>
      </c>
    </row>
    <row r="340" spans="1:2" s="45" customFormat="1" ht="11.45" customHeight="1">
      <c r="A340" s="59" t="s">
        <v>821</v>
      </c>
      <c r="B340" s="60" t="s">
        <v>561</v>
      </c>
    </row>
    <row r="341" spans="1:2" s="45" customFormat="1" ht="11.45" customHeight="1">
      <c r="A341" s="59" t="s">
        <v>822</v>
      </c>
      <c r="B341" s="60" t="s">
        <v>563</v>
      </c>
    </row>
    <row r="342" spans="1:2" s="45" customFormat="1" ht="11.45" customHeight="1">
      <c r="A342" s="59" t="s">
        <v>823</v>
      </c>
      <c r="B342" s="60" t="s">
        <v>565</v>
      </c>
    </row>
    <row r="343" spans="1:2" s="45" customFormat="1" ht="11.45" customHeight="1">
      <c r="A343" s="59" t="s">
        <v>824</v>
      </c>
      <c r="B343" s="60" t="s">
        <v>567</v>
      </c>
    </row>
    <row r="344" spans="1:2" s="45" customFormat="1" ht="11.45" customHeight="1">
      <c r="A344" s="59" t="s">
        <v>825</v>
      </c>
      <c r="B344" s="60" t="s">
        <v>569</v>
      </c>
    </row>
    <row r="345" spans="1:2" s="45" customFormat="1" ht="11.45" customHeight="1">
      <c r="A345" s="59" t="s">
        <v>826</v>
      </c>
      <c r="B345" s="60" t="s">
        <v>827</v>
      </c>
    </row>
    <row r="346" spans="1:2" s="45" customFormat="1" ht="11.45" customHeight="1">
      <c r="A346" s="59" t="s">
        <v>828</v>
      </c>
      <c r="B346" s="60" t="s">
        <v>829</v>
      </c>
    </row>
    <row r="347" spans="1:2" s="45" customFormat="1" ht="11.45" customHeight="1">
      <c r="A347" s="59" t="s">
        <v>830</v>
      </c>
      <c r="B347" s="60" t="s">
        <v>831</v>
      </c>
    </row>
    <row r="348" spans="1:2" s="45" customFormat="1" ht="11.45" customHeight="1">
      <c r="A348" s="59" t="s">
        <v>832</v>
      </c>
      <c r="B348" s="60" t="s">
        <v>680</v>
      </c>
    </row>
    <row r="349" spans="1:2" s="45" customFormat="1" ht="11.45" customHeight="1">
      <c r="A349" s="59" t="s">
        <v>833</v>
      </c>
      <c r="B349" s="60" t="s">
        <v>682</v>
      </c>
    </row>
    <row r="350" spans="1:2" s="45" customFormat="1" ht="11.45" customHeight="1">
      <c r="A350" s="59" t="s">
        <v>834</v>
      </c>
      <c r="B350" s="60" t="s">
        <v>684</v>
      </c>
    </row>
    <row r="351" spans="1:2" s="45" customFormat="1" ht="11.45" customHeight="1">
      <c r="A351" s="59" t="s">
        <v>835</v>
      </c>
      <c r="B351" s="60" t="s">
        <v>686</v>
      </c>
    </row>
    <row r="352" spans="1:2" s="45" customFormat="1" ht="11.45" customHeight="1">
      <c r="A352" s="59" t="s">
        <v>836</v>
      </c>
      <c r="B352" s="60" t="s">
        <v>688</v>
      </c>
    </row>
    <row r="353" spans="1:2" s="45" customFormat="1" ht="11.45" customHeight="1">
      <c r="A353" s="59" t="s">
        <v>837</v>
      </c>
      <c r="B353" s="60" t="s">
        <v>690</v>
      </c>
    </row>
    <row r="354" spans="1:2" s="45" customFormat="1" ht="11.45" customHeight="1">
      <c r="A354" s="59" t="s">
        <v>838</v>
      </c>
      <c r="B354" s="60" t="s">
        <v>692</v>
      </c>
    </row>
    <row r="355" spans="1:2" s="45" customFormat="1" ht="11.45" customHeight="1">
      <c r="A355" s="59" t="s">
        <v>839</v>
      </c>
      <c r="B355" s="60" t="s">
        <v>780</v>
      </c>
    </row>
    <row r="356" spans="1:2" s="45" customFormat="1" ht="11.45" customHeight="1">
      <c r="A356" s="59" t="s">
        <v>840</v>
      </c>
      <c r="B356" s="60" t="s">
        <v>782</v>
      </c>
    </row>
    <row r="357" spans="1:2" s="45" customFormat="1" ht="11.45" customHeight="1">
      <c r="A357" s="59" t="s">
        <v>841</v>
      </c>
      <c r="B357" s="60" t="s">
        <v>784</v>
      </c>
    </row>
    <row r="358" spans="1:2" s="45" customFormat="1" ht="11.45" customHeight="1">
      <c r="A358" s="59"/>
      <c r="B358" s="60"/>
    </row>
    <row r="359" spans="1:2" s="43" customFormat="1" ht="11.45" customHeight="1">
      <c r="A359" s="57" t="s">
        <v>842</v>
      </c>
      <c r="B359" s="58" t="s">
        <v>843</v>
      </c>
    </row>
    <row r="360" spans="1:2" s="45" customFormat="1" ht="11.45" customHeight="1">
      <c r="A360" s="59" t="s">
        <v>844</v>
      </c>
      <c r="B360" s="60" t="s">
        <v>845</v>
      </c>
    </row>
    <row r="361" spans="1:2" s="45" customFormat="1" ht="11.45" customHeight="1">
      <c r="A361" s="59" t="s">
        <v>846</v>
      </c>
      <c r="B361" s="60" t="s">
        <v>847</v>
      </c>
    </row>
    <row r="362" spans="1:2" s="45" customFormat="1" ht="11.45" customHeight="1">
      <c r="A362" s="59" t="s">
        <v>848</v>
      </c>
      <c r="B362" s="60" t="s">
        <v>680</v>
      </c>
    </row>
    <row r="363" spans="1:2" s="45" customFormat="1" ht="11.45" customHeight="1">
      <c r="A363" s="59" t="s">
        <v>849</v>
      </c>
      <c r="B363" s="60" t="s">
        <v>682</v>
      </c>
    </row>
    <row r="364" spans="1:2" s="45" customFormat="1" ht="11.45" customHeight="1">
      <c r="A364" s="59" t="s">
        <v>850</v>
      </c>
      <c r="B364" s="60" t="s">
        <v>684</v>
      </c>
    </row>
    <row r="365" spans="1:2" s="45" customFormat="1" ht="11.45" customHeight="1">
      <c r="A365" s="59" t="s">
        <v>851</v>
      </c>
      <c r="B365" s="60" t="s">
        <v>686</v>
      </c>
    </row>
    <row r="366" spans="1:2" s="45" customFormat="1" ht="11.45" customHeight="1">
      <c r="A366" s="59" t="s">
        <v>852</v>
      </c>
      <c r="B366" s="60" t="s">
        <v>688</v>
      </c>
    </row>
    <row r="367" spans="1:2" s="45" customFormat="1" ht="11.45" customHeight="1">
      <c r="A367" s="59" t="s">
        <v>853</v>
      </c>
      <c r="B367" s="60" t="s">
        <v>690</v>
      </c>
    </row>
    <row r="368" spans="1:2" s="45" customFormat="1" ht="11.45" customHeight="1">
      <c r="A368" s="59" t="s">
        <v>854</v>
      </c>
      <c r="B368" s="60" t="s">
        <v>692</v>
      </c>
    </row>
    <row r="369" spans="1:2" s="45" customFormat="1" ht="11.45" customHeight="1">
      <c r="A369" s="59" t="s">
        <v>855</v>
      </c>
      <c r="B369" s="60" t="s">
        <v>780</v>
      </c>
    </row>
    <row r="370" spans="1:2" s="45" customFormat="1" ht="11.45" customHeight="1">
      <c r="A370" s="59" t="s">
        <v>856</v>
      </c>
      <c r="B370" s="60" t="s">
        <v>782</v>
      </c>
    </row>
    <row r="371" spans="1:2" s="45" customFormat="1" ht="11.45" customHeight="1">
      <c r="A371" s="59" t="s">
        <v>857</v>
      </c>
      <c r="B371" s="60" t="s">
        <v>784</v>
      </c>
    </row>
    <row r="372" spans="1:2" s="45" customFormat="1" ht="11.45" customHeight="1">
      <c r="A372" s="59" t="s">
        <v>858</v>
      </c>
      <c r="B372" s="60" t="s">
        <v>859</v>
      </c>
    </row>
    <row r="373" spans="1:2" s="45" customFormat="1" ht="11.45" customHeight="1">
      <c r="A373" s="59" t="s">
        <v>860</v>
      </c>
      <c r="B373" s="60" t="s">
        <v>861</v>
      </c>
    </row>
    <row r="374" spans="1:2" s="45" customFormat="1" ht="11.45" customHeight="1">
      <c r="A374" s="59" t="s">
        <v>862</v>
      </c>
      <c r="B374" s="60" t="s">
        <v>680</v>
      </c>
    </row>
    <row r="375" spans="1:2" s="45" customFormat="1" ht="11.45" customHeight="1">
      <c r="A375" s="59" t="s">
        <v>863</v>
      </c>
      <c r="B375" s="60" t="s">
        <v>682</v>
      </c>
    </row>
    <row r="376" spans="1:2" s="45" customFormat="1" ht="11.45" customHeight="1">
      <c r="A376" s="59" t="s">
        <v>864</v>
      </c>
      <c r="B376" s="60" t="s">
        <v>684</v>
      </c>
    </row>
    <row r="377" spans="1:2" s="45" customFormat="1" ht="11.45" customHeight="1">
      <c r="A377" s="59" t="s">
        <v>865</v>
      </c>
      <c r="B377" s="60" t="s">
        <v>686</v>
      </c>
    </row>
    <row r="378" spans="1:2" s="45" customFormat="1" ht="11.45" customHeight="1">
      <c r="A378" s="59" t="s">
        <v>866</v>
      </c>
      <c r="B378" s="60" t="s">
        <v>688</v>
      </c>
    </row>
    <row r="379" spans="1:2" s="45" customFormat="1" ht="11.45" customHeight="1">
      <c r="A379" s="59" t="s">
        <v>867</v>
      </c>
      <c r="B379" s="60" t="s">
        <v>690</v>
      </c>
    </row>
    <row r="380" spans="1:2" s="45" customFormat="1" ht="11.45" customHeight="1">
      <c r="A380" s="59" t="s">
        <v>868</v>
      </c>
      <c r="B380" s="60" t="s">
        <v>692</v>
      </c>
    </row>
    <row r="381" spans="1:2" s="45" customFormat="1" ht="11.45" customHeight="1">
      <c r="A381" s="59" t="s">
        <v>869</v>
      </c>
      <c r="B381" s="60" t="s">
        <v>780</v>
      </c>
    </row>
    <row r="382" spans="1:2" s="45" customFormat="1" ht="11.45" customHeight="1">
      <c r="A382" s="59" t="s">
        <v>870</v>
      </c>
      <c r="B382" s="60" t="s">
        <v>782</v>
      </c>
    </row>
    <row r="383" spans="1:2" s="45" customFormat="1" ht="11.45" customHeight="1">
      <c r="A383" s="59" t="s">
        <v>871</v>
      </c>
      <c r="B383" s="60" t="s">
        <v>784</v>
      </c>
    </row>
    <row r="384" spans="1:2" s="45" customFormat="1" ht="11.25">
      <c r="A384" s="50"/>
      <c r="B384" s="50"/>
    </row>
    <row r="385" spans="1:2" s="45" customFormat="1" ht="11.25">
      <c r="A385" s="50"/>
      <c r="B385" s="50"/>
    </row>
    <row r="386" spans="1:2" s="45" customFormat="1" ht="11.25">
      <c r="A386" s="50"/>
      <c r="B386" s="50"/>
    </row>
    <row r="387" spans="1:2" s="45" customFormat="1" ht="11.25">
      <c r="A387" s="50"/>
      <c r="B387" s="50"/>
    </row>
    <row r="388" spans="1:2" s="45" customFormat="1" ht="11.25">
      <c r="A388" s="50"/>
      <c r="B388" s="50"/>
    </row>
    <row r="389" spans="1:2" s="45" customFormat="1" ht="11.25">
      <c r="A389" s="50"/>
      <c r="B389" s="50"/>
    </row>
    <row r="390" spans="1:2" s="45" customFormat="1" ht="11.25">
      <c r="A390" s="50"/>
      <c r="B390" s="50"/>
    </row>
    <row r="391" spans="1:2" s="45" customFormat="1" ht="11.25">
      <c r="A391" s="50"/>
      <c r="B391" s="50"/>
    </row>
    <row r="392" spans="1:2" s="45" customFormat="1" ht="11.25">
      <c r="A392" s="50"/>
      <c r="B392" s="50"/>
    </row>
    <row r="393" spans="1:2" s="45" customFormat="1" ht="11.25">
      <c r="A393" s="50"/>
      <c r="B393" s="50"/>
    </row>
    <row r="394" spans="1:2" s="45" customFormat="1" ht="11.25">
      <c r="A394" s="50"/>
      <c r="B394" s="50"/>
    </row>
    <row r="395" spans="1:2" s="45" customFormat="1" ht="11.25">
      <c r="A395" s="50"/>
      <c r="B395" s="50"/>
    </row>
    <row r="396" spans="1:2" s="45" customFormat="1" ht="11.25">
      <c r="A396" s="50"/>
      <c r="B396" s="50"/>
    </row>
    <row r="397" spans="1:2" s="45" customFormat="1" ht="11.25">
      <c r="A397" s="51"/>
      <c r="B397" s="51"/>
    </row>
    <row r="398" spans="1:2" s="45" customFormat="1" ht="11.25">
      <c r="A398" s="51"/>
      <c r="B398" s="51"/>
    </row>
    <row r="399" spans="1:2" s="45" customFormat="1" ht="11.25">
      <c r="A399" s="50"/>
      <c r="B399" s="50"/>
    </row>
    <row r="400" spans="1:2" s="45" customFormat="1" ht="11.25">
      <c r="A400" s="51"/>
      <c r="B400" s="51"/>
    </row>
    <row r="401" s="45" customFormat="1" ht="11.25"/>
    <row r="402" s="45" customFormat="1" ht="11.25"/>
    <row r="403" s="45" customFormat="1" ht="11.25"/>
    <row r="404" s="45" customFormat="1" ht="11.25"/>
    <row r="405" s="45" customFormat="1" ht="11.25"/>
    <row r="406" s="45" customFormat="1" ht="11.25"/>
    <row r="407" s="45" customFormat="1" ht="11.25"/>
    <row r="408" s="45" customFormat="1" ht="11.25"/>
    <row r="409" s="45" customFormat="1" ht="11.25"/>
    <row r="410" s="45" customFormat="1" ht="11.25"/>
    <row r="411" s="45" customFormat="1" ht="11.25"/>
    <row r="412" s="45" customFormat="1" ht="11.25"/>
    <row r="413" s="45" customFormat="1" ht="11.25"/>
    <row r="414" s="45" customFormat="1" ht="11.25"/>
    <row r="415" s="45" customFormat="1" ht="11.25"/>
    <row r="416" s="45" customFormat="1" ht="11.25"/>
    <row r="417" s="45" customFormat="1" ht="11.25"/>
    <row r="418" s="45" customFormat="1" ht="11.25"/>
    <row r="419" s="45" customFormat="1" ht="11.25"/>
    <row r="420" s="45" customFormat="1" ht="11.25"/>
    <row r="421" s="45" customFormat="1" ht="11.25"/>
    <row r="422" s="45" customFormat="1" ht="11.25"/>
    <row r="423" s="45" customFormat="1" ht="11.25"/>
    <row r="424" s="45" customFormat="1" ht="11.25"/>
    <row r="425" s="45" customFormat="1" ht="11.25"/>
    <row r="426" s="45" customFormat="1" ht="11.25"/>
    <row r="427" s="45" customFormat="1" ht="11.25"/>
    <row r="428" s="45" customFormat="1" ht="11.25"/>
    <row r="429" s="45" customFormat="1" ht="11.25"/>
    <row r="430" s="45" customFormat="1" ht="11.25"/>
    <row r="431" s="45" customFormat="1" ht="11.25"/>
    <row r="432" s="45" customFormat="1" ht="11.25"/>
    <row r="433" s="45" customFormat="1" ht="11.25"/>
    <row r="434" s="45" customFormat="1" ht="11.25"/>
    <row r="435" s="45" customFormat="1" ht="11.25"/>
    <row r="436" s="45" customFormat="1" ht="11.25"/>
    <row r="437" s="45" customFormat="1" ht="11.25"/>
    <row r="438" s="45" customFormat="1" ht="11.25"/>
    <row r="439" s="45" customFormat="1" ht="11.25"/>
    <row r="440" s="45" customFormat="1" ht="11.25"/>
    <row r="441" s="45" customFormat="1" ht="11.25"/>
    <row r="442" s="45" customFormat="1" ht="11.25"/>
    <row r="443" s="45" customFormat="1" ht="11.25"/>
    <row r="444" s="45" customFormat="1" ht="11.25"/>
    <row r="445" s="45" customFormat="1" ht="11.25"/>
    <row r="446" s="45" customFormat="1" ht="11.25"/>
    <row r="447" s="10" customFormat="1" ht="12"/>
    <row r="448" s="10" customFormat="1" ht="12"/>
    <row r="449" s="10" customFormat="1" ht="12"/>
    <row r="450" ht="11.65" customHeight="1"/>
    <row r="451" ht="11.65" customHeight="1"/>
    <row r="452" ht="11.65" customHeight="1"/>
    <row r="453" ht="11.65" customHeight="1"/>
    <row r="454" ht="11.65" customHeight="1"/>
    <row r="455" ht="11.65" customHeight="1"/>
    <row r="456" ht="11.65" customHeight="1"/>
    <row r="457" ht="11.65" customHeight="1"/>
    <row r="458" ht="11.65" customHeight="1"/>
    <row r="459" ht="11.65" customHeight="1"/>
    <row r="460" ht="11.65" customHeight="1"/>
    <row r="461" ht="11.65" customHeight="1"/>
    <row r="462" ht="11.65" customHeight="1"/>
    <row r="463" ht="11.65" customHeight="1"/>
    <row r="464" ht="11.65" customHeight="1"/>
    <row r="465" ht="11.65" customHeight="1"/>
    <row r="466" ht="11.65" customHeight="1"/>
    <row r="467" ht="11.65" customHeight="1"/>
    <row r="468" ht="11.65" customHeight="1"/>
    <row r="469" ht="11.65" customHeight="1"/>
    <row r="470" ht="11.65" customHeight="1"/>
    <row r="471" ht="11.65" customHeight="1"/>
    <row r="472" ht="11.65" customHeight="1"/>
    <row r="473" ht="11.65" customHeight="1"/>
    <row r="474" ht="11.65" customHeight="1"/>
    <row r="475" ht="11.65" customHeight="1"/>
    <row r="476" ht="11.65" customHeight="1"/>
    <row r="477" ht="11.65" customHeight="1"/>
    <row r="478" ht="11.65" customHeight="1"/>
    <row r="479" ht="11.65" customHeight="1"/>
    <row r="480" ht="11.65" customHeight="1"/>
    <row r="481" ht="11.65" customHeight="1"/>
    <row r="482" ht="11.65" customHeight="1"/>
    <row r="483" ht="11.65" customHeight="1"/>
    <row r="484" ht="11.65" customHeight="1"/>
    <row r="485" ht="11.65" customHeight="1"/>
    <row r="486" ht="11.65" customHeight="1"/>
    <row r="487" ht="11.65" customHeight="1"/>
    <row r="488" ht="11.65" customHeight="1"/>
    <row r="489" ht="11.65" customHeight="1"/>
    <row r="490" ht="11.65" customHeight="1"/>
    <row r="491" ht="11.65" customHeight="1"/>
    <row r="492" ht="11.65" customHeight="1"/>
    <row r="493" ht="11.65" customHeight="1"/>
    <row r="494" ht="11.65" customHeight="1"/>
    <row r="495" ht="11.65" customHeight="1"/>
    <row r="496" ht="11.65" customHeight="1"/>
    <row r="497" ht="11.65" customHeight="1"/>
    <row r="498" ht="11.65" customHeight="1"/>
    <row r="499" ht="11.65" customHeight="1"/>
    <row r="500" ht="11.65" customHeight="1"/>
    <row r="501" ht="11.65" customHeight="1"/>
    <row r="502" ht="11.65" customHeight="1"/>
    <row r="503" ht="11.65" customHeight="1"/>
    <row r="504" ht="11.65" customHeight="1"/>
    <row r="505" ht="11.65" customHeight="1"/>
  </sheetData>
  <mergeCells count="2">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C52"/>
  <sheetViews>
    <sheetView zoomScale="140" zoomScaleNormal="140" zoomScalePageLayoutView="140" workbookViewId="0">
      <selection sqref="A1:C1"/>
    </sheetView>
  </sheetViews>
  <sheetFormatPr baseColWidth="10" defaultColWidth="11.42578125" defaultRowHeight="11.1" customHeight="1"/>
  <cols>
    <col min="1" max="1" width="4.7109375" style="71" customWidth="1"/>
    <col min="2" max="2" width="44.7109375" style="72" customWidth="1"/>
    <col min="3" max="3" width="42.7109375" style="73" customWidth="1"/>
    <col min="4" max="16384" width="11.42578125" style="9"/>
  </cols>
  <sheetData>
    <row r="1" spans="1:3" s="12" customFormat="1" ht="40.15" customHeight="1">
      <c r="A1" s="209" t="s">
        <v>30</v>
      </c>
      <c r="B1" s="209"/>
      <c r="C1" s="209"/>
    </row>
    <row r="2" spans="1:3" ht="11.1" customHeight="1">
      <c r="A2" s="210" t="s">
        <v>872</v>
      </c>
      <c r="B2" s="212" t="s">
        <v>189</v>
      </c>
      <c r="C2" s="214" t="s">
        <v>873</v>
      </c>
    </row>
    <row r="3" spans="1:3" ht="12.75">
      <c r="A3" s="211"/>
      <c r="B3" s="213"/>
      <c r="C3" s="215"/>
    </row>
    <row r="4" spans="1:3" ht="11.1" customHeight="1">
      <c r="A4" s="13"/>
      <c r="B4" s="63"/>
      <c r="C4" s="64"/>
    </row>
    <row r="5" spans="1:3" ht="24" customHeight="1">
      <c r="A5" s="65">
        <v>1</v>
      </c>
      <c r="B5" s="66" t="s">
        <v>142</v>
      </c>
      <c r="C5" s="67" t="s">
        <v>874</v>
      </c>
    </row>
    <row r="6" spans="1:3" ht="24" customHeight="1">
      <c r="A6" s="65">
        <v>2</v>
      </c>
      <c r="B6" s="66" t="s">
        <v>143</v>
      </c>
      <c r="C6" s="67" t="s">
        <v>875</v>
      </c>
    </row>
    <row r="7" spans="1:3" ht="12" customHeight="1">
      <c r="A7" s="65">
        <v>3</v>
      </c>
      <c r="B7" s="66" t="s">
        <v>876</v>
      </c>
      <c r="C7" s="67" t="s">
        <v>877</v>
      </c>
    </row>
    <row r="8" spans="1:3" ht="12" customHeight="1">
      <c r="A8" s="65">
        <v>4</v>
      </c>
      <c r="B8" s="66" t="s">
        <v>145</v>
      </c>
      <c r="C8" s="67" t="s">
        <v>878</v>
      </c>
    </row>
    <row r="9" spans="1:3" ht="24" customHeight="1">
      <c r="A9" s="65">
        <v>5</v>
      </c>
      <c r="B9" s="66" t="s">
        <v>146</v>
      </c>
      <c r="C9" s="67" t="s">
        <v>879</v>
      </c>
    </row>
    <row r="10" spans="1:3" ht="12" customHeight="1">
      <c r="A10" s="65">
        <v>6</v>
      </c>
      <c r="B10" s="66" t="s">
        <v>147</v>
      </c>
      <c r="C10" s="67" t="s">
        <v>880</v>
      </c>
    </row>
    <row r="11" spans="1:3" ht="12" customHeight="1">
      <c r="A11" s="65" t="s">
        <v>881</v>
      </c>
      <c r="B11" s="66"/>
      <c r="C11" s="67"/>
    </row>
    <row r="12" spans="1:3" ht="12" customHeight="1">
      <c r="A12" s="68">
        <v>7</v>
      </c>
      <c r="B12" s="69" t="s">
        <v>148</v>
      </c>
      <c r="C12" s="70" t="s">
        <v>882</v>
      </c>
    </row>
    <row r="13" spans="1:3" ht="12" customHeight="1">
      <c r="A13" s="65" t="s">
        <v>881</v>
      </c>
      <c r="B13" s="66"/>
      <c r="C13" s="67"/>
    </row>
    <row r="14" spans="1:3" ht="12" customHeight="1">
      <c r="A14" s="65">
        <v>8</v>
      </c>
      <c r="B14" s="66" t="s">
        <v>883</v>
      </c>
      <c r="C14" s="67" t="s">
        <v>884</v>
      </c>
    </row>
    <row r="15" spans="1:3" ht="12" customHeight="1">
      <c r="A15" s="65">
        <v>9</v>
      </c>
      <c r="B15" s="66" t="s">
        <v>885</v>
      </c>
      <c r="C15" s="67">
        <v>7851</v>
      </c>
    </row>
    <row r="16" spans="1:3" ht="12" customHeight="1">
      <c r="A16" s="65">
        <v>10</v>
      </c>
      <c r="B16" s="66" t="s">
        <v>151</v>
      </c>
      <c r="C16" s="67" t="s">
        <v>886</v>
      </c>
    </row>
    <row r="17" spans="1:3" ht="12" customHeight="1">
      <c r="A17" s="65">
        <v>11</v>
      </c>
      <c r="B17" s="66" t="s">
        <v>152</v>
      </c>
      <c r="C17" s="67" t="s">
        <v>887</v>
      </c>
    </row>
    <row r="18" spans="1:3" ht="12" customHeight="1">
      <c r="A18" s="65">
        <v>12</v>
      </c>
      <c r="B18" s="66" t="s">
        <v>147</v>
      </c>
      <c r="C18" s="67" t="s">
        <v>888</v>
      </c>
    </row>
    <row r="19" spans="1:3" ht="12" customHeight="1">
      <c r="A19" s="65" t="s">
        <v>881</v>
      </c>
      <c r="B19" s="66"/>
      <c r="C19" s="67"/>
    </row>
    <row r="20" spans="1:3" ht="12" customHeight="1">
      <c r="A20" s="68">
        <v>13</v>
      </c>
      <c r="B20" s="69" t="s">
        <v>153</v>
      </c>
      <c r="C20" s="70" t="s">
        <v>889</v>
      </c>
    </row>
    <row r="21" spans="1:3" ht="12" customHeight="1">
      <c r="A21" s="65" t="s">
        <v>881</v>
      </c>
      <c r="B21" s="66"/>
      <c r="C21" s="67"/>
    </row>
    <row r="22" spans="1:3" ht="12" customHeight="1">
      <c r="A22" s="68">
        <v>14</v>
      </c>
      <c r="B22" s="69" t="s">
        <v>154</v>
      </c>
      <c r="C22" s="70" t="s">
        <v>890</v>
      </c>
    </row>
    <row r="23" spans="1:3" ht="12" customHeight="1">
      <c r="A23" s="65" t="s">
        <v>881</v>
      </c>
      <c r="B23" s="66"/>
      <c r="C23" s="67"/>
    </row>
    <row r="24" spans="1:3" ht="24" customHeight="1">
      <c r="A24" s="65">
        <v>15</v>
      </c>
      <c r="B24" s="66" t="s">
        <v>155</v>
      </c>
      <c r="C24" s="67" t="s">
        <v>891</v>
      </c>
    </row>
    <row r="25" spans="1:3" ht="12" customHeight="1">
      <c r="A25" s="65">
        <v>16</v>
      </c>
      <c r="B25" s="66" t="s">
        <v>156</v>
      </c>
      <c r="C25" s="67">
        <v>6021</v>
      </c>
    </row>
    <row r="26" spans="1:3" ht="12" customHeight="1">
      <c r="A26" s="65">
        <v>17</v>
      </c>
      <c r="B26" s="66" t="s">
        <v>172</v>
      </c>
      <c r="C26" s="67" t="s">
        <v>892</v>
      </c>
    </row>
    <row r="27" spans="1:3" ht="12" customHeight="1">
      <c r="A27" s="65">
        <v>18</v>
      </c>
      <c r="B27" s="66" t="s">
        <v>173</v>
      </c>
      <c r="C27" s="67" t="s">
        <v>893</v>
      </c>
    </row>
    <row r="28" spans="1:3" ht="12" customHeight="1">
      <c r="A28" s="65">
        <v>19</v>
      </c>
      <c r="B28" s="66" t="s">
        <v>61</v>
      </c>
      <c r="C28" s="67">
        <v>6111</v>
      </c>
    </row>
    <row r="29" spans="1:3" ht="12" customHeight="1">
      <c r="A29" s="65">
        <v>20</v>
      </c>
      <c r="B29" s="66" t="s">
        <v>894</v>
      </c>
      <c r="C29" s="67" t="s">
        <v>895</v>
      </c>
    </row>
    <row r="30" spans="1:3" ht="12" customHeight="1">
      <c r="A30" s="65">
        <v>21</v>
      </c>
      <c r="B30" s="66" t="s">
        <v>896</v>
      </c>
      <c r="C30" s="67">
        <v>6141</v>
      </c>
    </row>
    <row r="31" spans="1:3" ht="12" customHeight="1">
      <c r="A31" s="65">
        <v>22</v>
      </c>
      <c r="B31" s="66" t="s">
        <v>897</v>
      </c>
      <c r="C31" s="67" t="s">
        <v>898</v>
      </c>
    </row>
    <row r="32" spans="1:3" ht="12" customHeight="1">
      <c r="A32" s="65">
        <v>23</v>
      </c>
      <c r="B32" s="66" t="s">
        <v>160</v>
      </c>
      <c r="C32" s="67" t="s">
        <v>899</v>
      </c>
    </row>
    <row r="33" spans="1:3" ht="56.25">
      <c r="A33" s="65">
        <v>24</v>
      </c>
      <c r="B33" s="66" t="s">
        <v>161</v>
      </c>
      <c r="C33" s="67" t="s">
        <v>900</v>
      </c>
    </row>
    <row r="34" spans="1:3" ht="12" customHeight="1">
      <c r="A34" s="65">
        <v>25</v>
      </c>
      <c r="B34" s="66" t="s">
        <v>147</v>
      </c>
      <c r="C34" s="67" t="s">
        <v>880</v>
      </c>
    </row>
    <row r="35" spans="1:3" ht="12" customHeight="1">
      <c r="A35" s="65" t="s">
        <v>881</v>
      </c>
      <c r="B35" s="66"/>
      <c r="C35" s="67"/>
    </row>
    <row r="36" spans="1:3" ht="12" customHeight="1">
      <c r="A36" s="68">
        <v>26</v>
      </c>
      <c r="B36" s="69" t="s">
        <v>162</v>
      </c>
      <c r="C36" s="70" t="s">
        <v>901</v>
      </c>
    </row>
    <row r="37" spans="1:3" ht="12" customHeight="1">
      <c r="A37" s="65" t="s">
        <v>881</v>
      </c>
      <c r="B37" s="66"/>
      <c r="C37" s="67"/>
    </row>
    <row r="38" spans="1:3" ht="12" customHeight="1">
      <c r="A38" s="65">
        <v>27</v>
      </c>
      <c r="B38" s="66" t="s">
        <v>163</v>
      </c>
      <c r="C38" s="67">
        <v>6811</v>
      </c>
    </row>
    <row r="39" spans="1:3" ht="12" customHeight="1">
      <c r="A39" s="65">
        <v>28</v>
      </c>
      <c r="B39" s="66" t="s">
        <v>164</v>
      </c>
      <c r="C39" s="67" t="s">
        <v>902</v>
      </c>
    </row>
    <row r="40" spans="1:3" ht="24" customHeight="1">
      <c r="A40" s="65">
        <v>29</v>
      </c>
      <c r="B40" s="66" t="s">
        <v>165</v>
      </c>
      <c r="C40" s="67" t="s">
        <v>903</v>
      </c>
    </row>
    <row r="41" spans="1:3" ht="12" customHeight="1">
      <c r="A41" s="65">
        <v>30</v>
      </c>
      <c r="B41" s="66" t="s">
        <v>147</v>
      </c>
      <c r="C41" s="67" t="s">
        <v>888</v>
      </c>
    </row>
    <row r="42" spans="1:3" ht="12" customHeight="1">
      <c r="A42" s="65" t="s">
        <v>881</v>
      </c>
      <c r="B42" s="66"/>
      <c r="C42" s="67"/>
    </row>
    <row r="43" spans="1:3" ht="12" customHeight="1">
      <c r="A43" s="68">
        <v>31</v>
      </c>
      <c r="B43" s="69" t="s">
        <v>166</v>
      </c>
      <c r="C43" s="70" t="s">
        <v>904</v>
      </c>
    </row>
    <row r="44" spans="1:3" ht="12" customHeight="1">
      <c r="A44" s="68" t="s">
        <v>881</v>
      </c>
      <c r="B44" s="69"/>
      <c r="C44" s="70"/>
    </row>
    <row r="45" spans="1:3" ht="12" customHeight="1">
      <c r="A45" s="68">
        <v>32</v>
      </c>
      <c r="B45" s="69" t="s">
        <v>167</v>
      </c>
      <c r="C45" s="70" t="s">
        <v>905</v>
      </c>
    </row>
    <row r="46" spans="1:3" ht="12" customHeight="1">
      <c r="A46" s="68" t="s">
        <v>881</v>
      </c>
      <c r="B46" s="69"/>
      <c r="C46" s="70"/>
    </row>
    <row r="47" spans="1:3" ht="12" customHeight="1">
      <c r="A47" s="68">
        <v>33</v>
      </c>
      <c r="B47" s="69" t="s">
        <v>168</v>
      </c>
      <c r="C47" s="70" t="s">
        <v>906</v>
      </c>
    </row>
    <row r="48" spans="1:3" ht="12" customHeight="1">
      <c r="A48" s="68" t="s">
        <v>881</v>
      </c>
      <c r="B48" s="69"/>
      <c r="C48" s="70"/>
    </row>
    <row r="49" spans="1:3" ht="24" customHeight="1">
      <c r="A49" s="68">
        <v>34</v>
      </c>
      <c r="B49" s="69" t="s">
        <v>907</v>
      </c>
      <c r="C49" s="70" t="s">
        <v>908</v>
      </c>
    </row>
    <row r="50" spans="1:3" ht="12" customHeight="1">
      <c r="A50" s="65" t="s">
        <v>881</v>
      </c>
      <c r="B50" s="66"/>
      <c r="C50" s="67"/>
    </row>
    <row r="51" spans="1:3" ht="12" customHeight="1">
      <c r="A51" s="65">
        <v>35</v>
      </c>
      <c r="B51" s="66" t="s">
        <v>170</v>
      </c>
      <c r="C51" s="67" t="s">
        <v>909</v>
      </c>
    </row>
    <row r="52" spans="1:3" ht="12" customHeight="1">
      <c r="A52" s="65">
        <v>36</v>
      </c>
      <c r="B52" s="66" t="s">
        <v>171</v>
      </c>
      <c r="C52" s="67" t="s">
        <v>910</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4"/>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
    </sheetView>
  </sheetViews>
  <sheetFormatPr baseColWidth="10" defaultColWidth="11.42578125" defaultRowHeight="11.25"/>
  <cols>
    <col min="1" max="1" width="3.7109375" style="17" customWidth="1"/>
    <col min="2" max="2" width="40.7109375" style="17" customWidth="1"/>
    <col min="3" max="6" width="10.7109375" style="17" customWidth="1"/>
    <col min="7" max="16384" width="11.42578125" style="17"/>
  </cols>
  <sheetData>
    <row r="1" spans="1:8" s="22" customFormat="1" ht="35.1" customHeight="1">
      <c r="A1" s="220" t="s">
        <v>82</v>
      </c>
      <c r="B1" s="221"/>
      <c r="C1" s="222" t="str">
        <f>"Auszahlungen und Einzahlungen der Gemeinden
und Gemeindeverbände "&amp;Deckblatt!A7 - 1&amp;" und "&amp;Deckblatt!A7&amp;" 
nach Arten"</f>
        <v>Auszahlungen und Einzahlungen der Gemeinden
und Gemeindeverbände 2017 und 2018 
nach Arten</v>
      </c>
      <c r="D1" s="222"/>
      <c r="E1" s="222"/>
      <c r="F1" s="223"/>
    </row>
    <row r="2" spans="1:8" s="22" customFormat="1" ht="30" customHeight="1">
      <c r="A2" s="220"/>
      <c r="B2" s="221"/>
      <c r="C2" s="222"/>
      <c r="D2" s="222"/>
      <c r="E2" s="222"/>
      <c r="F2" s="223"/>
    </row>
    <row r="3" spans="1:8" s="21" customFormat="1" ht="11.45" customHeight="1">
      <c r="A3" s="216" t="s">
        <v>80</v>
      </c>
      <c r="B3" s="217" t="s">
        <v>189</v>
      </c>
      <c r="C3" s="218">
        <f>Deckblatt!A7-1</f>
        <v>2017</v>
      </c>
      <c r="D3" s="218"/>
      <c r="E3" s="218">
        <f>Deckblatt!A7</f>
        <v>2018</v>
      </c>
      <c r="F3" s="219"/>
    </row>
    <row r="4" spans="1:8" s="21" customFormat="1" ht="11.45" customHeight="1">
      <c r="A4" s="216"/>
      <c r="B4" s="217"/>
      <c r="C4" s="218"/>
      <c r="D4" s="218"/>
      <c r="E4" s="218"/>
      <c r="F4" s="219"/>
    </row>
    <row r="5" spans="1:8" s="21" customFormat="1" ht="11.45" customHeight="1">
      <c r="A5" s="216"/>
      <c r="B5" s="217"/>
      <c r="C5" s="218"/>
      <c r="D5" s="218"/>
      <c r="E5" s="218"/>
      <c r="F5" s="219"/>
    </row>
    <row r="6" spans="1:8" s="21" customFormat="1" ht="11.45" customHeight="1">
      <c r="A6" s="216"/>
      <c r="B6" s="217"/>
      <c r="C6" s="218"/>
      <c r="D6" s="218"/>
      <c r="E6" s="218"/>
      <c r="F6" s="219"/>
      <c r="G6" s="41"/>
      <c r="H6" s="41"/>
    </row>
    <row r="7" spans="1:8" s="21" customFormat="1" ht="11.45" customHeight="1">
      <c r="A7" s="216"/>
      <c r="B7" s="217"/>
      <c r="C7" s="218"/>
      <c r="D7" s="218"/>
      <c r="E7" s="218"/>
      <c r="F7" s="219"/>
    </row>
    <row r="8" spans="1:8" s="18" customFormat="1" ht="11.45" customHeight="1">
      <c r="A8" s="216"/>
      <c r="B8" s="217"/>
      <c r="C8" s="218"/>
      <c r="D8" s="218"/>
      <c r="E8" s="218"/>
      <c r="F8" s="219"/>
    </row>
    <row r="9" spans="1:8" s="18" customFormat="1" ht="11.45" customHeight="1">
      <c r="A9" s="216"/>
      <c r="B9" s="217"/>
      <c r="C9" s="225" t="s">
        <v>0</v>
      </c>
      <c r="D9" s="225" t="s">
        <v>81</v>
      </c>
      <c r="E9" s="225" t="s">
        <v>0</v>
      </c>
      <c r="F9" s="224" t="s">
        <v>81</v>
      </c>
    </row>
    <row r="10" spans="1:8" s="18" customFormat="1" ht="11.45" customHeight="1">
      <c r="A10" s="216"/>
      <c r="B10" s="217"/>
      <c r="C10" s="225"/>
      <c r="D10" s="225"/>
      <c r="E10" s="225"/>
      <c r="F10" s="224"/>
    </row>
    <row r="11" spans="1:8" s="18" customFormat="1" ht="11.45" customHeight="1">
      <c r="A11" s="216"/>
      <c r="B11" s="217"/>
      <c r="C11" s="225"/>
      <c r="D11" s="225"/>
      <c r="E11" s="225"/>
      <c r="F11" s="224"/>
    </row>
    <row r="12" spans="1:8" s="18" customFormat="1" ht="11.45" customHeight="1">
      <c r="A12" s="216"/>
      <c r="B12" s="217"/>
      <c r="C12" s="225"/>
      <c r="D12" s="225"/>
      <c r="E12" s="225"/>
      <c r="F12" s="224"/>
    </row>
    <row r="13" spans="1:8" s="18" customFormat="1" ht="11.45" customHeight="1">
      <c r="A13" s="216"/>
      <c r="B13" s="217"/>
      <c r="C13" s="225"/>
      <c r="D13" s="225"/>
      <c r="E13" s="225"/>
      <c r="F13" s="224"/>
    </row>
    <row r="14" spans="1:8" s="18" customFormat="1" ht="11.45" customHeight="1">
      <c r="A14" s="216"/>
      <c r="B14" s="217"/>
      <c r="C14" s="225"/>
      <c r="D14" s="225"/>
      <c r="E14" s="225"/>
      <c r="F14" s="224"/>
    </row>
    <row r="15" spans="1:8" s="18" customFormat="1" ht="11.45" customHeight="1">
      <c r="A15" s="216"/>
      <c r="B15" s="217"/>
      <c r="C15" s="225"/>
      <c r="D15" s="225"/>
      <c r="E15" s="225"/>
      <c r="F15" s="224"/>
    </row>
    <row r="16" spans="1:8" s="18" customFormat="1" ht="11.45" customHeight="1">
      <c r="A16" s="216"/>
      <c r="B16" s="217"/>
      <c r="C16" s="225"/>
      <c r="D16" s="225"/>
      <c r="E16" s="225"/>
      <c r="F16" s="224"/>
    </row>
    <row r="17" spans="1:6" s="19" customFormat="1" ht="11.45" customHeight="1">
      <c r="A17" s="24">
        <v>1</v>
      </c>
      <c r="B17" s="25">
        <v>2</v>
      </c>
      <c r="C17" s="26">
        <v>3</v>
      </c>
      <c r="D17" s="26">
        <v>4</v>
      </c>
      <c r="E17" s="26">
        <v>5</v>
      </c>
      <c r="F17" s="27">
        <v>6</v>
      </c>
    </row>
    <row r="18" spans="1:6" ht="18" customHeight="1">
      <c r="A18" s="16"/>
      <c r="B18" s="28"/>
      <c r="C18" s="147" t="s">
        <v>83</v>
      </c>
      <c r="D18" s="146"/>
      <c r="E18" s="147"/>
      <c r="F18" s="146"/>
    </row>
    <row r="19" spans="1:6" ht="10.5" customHeight="1">
      <c r="A19" s="135">
        <f>IF(B19&lt;&gt;"",COUNTA($B$19:B19),"")</f>
        <v>1</v>
      </c>
      <c r="B19" s="36" t="s">
        <v>142</v>
      </c>
      <c r="C19" s="147">
        <v>1038082</v>
      </c>
      <c r="D19" s="146">
        <v>644.46</v>
      </c>
      <c r="E19" s="147">
        <v>1077558</v>
      </c>
      <c r="F19" s="146">
        <v>669.47</v>
      </c>
    </row>
    <row r="20" spans="1:6" ht="10.5" customHeight="1">
      <c r="A20" s="135">
        <f>IF(B20&lt;&gt;"",COUNTA($B$19:B20),"")</f>
        <v>2</v>
      </c>
      <c r="B20" s="36" t="s">
        <v>143</v>
      </c>
      <c r="C20" s="147">
        <v>605188</v>
      </c>
      <c r="D20" s="146">
        <v>375.71</v>
      </c>
      <c r="E20" s="147">
        <v>631198</v>
      </c>
      <c r="F20" s="146">
        <v>392.16</v>
      </c>
    </row>
    <row r="21" spans="1:6" ht="21.6" customHeight="1">
      <c r="A21" s="135">
        <f>IF(B21&lt;&gt;"",COUNTA($B$19:B21),"")</f>
        <v>3</v>
      </c>
      <c r="B21" s="37" t="s">
        <v>144</v>
      </c>
      <c r="C21" s="147">
        <v>1391689</v>
      </c>
      <c r="D21" s="146">
        <v>863.98</v>
      </c>
      <c r="E21" s="147">
        <v>1374019</v>
      </c>
      <c r="F21" s="146">
        <v>853.66</v>
      </c>
    </row>
    <row r="22" spans="1:6" ht="10.5" customHeight="1">
      <c r="A22" s="135">
        <f>IF(B22&lt;&gt;"",COUNTA($B$19:B22),"")</f>
        <v>4</v>
      </c>
      <c r="B22" s="36" t="s">
        <v>145</v>
      </c>
      <c r="C22" s="147">
        <v>31042</v>
      </c>
      <c r="D22" s="146">
        <v>19.27</v>
      </c>
      <c r="E22" s="147">
        <v>26101</v>
      </c>
      <c r="F22" s="146">
        <v>16.22</v>
      </c>
    </row>
    <row r="23" spans="1:6" ht="10.5" customHeight="1">
      <c r="A23" s="135">
        <f>IF(B23&lt;&gt;"",COUNTA($B$19:B23),"")</f>
        <v>5</v>
      </c>
      <c r="B23" s="36" t="s">
        <v>146</v>
      </c>
      <c r="C23" s="147">
        <v>1728450</v>
      </c>
      <c r="D23" s="146">
        <v>1073.05</v>
      </c>
      <c r="E23" s="147">
        <v>1805979</v>
      </c>
      <c r="F23" s="146">
        <v>1122.03</v>
      </c>
    </row>
    <row r="24" spans="1:6" ht="10.5" customHeight="1">
      <c r="A24" s="135">
        <f>IF(B24&lt;&gt;"",COUNTA($B$19:B24),"")</f>
        <v>6</v>
      </c>
      <c r="B24" s="36" t="s">
        <v>147</v>
      </c>
      <c r="C24" s="147">
        <v>809926</v>
      </c>
      <c r="D24" s="146">
        <v>502.81</v>
      </c>
      <c r="E24" s="147">
        <v>834064</v>
      </c>
      <c r="F24" s="146">
        <v>518.19000000000005</v>
      </c>
    </row>
    <row r="25" spans="1:6" ht="20.100000000000001" customHeight="1">
      <c r="A25" s="136">
        <f>IF(B25&lt;&gt;"",COUNTA($B$19:B25),"")</f>
        <v>7</v>
      </c>
      <c r="B25" s="39" t="s">
        <v>148</v>
      </c>
      <c r="C25" s="148">
        <v>3984525</v>
      </c>
      <c r="D25" s="149">
        <v>2473.65</v>
      </c>
      <c r="E25" s="148">
        <v>4080791</v>
      </c>
      <c r="F25" s="149">
        <v>2535.35</v>
      </c>
    </row>
    <row r="26" spans="1:6" ht="21.6" customHeight="1">
      <c r="A26" s="135">
        <f>IF(B26&lt;&gt;"",COUNTA($B$19:B26),"")</f>
        <v>8</v>
      </c>
      <c r="B26" s="37" t="s">
        <v>149</v>
      </c>
      <c r="C26" s="147">
        <v>395676</v>
      </c>
      <c r="D26" s="146">
        <v>245.64</v>
      </c>
      <c r="E26" s="147">
        <v>526834</v>
      </c>
      <c r="F26" s="146">
        <v>327.32</v>
      </c>
    </row>
    <row r="27" spans="1:6" ht="10.5" customHeight="1">
      <c r="A27" s="135">
        <f>IF(B27&lt;&gt;"",COUNTA($B$19:B27),"")</f>
        <v>9</v>
      </c>
      <c r="B27" s="36" t="s">
        <v>150</v>
      </c>
      <c r="C27" s="147">
        <v>261220</v>
      </c>
      <c r="D27" s="146">
        <v>162.16999999999999</v>
      </c>
      <c r="E27" s="147">
        <v>340431</v>
      </c>
      <c r="F27" s="146">
        <v>211.51</v>
      </c>
    </row>
    <row r="28" spans="1:6" ht="10.5" customHeight="1">
      <c r="A28" s="135">
        <f>IF(B28&lt;&gt;"",COUNTA($B$19:B28),"")</f>
        <v>10</v>
      </c>
      <c r="B28" s="36" t="s">
        <v>151</v>
      </c>
      <c r="C28" s="147">
        <v>112</v>
      </c>
      <c r="D28" s="146">
        <v>7.0000000000000007E-2</v>
      </c>
      <c r="E28" s="147">
        <v>121</v>
      </c>
      <c r="F28" s="146">
        <v>0.08</v>
      </c>
    </row>
    <row r="29" spans="1:6" ht="10.5" customHeight="1">
      <c r="A29" s="135">
        <f>IF(B29&lt;&gt;"",COUNTA($B$19:B29),"")</f>
        <v>11</v>
      </c>
      <c r="B29" s="36" t="s">
        <v>152</v>
      </c>
      <c r="C29" s="147">
        <v>28241</v>
      </c>
      <c r="D29" s="146">
        <v>17.53</v>
      </c>
      <c r="E29" s="147">
        <v>57622</v>
      </c>
      <c r="F29" s="146">
        <v>35.799999999999997</v>
      </c>
    </row>
    <row r="30" spans="1:6" ht="10.5" customHeight="1">
      <c r="A30" s="135">
        <f>IF(B30&lt;&gt;"",COUNTA($B$19:B30),"")</f>
        <v>12</v>
      </c>
      <c r="B30" s="36" t="s">
        <v>147</v>
      </c>
      <c r="C30" s="147">
        <v>15030</v>
      </c>
      <c r="D30" s="146">
        <v>9.33</v>
      </c>
      <c r="E30" s="147">
        <v>9187</v>
      </c>
      <c r="F30" s="146">
        <v>5.71</v>
      </c>
    </row>
    <row r="31" spans="1:6" ht="20.100000000000001" customHeight="1">
      <c r="A31" s="136">
        <f>IF(B31&lt;&gt;"",COUNTA($B$19:B31),"")</f>
        <v>13</v>
      </c>
      <c r="B31" s="39" t="s">
        <v>153</v>
      </c>
      <c r="C31" s="148">
        <v>408999</v>
      </c>
      <c r="D31" s="149">
        <v>253.91</v>
      </c>
      <c r="E31" s="148">
        <v>575391</v>
      </c>
      <c r="F31" s="149">
        <v>357.48</v>
      </c>
    </row>
    <row r="32" spans="1:6" ht="20.100000000000001" customHeight="1">
      <c r="A32" s="136">
        <f>IF(B32&lt;&gt;"",COUNTA($B$19:B32),"")</f>
        <v>14</v>
      </c>
      <c r="B32" s="39" t="s">
        <v>154</v>
      </c>
      <c r="C32" s="148">
        <v>4393523</v>
      </c>
      <c r="D32" s="149">
        <v>2727.56</v>
      </c>
      <c r="E32" s="148">
        <v>4656182</v>
      </c>
      <c r="F32" s="149">
        <v>2892.83</v>
      </c>
    </row>
    <row r="33" spans="1:6" ht="10.5" customHeight="1">
      <c r="A33" s="135">
        <f>IF(B33&lt;&gt;"",COUNTA($B$19:B33),"")</f>
        <v>15</v>
      </c>
      <c r="B33" s="36" t="s">
        <v>155</v>
      </c>
      <c r="C33" s="147">
        <v>1228405</v>
      </c>
      <c r="D33" s="146">
        <v>762.61</v>
      </c>
      <c r="E33" s="147">
        <v>1306508</v>
      </c>
      <c r="F33" s="146">
        <v>811.72</v>
      </c>
    </row>
    <row r="34" spans="1:6" ht="10.5" customHeight="1">
      <c r="A34" s="135">
        <f>IF(B34&lt;&gt;"",COUNTA($B$19:B34),"")</f>
        <v>16</v>
      </c>
      <c r="B34" s="36" t="s">
        <v>156</v>
      </c>
      <c r="C34" s="147">
        <v>419324</v>
      </c>
      <c r="D34" s="146">
        <v>260.32</v>
      </c>
      <c r="E34" s="147">
        <v>447226</v>
      </c>
      <c r="F34" s="146">
        <v>277.86</v>
      </c>
    </row>
    <row r="35" spans="1:6" ht="10.5" customHeight="1">
      <c r="A35" s="135">
        <f>IF(B35&lt;&gt;"",COUNTA($B$19:B35),"")</f>
        <v>17</v>
      </c>
      <c r="B35" s="36" t="s">
        <v>172</v>
      </c>
      <c r="C35" s="147">
        <v>507121</v>
      </c>
      <c r="D35" s="146">
        <v>314.83</v>
      </c>
      <c r="E35" s="147">
        <v>534848</v>
      </c>
      <c r="F35" s="146">
        <v>332.29</v>
      </c>
    </row>
    <row r="36" spans="1:6" ht="10.5" customHeight="1">
      <c r="A36" s="135">
        <f>IF(B36&lt;&gt;"",COUNTA($B$19:B36),"")</f>
        <v>18</v>
      </c>
      <c r="B36" s="36" t="s">
        <v>173</v>
      </c>
      <c r="C36" s="147">
        <v>192987</v>
      </c>
      <c r="D36" s="146">
        <v>119.81</v>
      </c>
      <c r="E36" s="147">
        <v>196812</v>
      </c>
      <c r="F36" s="146">
        <v>122.28</v>
      </c>
    </row>
    <row r="37" spans="1:6" ht="10.5" customHeight="1">
      <c r="A37" s="135">
        <f>IF(B37&lt;&gt;"",COUNTA($B$19:B37),"")</f>
        <v>19</v>
      </c>
      <c r="B37" s="36" t="s">
        <v>61</v>
      </c>
      <c r="C37" s="147">
        <v>613098</v>
      </c>
      <c r="D37" s="146">
        <v>380.62</v>
      </c>
      <c r="E37" s="147">
        <v>622861</v>
      </c>
      <c r="F37" s="146">
        <v>386.98</v>
      </c>
    </row>
    <row r="38" spans="1:6" ht="21.6" customHeight="1">
      <c r="A38" s="135">
        <f>IF(B38&lt;&gt;"",COUNTA($B$19:B38),"")</f>
        <v>20</v>
      </c>
      <c r="B38" s="37" t="s">
        <v>157</v>
      </c>
      <c r="C38" s="147">
        <v>512027</v>
      </c>
      <c r="D38" s="146">
        <v>317.87</v>
      </c>
      <c r="E38" s="147">
        <v>561246</v>
      </c>
      <c r="F38" s="146">
        <v>348.7</v>
      </c>
    </row>
    <row r="39" spans="1:6" ht="21.6" customHeight="1">
      <c r="A39" s="135">
        <f>IF(B39&lt;&gt;"",COUNTA($B$19:B39),"")</f>
        <v>21</v>
      </c>
      <c r="B39" s="37" t="s">
        <v>158</v>
      </c>
      <c r="C39" s="147">
        <v>621337</v>
      </c>
      <c r="D39" s="146">
        <v>385.73</v>
      </c>
      <c r="E39" s="147">
        <v>672455</v>
      </c>
      <c r="F39" s="146">
        <v>417.79</v>
      </c>
    </row>
    <row r="40" spans="1:6" ht="21.6" customHeight="1">
      <c r="A40" s="135">
        <f>IF(B40&lt;&gt;"",COUNTA($B$19:B40),"")</f>
        <v>22</v>
      </c>
      <c r="B40" s="37" t="s">
        <v>159</v>
      </c>
      <c r="C40" s="147">
        <v>257675</v>
      </c>
      <c r="D40" s="146">
        <v>159.97</v>
      </c>
      <c r="E40" s="147">
        <v>231984</v>
      </c>
      <c r="F40" s="146">
        <v>144.13</v>
      </c>
    </row>
    <row r="41" spans="1:6" ht="10.5" customHeight="1">
      <c r="A41" s="135">
        <f>IF(B41&lt;&gt;"",COUNTA($B$19:B41),"")</f>
        <v>23</v>
      </c>
      <c r="B41" s="36" t="s">
        <v>160</v>
      </c>
      <c r="C41" s="147">
        <v>273039</v>
      </c>
      <c r="D41" s="146">
        <v>169.51</v>
      </c>
      <c r="E41" s="147">
        <v>276438</v>
      </c>
      <c r="F41" s="146">
        <v>171.75</v>
      </c>
    </row>
    <row r="42" spans="1:6" ht="10.5" customHeight="1">
      <c r="A42" s="135">
        <f>IF(B42&lt;&gt;"",COUNTA($B$19:B42),"")</f>
        <v>24</v>
      </c>
      <c r="B42" s="36" t="s">
        <v>161</v>
      </c>
      <c r="C42" s="147">
        <v>1637916</v>
      </c>
      <c r="D42" s="146">
        <v>1016.84</v>
      </c>
      <c r="E42" s="147">
        <v>1602362</v>
      </c>
      <c r="F42" s="146">
        <v>995.53</v>
      </c>
    </row>
    <row r="43" spans="1:6" ht="10.5" customHeight="1">
      <c r="A43" s="135">
        <f>IF(B43&lt;&gt;"",COUNTA($B$19:B43),"")</f>
        <v>25</v>
      </c>
      <c r="B43" s="36" t="s">
        <v>147</v>
      </c>
      <c r="C43" s="147">
        <v>809926</v>
      </c>
      <c r="D43" s="146">
        <v>502.81</v>
      </c>
      <c r="E43" s="147">
        <v>834064</v>
      </c>
      <c r="F43" s="146">
        <v>518.19000000000005</v>
      </c>
    </row>
    <row r="44" spans="1:6" ht="20.100000000000001" customHeight="1">
      <c r="A44" s="136">
        <f>IF(B44&lt;&gt;"",COUNTA($B$19:B44),"")</f>
        <v>26</v>
      </c>
      <c r="B44" s="39" t="s">
        <v>162</v>
      </c>
      <c r="C44" s="148">
        <v>4333571</v>
      </c>
      <c r="D44" s="149">
        <v>2690.34</v>
      </c>
      <c r="E44" s="148">
        <v>4439790</v>
      </c>
      <c r="F44" s="149">
        <v>2758.39</v>
      </c>
    </row>
    <row r="45" spans="1:6" ht="10.5" customHeight="1">
      <c r="A45" s="135">
        <f>IF(B45&lt;&gt;"",COUNTA($B$19:B45),"")</f>
        <v>27</v>
      </c>
      <c r="B45" s="36" t="s">
        <v>163</v>
      </c>
      <c r="C45" s="147">
        <v>249386</v>
      </c>
      <c r="D45" s="146">
        <v>154.82</v>
      </c>
      <c r="E45" s="147">
        <v>260409</v>
      </c>
      <c r="F45" s="146">
        <v>161.79</v>
      </c>
    </row>
    <row r="46" spans="1:6" ht="10.5" customHeight="1">
      <c r="A46" s="135">
        <f>IF(B46&lt;&gt;"",COUNTA($B$19:B46),"")</f>
        <v>28</v>
      </c>
      <c r="B46" s="36" t="s">
        <v>164</v>
      </c>
      <c r="C46" s="147" t="s">
        <v>10</v>
      </c>
      <c r="D46" s="146" t="s">
        <v>10</v>
      </c>
      <c r="E46" s="147" t="s">
        <v>10</v>
      </c>
      <c r="F46" s="146" t="s">
        <v>10</v>
      </c>
    </row>
    <row r="47" spans="1:6" ht="10.5" customHeight="1">
      <c r="A47" s="135">
        <f>IF(B47&lt;&gt;"",COUNTA($B$19:B47),"")</f>
        <v>29</v>
      </c>
      <c r="B47" s="36" t="s">
        <v>165</v>
      </c>
      <c r="C47" s="147">
        <v>116967</v>
      </c>
      <c r="D47" s="146">
        <v>72.61</v>
      </c>
      <c r="E47" s="147">
        <v>127411</v>
      </c>
      <c r="F47" s="146">
        <v>79.16</v>
      </c>
    </row>
    <row r="48" spans="1:6" ht="10.5" customHeight="1">
      <c r="A48" s="135">
        <f>IF(B48&lt;&gt;"",COUNTA($B$19:B48),"")</f>
        <v>30</v>
      </c>
      <c r="B48" s="36" t="s">
        <v>147</v>
      </c>
      <c r="C48" s="147">
        <v>15030</v>
      </c>
      <c r="D48" s="146">
        <v>9.33</v>
      </c>
      <c r="E48" s="147">
        <v>9187</v>
      </c>
      <c r="F48" s="146">
        <v>5.71</v>
      </c>
    </row>
    <row r="49" spans="1:6" ht="20.100000000000001" customHeight="1">
      <c r="A49" s="136">
        <f>IF(B49&lt;&gt;"",COUNTA($B$19:B49),"")</f>
        <v>31</v>
      </c>
      <c r="B49" s="39" t="s">
        <v>166</v>
      </c>
      <c r="C49" s="148">
        <v>351323</v>
      </c>
      <c r="D49" s="149">
        <v>218.11</v>
      </c>
      <c r="E49" s="148">
        <v>378633</v>
      </c>
      <c r="F49" s="149">
        <v>235.24</v>
      </c>
    </row>
    <row r="50" spans="1:6" ht="20.100000000000001" customHeight="1">
      <c r="A50" s="136">
        <f>IF(B50&lt;&gt;"",COUNTA($B$19:B50),"")</f>
        <v>32</v>
      </c>
      <c r="B50" s="39" t="s">
        <v>167</v>
      </c>
      <c r="C50" s="148">
        <v>4684895</v>
      </c>
      <c r="D50" s="149">
        <v>2908.45</v>
      </c>
      <c r="E50" s="148">
        <v>4818423</v>
      </c>
      <c r="F50" s="149">
        <v>2993.63</v>
      </c>
    </row>
    <row r="51" spans="1:6" ht="20.100000000000001" customHeight="1">
      <c r="A51" s="136">
        <f>IF(B51&lt;&gt;"",COUNTA($B$19:B51),"")</f>
        <v>33</v>
      </c>
      <c r="B51" s="39" t="s">
        <v>168</v>
      </c>
      <c r="C51" s="148">
        <v>291371</v>
      </c>
      <c r="D51" s="149">
        <v>180.89</v>
      </c>
      <c r="E51" s="148">
        <v>162241</v>
      </c>
      <c r="F51" s="149">
        <v>100.8</v>
      </c>
    </row>
    <row r="52" spans="1:6" ht="25.15" customHeight="1">
      <c r="A52" s="135">
        <f>IF(B52&lt;&gt;"",COUNTA($B$19:B52),"")</f>
        <v>34</v>
      </c>
      <c r="B52" s="38" t="s">
        <v>169</v>
      </c>
      <c r="C52" s="151">
        <v>349047</v>
      </c>
      <c r="D52" s="150">
        <v>216.69</v>
      </c>
      <c r="E52" s="151">
        <v>358999</v>
      </c>
      <c r="F52" s="150">
        <v>223.04</v>
      </c>
    </row>
    <row r="53" spans="1:6" ht="18" customHeight="1">
      <c r="A53" s="135">
        <f>IF(B53&lt;&gt;"",COUNTA($B$19:B53),"")</f>
        <v>35</v>
      </c>
      <c r="B53" s="36" t="s">
        <v>170</v>
      </c>
      <c r="C53" s="147">
        <v>137153</v>
      </c>
      <c r="D53" s="146">
        <v>85.15</v>
      </c>
      <c r="E53" s="147">
        <v>124065</v>
      </c>
      <c r="F53" s="146">
        <v>77.08</v>
      </c>
    </row>
    <row r="54" spans="1:6">
      <c r="A54" s="135">
        <f>IF(B54&lt;&gt;"",COUNTA($B$19:B54),"")</f>
        <v>36</v>
      </c>
      <c r="B54" s="36" t="s">
        <v>171</v>
      </c>
      <c r="C54" s="147">
        <v>191514</v>
      </c>
      <c r="D54" s="146">
        <v>118.89</v>
      </c>
      <c r="E54" s="147">
        <v>184798</v>
      </c>
      <c r="F54" s="146">
        <v>114.81</v>
      </c>
    </row>
  </sheetData>
  <mergeCells count="10">
    <mergeCell ref="A3:A16"/>
    <mergeCell ref="B3:B16"/>
    <mergeCell ref="C3:D8"/>
    <mergeCell ref="E3:F8"/>
    <mergeCell ref="A1:B2"/>
    <mergeCell ref="C1:F2"/>
    <mergeCell ref="F9:F16"/>
    <mergeCell ref="C9:C16"/>
    <mergeCell ref="E9:E16"/>
    <mergeCell ref="D9:D1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D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7109375" style="17" customWidth="1"/>
    <col min="2" max="2" width="36.28515625" style="17" customWidth="1"/>
    <col min="3" max="7" width="10.28515625" style="17" customWidth="1"/>
    <col min="8" max="10" width="7.28515625" style="17" customWidth="1"/>
    <col min="11" max="11" width="6.7109375" style="17" customWidth="1"/>
    <col min="12" max="12" width="8.28515625" style="17" customWidth="1"/>
    <col min="13" max="13" width="7.7109375" style="17" customWidth="1"/>
    <col min="14" max="14" width="7.28515625" style="17" customWidth="1"/>
    <col min="15" max="16384" width="11.42578125" style="17"/>
  </cols>
  <sheetData>
    <row r="1" spans="1:14" s="18" customFormat="1" ht="35.1" customHeight="1">
      <c r="A1" s="232" t="s">
        <v>96</v>
      </c>
      <c r="B1" s="233"/>
      <c r="C1" s="236" t="str">
        <f>"Auszahlungen und Einzahlungen der Gemeinden 
und Gemeindeverbände "&amp;Deckblatt!A7&amp;" nach Produktbereichen"</f>
        <v>Auszahlungen und Einzahlungen der Gemeinden 
und Gemeindeverbände 2018 nach Produktbereichen</v>
      </c>
      <c r="D1" s="236"/>
      <c r="E1" s="236"/>
      <c r="F1" s="236"/>
      <c r="G1" s="237"/>
      <c r="H1" s="238" t="str">
        <f>"Auszahlungen und Einzahlungen der Gemeinden 
und Gemeindeverbände "&amp;Deckblatt!A7&amp;" nach Produktbereichen"</f>
        <v>Auszahlungen und Einzahlungen der Gemeinden 
und Gemeindeverbände 2018 nach Produktbereichen</v>
      </c>
      <c r="I1" s="236"/>
      <c r="J1" s="236"/>
      <c r="K1" s="236"/>
      <c r="L1" s="236"/>
      <c r="M1" s="236"/>
      <c r="N1" s="237"/>
    </row>
    <row r="2" spans="1:14" s="18" customFormat="1" ht="24.6" customHeight="1">
      <c r="A2" s="232"/>
      <c r="B2" s="233"/>
      <c r="C2" s="236" t="s">
        <v>114</v>
      </c>
      <c r="D2" s="236"/>
      <c r="E2" s="236"/>
      <c r="F2" s="236"/>
      <c r="G2" s="237"/>
      <c r="H2" s="238" t="s">
        <v>114</v>
      </c>
      <c r="I2" s="236"/>
      <c r="J2" s="236"/>
      <c r="K2" s="236"/>
      <c r="L2" s="236"/>
      <c r="M2" s="236"/>
      <c r="N2" s="237"/>
    </row>
    <row r="3" spans="1:14" ht="11.45" customHeight="1">
      <c r="A3" s="234" t="s">
        <v>80</v>
      </c>
      <c r="B3" s="235" t="s">
        <v>189</v>
      </c>
      <c r="C3" s="235" t="s">
        <v>2</v>
      </c>
      <c r="D3" s="235" t="s">
        <v>193</v>
      </c>
      <c r="E3" s="235"/>
      <c r="F3" s="235"/>
      <c r="G3" s="240"/>
      <c r="H3" s="239" t="s">
        <v>193</v>
      </c>
      <c r="I3" s="235"/>
      <c r="J3" s="235"/>
      <c r="K3" s="235"/>
      <c r="L3" s="235"/>
      <c r="M3" s="235"/>
      <c r="N3" s="240"/>
    </row>
    <row r="4" spans="1:14" ht="11.45" customHeight="1">
      <c r="A4" s="234"/>
      <c r="B4" s="235"/>
      <c r="C4" s="235"/>
      <c r="D4" s="229" t="s">
        <v>180</v>
      </c>
      <c r="E4" s="229" t="s">
        <v>181</v>
      </c>
      <c r="F4" s="229" t="s">
        <v>182</v>
      </c>
      <c r="G4" s="228" t="s">
        <v>183</v>
      </c>
      <c r="H4" s="234" t="s">
        <v>184</v>
      </c>
      <c r="I4" s="229" t="s">
        <v>177</v>
      </c>
      <c r="J4" s="229"/>
      <c r="K4" s="229" t="s">
        <v>186</v>
      </c>
      <c r="L4" s="229" t="s">
        <v>191</v>
      </c>
      <c r="M4" s="229" t="s">
        <v>192</v>
      </c>
      <c r="N4" s="228" t="s">
        <v>187</v>
      </c>
    </row>
    <row r="5" spans="1:14" ht="11.45" customHeight="1">
      <c r="A5" s="234"/>
      <c r="B5" s="235"/>
      <c r="C5" s="235"/>
      <c r="D5" s="229"/>
      <c r="E5" s="229"/>
      <c r="F5" s="229"/>
      <c r="G5" s="228"/>
      <c r="H5" s="234"/>
      <c r="I5" s="229" t="s">
        <v>176</v>
      </c>
      <c r="J5" s="229" t="s">
        <v>185</v>
      </c>
      <c r="K5" s="229"/>
      <c r="L5" s="229"/>
      <c r="M5" s="229"/>
      <c r="N5" s="228"/>
    </row>
    <row r="6" spans="1:14" ht="11.45" customHeight="1">
      <c r="A6" s="234"/>
      <c r="B6" s="235"/>
      <c r="C6" s="235"/>
      <c r="D6" s="229"/>
      <c r="E6" s="229"/>
      <c r="F6" s="229"/>
      <c r="G6" s="228"/>
      <c r="H6" s="234"/>
      <c r="I6" s="229"/>
      <c r="J6" s="229"/>
      <c r="K6" s="229"/>
      <c r="L6" s="229"/>
      <c r="M6" s="229"/>
      <c r="N6" s="228"/>
    </row>
    <row r="7" spans="1:14" ht="11.45" customHeight="1">
      <c r="A7" s="234"/>
      <c r="B7" s="235"/>
      <c r="C7" s="235"/>
      <c r="D7" s="229"/>
      <c r="E7" s="229"/>
      <c r="F7" s="229"/>
      <c r="G7" s="228"/>
      <c r="H7" s="234"/>
      <c r="I7" s="229"/>
      <c r="J7" s="229"/>
      <c r="K7" s="229"/>
      <c r="L7" s="229"/>
      <c r="M7" s="229"/>
      <c r="N7" s="228"/>
    </row>
    <row r="8" spans="1:14" ht="11.45" customHeight="1">
      <c r="A8" s="234"/>
      <c r="B8" s="235"/>
      <c r="C8" s="235"/>
      <c r="D8" s="229"/>
      <c r="E8" s="229"/>
      <c r="F8" s="229"/>
      <c r="G8" s="228"/>
      <c r="H8" s="234"/>
      <c r="I8" s="229"/>
      <c r="J8" s="229"/>
      <c r="K8" s="229"/>
      <c r="L8" s="229"/>
      <c r="M8" s="229"/>
      <c r="N8" s="228"/>
    </row>
    <row r="9" spans="1:14" ht="11.45" customHeight="1">
      <c r="A9" s="234"/>
      <c r="B9" s="235"/>
      <c r="C9" s="235"/>
      <c r="D9" s="229"/>
      <c r="E9" s="229"/>
      <c r="F9" s="229"/>
      <c r="G9" s="228"/>
      <c r="H9" s="234"/>
      <c r="I9" s="229"/>
      <c r="J9" s="229"/>
      <c r="K9" s="229"/>
      <c r="L9" s="229"/>
      <c r="M9" s="229"/>
      <c r="N9" s="228"/>
    </row>
    <row r="10" spans="1:14" ht="11.45" customHeight="1">
      <c r="A10" s="234"/>
      <c r="B10" s="235"/>
      <c r="C10" s="235"/>
      <c r="D10" s="229"/>
      <c r="E10" s="229"/>
      <c r="F10" s="229"/>
      <c r="G10" s="228"/>
      <c r="H10" s="234"/>
      <c r="I10" s="229"/>
      <c r="J10" s="229"/>
      <c r="K10" s="229"/>
      <c r="L10" s="229"/>
      <c r="M10" s="229"/>
      <c r="N10" s="228"/>
    </row>
    <row r="11" spans="1:14" ht="11.45" customHeight="1">
      <c r="A11" s="234"/>
      <c r="B11" s="235"/>
      <c r="C11" s="235"/>
      <c r="D11" s="229"/>
      <c r="E11" s="229"/>
      <c r="F11" s="229"/>
      <c r="G11" s="228"/>
      <c r="H11" s="234"/>
      <c r="I11" s="229"/>
      <c r="J11" s="229"/>
      <c r="K11" s="229"/>
      <c r="L11" s="229"/>
      <c r="M11" s="229"/>
      <c r="N11" s="228"/>
    </row>
    <row r="12" spans="1:14" ht="11.45" customHeight="1">
      <c r="A12" s="234"/>
      <c r="B12" s="235"/>
      <c r="C12" s="235"/>
      <c r="D12" s="229"/>
      <c r="E12" s="229"/>
      <c r="F12" s="229"/>
      <c r="G12" s="228"/>
      <c r="H12" s="234"/>
      <c r="I12" s="229"/>
      <c r="J12" s="229"/>
      <c r="K12" s="229"/>
      <c r="L12" s="229"/>
      <c r="M12" s="229"/>
      <c r="N12" s="228"/>
    </row>
    <row r="13" spans="1:14" ht="11.45" customHeight="1">
      <c r="A13" s="234"/>
      <c r="B13" s="235"/>
      <c r="C13" s="235"/>
      <c r="D13" s="229"/>
      <c r="E13" s="229"/>
      <c r="F13" s="229"/>
      <c r="G13" s="228"/>
      <c r="H13" s="234"/>
      <c r="I13" s="229"/>
      <c r="J13" s="229"/>
      <c r="K13" s="229"/>
      <c r="L13" s="229"/>
      <c r="M13" s="229"/>
      <c r="N13" s="228"/>
    </row>
    <row r="14" spans="1:14" ht="11.45" customHeight="1">
      <c r="A14" s="234"/>
      <c r="B14" s="235"/>
      <c r="C14" s="235"/>
      <c r="D14" s="229"/>
      <c r="E14" s="229"/>
      <c r="F14" s="229"/>
      <c r="G14" s="228"/>
      <c r="H14" s="234"/>
      <c r="I14" s="229"/>
      <c r="J14" s="229"/>
      <c r="K14" s="229"/>
      <c r="L14" s="229"/>
      <c r="M14" s="229"/>
      <c r="N14" s="228"/>
    </row>
    <row r="15" spans="1:14" ht="11.45" customHeight="1">
      <c r="A15" s="234"/>
      <c r="B15" s="235"/>
      <c r="C15" s="235"/>
      <c r="D15" s="229"/>
      <c r="E15" s="229"/>
      <c r="F15" s="229"/>
      <c r="G15" s="228"/>
      <c r="H15" s="234"/>
      <c r="I15" s="229"/>
      <c r="J15" s="229"/>
      <c r="K15" s="229"/>
      <c r="L15" s="229"/>
      <c r="M15" s="229"/>
      <c r="N15" s="228"/>
    </row>
    <row r="16" spans="1:14" ht="11.45" customHeight="1">
      <c r="A16" s="234"/>
      <c r="B16" s="235"/>
      <c r="C16" s="235"/>
      <c r="D16" s="138">
        <v>11</v>
      </c>
      <c r="E16" s="138">
        <v>12</v>
      </c>
      <c r="F16" s="138" t="s">
        <v>174</v>
      </c>
      <c r="G16" s="139" t="s">
        <v>175</v>
      </c>
      <c r="H16" s="140">
        <v>3</v>
      </c>
      <c r="I16" s="138" t="s">
        <v>178</v>
      </c>
      <c r="J16" s="138">
        <v>36</v>
      </c>
      <c r="K16" s="138">
        <v>4</v>
      </c>
      <c r="L16" s="138" t="s">
        <v>179</v>
      </c>
      <c r="M16" s="138" t="s">
        <v>188</v>
      </c>
      <c r="N16" s="139">
        <v>6</v>
      </c>
    </row>
    <row r="17" spans="1:30" s="20" customFormat="1" ht="11.45" customHeight="1">
      <c r="A17" s="167">
        <v>1</v>
      </c>
      <c r="B17" s="168">
        <v>2</v>
      </c>
      <c r="C17" s="165">
        <v>3</v>
      </c>
      <c r="D17" s="165">
        <v>4</v>
      </c>
      <c r="E17" s="165">
        <v>5</v>
      </c>
      <c r="F17" s="165">
        <v>6</v>
      </c>
      <c r="G17" s="166">
        <v>7</v>
      </c>
      <c r="H17" s="164">
        <v>8</v>
      </c>
      <c r="I17" s="165">
        <v>9</v>
      </c>
      <c r="J17" s="165">
        <v>10</v>
      </c>
      <c r="K17" s="165">
        <v>11</v>
      </c>
      <c r="L17" s="165">
        <v>12</v>
      </c>
      <c r="M17" s="165">
        <v>13</v>
      </c>
      <c r="N17" s="166">
        <v>14</v>
      </c>
    </row>
    <row r="18" spans="1:30" s="22" customFormat="1" ht="15.95" customHeight="1">
      <c r="A18" s="23"/>
      <c r="B18" s="30"/>
      <c r="C18" s="230" t="s">
        <v>111</v>
      </c>
      <c r="D18" s="231"/>
      <c r="E18" s="231"/>
      <c r="F18" s="231"/>
      <c r="G18" s="231"/>
      <c r="H18" s="231" t="s">
        <v>111</v>
      </c>
      <c r="I18" s="231"/>
      <c r="J18" s="231"/>
      <c r="K18" s="231"/>
      <c r="L18" s="231"/>
      <c r="M18" s="231"/>
      <c r="N18" s="231"/>
      <c r="O18" s="110"/>
      <c r="P18" s="110"/>
      <c r="Q18" s="110"/>
      <c r="R18" s="110"/>
      <c r="S18" s="110"/>
      <c r="T18" s="110"/>
      <c r="U18" s="110"/>
      <c r="V18" s="110"/>
      <c r="W18" s="110"/>
      <c r="X18" s="110"/>
      <c r="Y18" s="110"/>
      <c r="Z18" s="110"/>
      <c r="AA18" s="110"/>
      <c r="AB18" s="110"/>
      <c r="AC18" s="110"/>
      <c r="AD18" s="110"/>
    </row>
    <row r="19" spans="1:30" s="22" customFormat="1" ht="11.1" customHeight="1">
      <c r="A19" s="135">
        <f>IF(B19&lt;&gt;"",COUNTA($B$19:B19),"")</f>
        <v>1</v>
      </c>
      <c r="B19" s="36" t="s">
        <v>142</v>
      </c>
      <c r="C19" s="152">
        <v>1077558</v>
      </c>
      <c r="D19" s="152">
        <v>403731</v>
      </c>
      <c r="E19" s="152">
        <v>171523</v>
      </c>
      <c r="F19" s="152">
        <v>54282</v>
      </c>
      <c r="G19" s="152">
        <v>55122</v>
      </c>
      <c r="H19" s="153">
        <v>180912</v>
      </c>
      <c r="I19" s="153">
        <v>62308</v>
      </c>
      <c r="J19" s="152">
        <v>118604</v>
      </c>
      <c r="K19" s="153">
        <v>36484</v>
      </c>
      <c r="L19" s="152">
        <v>111291</v>
      </c>
      <c r="M19" s="152">
        <v>64213</v>
      </c>
      <c r="N19" s="153" t="s">
        <v>10</v>
      </c>
      <c r="O19" s="110"/>
      <c r="P19" s="110"/>
      <c r="Q19" s="110"/>
      <c r="R19" s="110"/>
      <c r="S19" s="110"/>
      <c r="T19" s="110"/>
      <c r="U19" s="110"/>
      <c r="V19" s="110"/>
      <c r="W19" s="110"/>
      <c r="X19" s="110"/>
      <c r="Y19" s="110"/>
      <c r="Z19" s="110"/>
      <c r="AA19" s="110"/>
      <c r="AB19" s="110"/>
      <c r="AC19" s="110"/>
      <c r="AD19" s="110"/>
    </row>
    <row r="20" spans="1:30" s="22" customFormat="1" ht="11.1" customHeight="1">
      <c r="A20" s="135">
        <f>IF(B20&lt;&gt;"",COUNTA($B$19:B20),"")</f>
        <v>2</v>
      </c>
      <c r="B20" s="36" t="s">
        <v>143</v>
      </c>
      <c r="C20" s="152">
        <v>631198</v>
      </c>
      <c r="D20" s="152">
        <v>133826</v>
      </c>
      <c r="E20" s="152">
        <v>45251</v>
      </c>
      <c r="F20" s="152">
        <v>181095</v>
      </c>
      <c r="G20" s="152">
        <v>19283</v>
      </c>
      <c r="H20" s="153">
        <v>51146</v>
      </c>
      <c r="I20" s="153">
        <v>35774</v>
      </c>
      <c r="J20" s="152">
        <v>15372</v>
      </c>
      <c r="K20" s="153">
        <v>25392</v>
      </c>
      <c r="L20" s="152">
        <v>117674</v>
      </c>
      <c r="M20" s="152">
        <v>57220</v>
      </c>
      <c r="N20" s="153">
        <v>311</v>
      </c>
      <c r="O20" s="110"/>
      <c r="P20" s="110"/>
      <c r="Q20" s="110"/>
      <c r="R20" s="110"/>
      <c r="S20" s="110"/>
      <c r="T20" s="110"/>
      <c r="U20" s="110"/>
      <c r="V20" s="110"/>
      <c r="W20" s="110"/>
      <c r="X20" s="110"/>
      <c r="Y20" s="110"/>
      <c r="Z20" s="110"/>
      <c r="AA20" s="110"/>
      <c r="AB20" s="110"/>
      <c r="AC20" s="110"/>
      <c r="AD20" s="110"/>
    </row>
    <row r="21" spans="1:30" s="22" customFormat="1" ht="21.6" customHeight="1">
      <c r="A21" s="135">
        <f>IF(B21&lt;&gt;"",COUNTA($B$19:B21),"")</f>
        <v>3</v>
      </c>
      <c r="B21" s="37" t="s">
        <v>144</v>
      </c>
      <c r="C21" s="152">
        <v>1374019</v>
      </c>
      <c r="D21" s="152" t="s">
        <v>10</v>
      </c>
      <c r="E21" s="152" t="s">
        <v>10</v>
      </c>
      <c r="F21" s="152" t="s">
        <v>10</v>
      </c>
      <c r="G21" s="152" t="s">
        <v>10</v>
      </c>
      <c r="H21" s="153">
        <v>1374019</v>
      </c>
      <c r="I21" s="153">
        <v>1053904</v>
      </c>
      <c r="J21" s="152">
        <v>320114</v>
      </c>
      <c r="K21" s="153" t="s">
        <v>10</v>
      </c>
      <c r="L21" s="152" t="s">
        <v>10</v>
      </c>
      <c r="M21" s="152" t="s">
        <v>10</v>
      </c>
      <c r="N21" s="153" t="s">
        <v>10</v>
      </c>
      <c r="O21" s="110"/>
      <c r="P21" s="110"/>
      <c r="Q21" s="110"/>
      <c r="R21" s="110"/>
      <c r="S21" s="110"/>
      <c r="T21" s="110"/>
      <c r="U21" s="110"/>
      <c r="V21" s="110"/>
      <c r="W21" s="110"/>
      <c r="X21" s="110"/>
      <c r="Y21" s="110"/>
      <c r="Z21" s="110"/>
      <c r="AA21" s="110"/>
      <c r="AB21" s="110"/>
      <c r="AC21" s="110"/>
      <c r="AD21" s="110"/>
    </row>
    <row r="22" spans="1:30" s="22" customFormat="1" ht="11.1" customHeight="1">
      <c r="A22" s="135">
        <f>IF(B22&lt;&gt;"",COUNTA($B$19:B22),"")</f>
        <v>4</v>
      </c>
      <c r="B22" s="36" t="s">
        <v>145</v>
      </c>
      <c r="C22" s="152">
        <v>26101</v>
      </c>
      <c r="D22" s="152">
        <v>1187</v>
      </c>
      <c r="E22" s="152">
        <v>73</v>
      </c>
      <c r="F22" s="152">
        <v>232</v>
      </c>
      <c r="G22" s="152">
        <v>5</v>
      </c>
      <c r="H22" s="153">
        <v>62</v>
      </c>
      <c r="I22" s="153">
        <v>2</v>
      </c>
      <c r="J22" s="152">
        <v>60</v>
      </c>
      <c r="K22" s="153">
        <v>57</v>
      </c>
      <c r="L22" s="152">
        <v>450</v>
      </c>
      <c r="M22" s="152">
        <v>520</v>
      </c>
      <c r="N22" s="153">
        <v>23515</v>
      </c>
      <c r="O22" s="110"/>
      <c r="P22" s="110"/>
      <c r="Q22" s="110"/>
      <c r="R22" s="110"/>
      <c r="S22" s="110"/>
      <c r="T22" s="110"/>
      <c r="U22" s="110"/>
      <c r="V22" s="110"/>
      <c r="W22" s="110"/>
      <c r="X22" s="110"/>
      <c r="Y22" s="110"/>
      <c r="Z22" s="110"/>
      <c r="AA22" s="110"/>
      <c r="AB22" s="110"/>
      <c r="AC22" s="110"/>
      <c r="AD22" s="110"/>
    </row>
    <row r="23" spans="1:30" s="22" customFormat="1" ht="11.1" customHeight="1">
      <c r="A23" s="135">
        <f>IF(B23&lt;&gt;"",COUNTA($B$19:B23),"")</f>
        <v>5</v>
      </c>
      <c r="B23" s="36" t="s">
        <v>146</v>
      </c>
      <c r="C23" s="152">
        <v>1805979</v>
      </c>
      <c r="D23" s="152">
        <v>133925</v>
      </c>
      <c r="E23" s="152">
        <v>38912</v>
      </c>
      <c r="F23" s="152">
        <v>123393</v>
      </c>
      <c r="G23" s="152">
        <v>84245</v>
      </c>
      <c r="H23" s="153">
        <v>481774</v>
      </c>
      <c r="I23" s="153">
        <v>58561</v>
      </c>
      <c r="J23" s="152">
        <v>423213</v>
      </c>
      <c r="K23" s="153">
        <v>41142</v>
      </c>
      <c r="L23" s="152">
        <v>77209</v>
      </c>
      <c r="M23" s="152">
        <v>146425</v>
      </c>
      <c r="N23" s="153">
        <v>678955</v>
      </c>
      <c r="O23" s="110"/>
      <c r="P23" s="110"/>
      <c r="Q23" s="110"/>
      <c r="R23" s="110"/>
      <c r="S23" s="110"/>
      <c r="T23" s="110"/>
      <c r="U23" s="110"/>
      <c r="V23" s="110"/>
      <c r="W23" s="110"/>
      <c r="X23" s="110"/>
      <c r="Y23" s="110"/>
      <c r="Z23" s="110"/>
      <c r="AA23" s="110"/>
      <c r="AB23" s="110"/>
      <c r="AC23" s="110"/>
      <c r="AD23" s="110"/>
    </row>
    <row r="24" spans="1:30" s="22" customFormat="1" ht="11.1" customHeight="1">
      <c r="A24" s="135">
        <f>IF(B24&lt;&gt;"",COUNTA($B$19:B24),"")</f>
        <v>6</v>
      </c>
      <c r="B24" s="36" t="s">
        <v>147</v>
      </c>
      <c r="C24" s="152">
        <v>834064</v>
      </c>
      <c r="D24" s="152">
        <v>71841</v>
      </c>
      <c r="E24" s="152">
        <v>7186</v>
      </c>
      <c r="F24" s="152">
        <v>56933</v>
      </c>
      <c r="G24" s="152">
        <v>818</v>
      </c>
      <c r="H24" s="153">
        <v>30019</v>
      </c>
      <c r="I24" s="153">
        <v>601</v>
      </c>
      <c r="J24" s="152">
        <v>29417</v>
      </c>
      <c r="K24" s="153">
        <v>807</v>
      </c>
      <c r="L24" s="152">
        <v>4046</v>
      </c>
      <c r="M24" s="152">
        <v>757</v>
      </c>
      <c r="N24" s="153">
        <v>661658</v>
      </c>
      <c r="O24" s="110"/>
      <c r="P24" s="110"/>
      <c r="Q24" s="110"/>
      <c r="R24" s="110"/>
      <c r="S24" s="110"/>
      <c r="T24" s="110"/>
      <c r="U24" s="110"/>
      <c r="V24" s="110"/>
      <c r="W24" s="110"/>
      <c r="X24" s="110"/>
      <c r="Y24" s="110"/>
      <c r="Z24" s="110"/>
      <c r="AA24" s="110"/>
      <c r="AB24" s="110"/>
      <c r="AC24" s="110"/>
      <c r="AD24" s="110"/>
    </row>
    <row r="25" spans="1:30" s="22" customFormat="1" ht="20.100000000000001" customHeight="1">
      <c r="A25" s="136">
        <f>IF(B25&lt;&gt;"",COUNTA($B$19:B25),"")</f>
        <v>7</v>
      </c>
      <c r="B25" s="39" t="s">
        <v>148</v>
      </c>
      <c r="C25" s="162">
        <v>4080791</v>
      </c>
      <c r="D25" s="162">
        <v>600829</v>
      </c>
      <c r="E25" s="162">
        <v>248573</v>
      </c>
      <c r="F25" s="162">
        <v>302068</v>
      </c>
      <c r="G25" s="162">
        <v>157837</v>
      </c>
      <c r="H25" s="163">
        <v>2057894</v>
      </c>
      <c r="I25" s="163">
        <v>1209948</v>
      </c>
      <c r="J25" s="162">
        <v>847946</v>
      </c>
      <c r="K25" s="163">
        <v>102268</v>
      </c>
      <c r="L25" s="162">
        <v>302577</v>
      </c>
      <c r="M25" s="162">
        <v>267621</v>
      </c>
      <c r="N25" s="163">
        <v>41123</v>
      </c>
      <c r="O25" s="110"/>
      <c r="P25" s="110"/>
      <c r="Q25" s="110"/>
      <c r="R25" s="110"/>
      <c r="S25" s="110"/>
      <c r="T25" s="110"/>
      <c r="U25" s="110"/>
      <c r="V25" s="110"/>
      <c r="W25" s="110"/>
      <c r="X25" s="110"/>
      <c r="Y25" s="110"/>
      <c r="Z25" s="110"/>
      <c r="AA25" s="110"/>
      <c r="AB25" s="110"/>
      <c r="AC25" s="110"/>
      <c r="AD25" s="110"/>
    </row>
    <row r="26" spans="1:30" s="22" customFormat="1" ht="21.6" customHeight="1">
      <c r="A26" s="135">
        <f>IF(B26&lt;&gt;"",COUNTA($B$19:B26),"")</f>
        <v>8</v>
      </c>
      <c r="B26" s="37" t="s">
        <v>149</v>
      </c>
      <c r="C26" s="152">
        <v>526834</v>
      </c>
      <c r="D26" s="152">
        <v>91614</v>
      </c>
      <c r="E26" s="152">
        <v>34587</v>
      </c>
      <c r="F26" s="152">
        <v>51974</v>
      </c>
      <c r="G26" s="152">
        <v>6851</v>
      </c>
      <c r="H26" s="153">
        <v>28866</v>
      </c>
      <c r="I26" s="153">
        <v>176</v>
      </c>
      <c r="J26" s="152">
        <v>28690</v>
      </c>
      <c r="K26" s="153">
        <v>20002</v>
      </c>
      <c r="L26" s="152">
        <v>210537</v>
      </c>
      <c r="M26" s="152">
        <v>82404</v>
      </c>
      <c r="N26" s="153" t="s">
        <v>10</v>
      </c>
      <c r="O26" s="110"/>
      <c r="P26" s="110"/>
      <c r="Q26" s="110"/>
      <c r="R26" s="110"/>
      <c r="S26" s="110"/>
      <c r="T26" s="110"/>
      <c r="U26" s="110"/>
      <c r="V26" s="110"/>
      <c r="W26" s="110"/>
      <c r="X26" s="110"/>
      <c r="Y26" s="110"/>
      <c r="Z26" s="110"/>
      <c r="AA26" s="110"/>
      <c r="AB26" s="110"/>
      <c r="AC26" s="110"/>
      <c r="AD26" s="110"/>
    </row>
    <row r="27" spans="1:30" s="22" customFormat="1" ht="11.1" customHeight="1">
      <c r="A27" s="135">
        <f>IF(B27&lt;&gt;"",COUNTA($B$19:B27),"")</f>
        <v>9</v>
      </c>
      <c r="B27" s="36" t="s">
        <v>150</v>
      </c>
      <c r="C27" s="152">
        <v>340431</v>
      </c>
      <c r="D27" s="152">
        <v>33163</v>
      </c>
      <c r="E27" s="152">
        <v>8171</v>
      </c>
      <c r="F27" s="152">
        <v>46645</v>
      </c>
      <c r="G27" s="152">
        <v>4761</v>
      </c>
      <c r="H27" s="153">
        <v>19372</v>
      </c>
      <c r="I27" s="153">
        <v>6</v>
      </c>
      <c r="J27" s="152">
        <v>19366</v>
      </c>
      <c r="K27" s="153">
        <v>18071</v>
      </c>
      <c r="L27" s="152">
        <v>164455</v>
      </c>
      <c r="M27" s="152">
        <v>45794</v>
      </c>
      <c r="N27" s="153" t="s">
        <v>10</v>
      </c>
      <c r="O27" s="110"/>
      <c r="P27" s="110"/>
      <c r="Q27" s="110"/>
      <c r="R27" s="110"/>
      <c r="S27" s="110"/>
      <c r="T27" s="110"/>
      <c r="U27" s="110"/>
      <c r="V27" s="110"/>
      <c r="W27" s="110"/>
      <c r="X27" s="110"/>
      <c r="Y27" s="110"/>
      <c r="Z27" s="110"/>
      <c r="AA27" s="110"/>
      <c r="AB27" s="110"/>
      <c r="AC27" s="110"/>
      <c r="AD27" s="110"/>
    </row>
    <row r="28" spans="1:30" s="22" customFormat="1" ht="11.1" customHeight="1">
      <c r="A28" s="135">
        <f>IF(B28&lt;&gt;"",COUNTA($B$19:B28),"")</f>
        <v>10</v>
      </c>
      <c r="B28" s="36" t="s">
        <v>151</v>
      </c>
      <c r="C28" s="152">
        <v>121</v>
      </c>
      <c r="D28" s="152">
        <v>17</v>
      </c>
      <c r="E28" s="152" t="s">
        <v>10</v>
      </c>
      <c r="F28" s="152" t="s">
        <v>10</v>
      </c>
      <c r="G28" s="152" t="s">
        <v>10</v>
      </c>
      <c r="H28" s="153" t="s">
        <v>10</v>
      </c>
      <c r="I28" s="153" t="s">
        <v>10</v>
      </c>
      <c r="J28" s="152" t="s">
        <v>10</v>
      </c>
      <c r="K28" s="153" t="s">
        <v>10</v>
      </c>
      <c r="L28" s="152">
        <v>41</v>
      </c>
      <c r="M28" s="152" t="s">
        <v>10</v>
      </c>
      <c r="N28" s="153">
        <v>64</v>
      </c>
      <c r="O28" s="110"/>
      <c r="P28" s="110"/>
      <c r="Q28" s="110"/>
      <c r="R28" s="110"/>
      <c r="S28" s="110"/>
      <c r="T28" s="110"/>
      <c r="U28" s="110"/>
      <c r="V28" s="110"/>
      <c r="W28" s="110"/>
      <c r="X28" s="110"/>
      <c r="Y28" s="110"/>
      <c r="Z28" s="110"/>
      <c r="AA28" s="110"/>
      <c r="AB28" s="110"/>
      <c r="AC28" s="110"/>
      <c r="AD28" s="110"/>
    </row>
    <row r="29" spans="1:30" s="22" customFormat="1" ht="11.1" customHeight="1">
      <c r="A29" s="135">
        <f>IF(B29&lt;&gt;"",COUNTA($B$19:B29),"")</f>
        <v>11</v>
      </c>
      <c r="B29" s="36" t="s">
        <v>152</v>
      </c>
      <c r="C29" s="152">
        <v>57622</v>
      </c>
      <c r="D29" s="152">
        <v>1580</v>
      </c>
      <c r="E29" s="152">
        <v>2400</v>
      </c>
      <c r="F29" s="152">
        <v>830</v>
      </c>
      <c r="G29" s="152">
        <v>29</v>
      </c>
      <c r="H29" s="153">
        <v>2161</v>
      </c>
      <c r="I29" s="153">
        <v>299</v>
      </c>
      <c r="J29" s="152">
        <v>1862</v>
      </c>
      <c r="K29" s="153">
        <v>2163</v>
      </c>
      <c r="L29" s="152">
        <v>7972</v>
      </c>
      <c r="M29" s="152">
        <v>2972</v>
      </c>
      <c r="N29" s="153">
        <v>37514</v>
      </c>
      <c r="O29" s="110"/>
      <c r="P29" s="110"/>
      <c r="Q29" s="110"/>
      <c r="R29" s="110"/>
      <c r="S29" s="110"/>
      <c r="T29" s="110"/>
      <c r="U29" s="110"/>
      <c r="V29" s="110"/>
      <c r="W29" s="110"/>
      <c r="X29" s="110"/>
      <c r="Y29" s="110"/>
      <c r="Z29" s="110"/>
      <c r="AA29" s="110"/>
      <c r="AB29" s="110"/>
      <c r="AC29" s="110"/>
      <c r="AD29" s="110"/>
    </row>
    <row r="30" spans="1:30" s="22" customFormat="1" ht="11.1" customHeight="1">
      <c r="A30" s="135">
        <f>IF(B30&lt;&gt;"",COUNTA($B$19:B30),"")</f>
        <v>12</v>
      </c>
      <c r="B30" s="36" t="s">
        <v>147</v>
      </c>
      <c r="C30" s="152">
        <v>9187</v>
      </c>
      <c r="D30" s="152">
        <v>266</v>
      </c>
      <c r="E30" s="152">
        <v>2063</v>
      </c>
      <c r="F30" s="152">
        <v>2608</v>
      </c>
      <c r="G30" s="152">
        <v>11</v>
      </c>
      <c r="H30" s="153">
        <v>452</v>
      </c>
      <c r="I30" s="153" t="s">
        <v>10</v>
      </c>
      <c r="J30" s="152">
        <v>452</v>
      </c>
      <c r="K30" s="153">
        <v>57</v>
      </c>
      <c r="L30" s="152">
        <v>3298</v>
      </c>
      <c r="M30" s="152">
        <v>248</v>
      </c>
      <c r="N30" s="153">
        <v>183</v>
      </c>
      <c r="O30" s="110"/>
      <c r="P30" s="110"/>
      <c r="Q30" s="110"/>
      <c r="R30" s="110"/>
      <c r="S30" s="110"/>
      <c r="T30" s="110"/>
      <c r="U30" s="110"/>
      <c r="V30" s="110"/>
      <c r="W30" s="110"/>
      <c r="X30" s="110"/>
      <c r="Y30" s="110"/>
      <c r="Z30" s="110"/>
      <c r="AA30" s="110"/>
      <c r="AB30" s="110"/>
      <c r="AC30" s="110"/>
      <c r="AD30" s="110"/>
    </row>
    <row r="31" spans="1:30" s="22" customFormat="1" ht="20.100000000000001" customHeight="1">
      <c r="A31" s="136">
        <f>IF(B31&lt;&gt;"",COUNTA($B$19:B31),"")</f>
        <v>13</v>
      </c>
      <c r="B31" s="39" t="s">
        <v>153</v>
      </c>
      <c r="C31" s="162">
        <v>575391</v>
      </c>
      <c r="D31" s="162">
        <v>92945</v>
      </c>
      <c r="E31" s="162">
        <v>34924</v>
      </c>
      <c r="F31" s="162">
        <v>50196</v>
      </c>
      <c r="G31" s="162">
        <v>6869</v>
      </c>
      <c r="H31" s="163">
        <v>30575</v>
      </c>
      <c r="I31" s="163">
        <v>475</v>
      </c>
      <c r="J31" s="162">
        <v>30101</v>
      </c>
      <c r="K31" s="163">
        <v>22108</v>
      </c>
      <c r="L31" s="162">
        <v>215253</v>
      </c>
      <c r="M31" s="162">
        <v>85128</v>
      </c>
      <c r="N31" s="163">
        <v>37394</v>
      </c>
      <c r="O31" s="110"/>
      <c r="P31" s="110"/>
      <c r="Q31" s="110"/>
      <c r="R31" s="110"/>
      <c r="S31" s="110"/>
      <c r="T31" s="110"/>
      <c r="U31" s="110"/>
      <c r="V31" s="110"/>
      <c r="W31" s="110"/>
      <c r="X31" s="110"/>
      <c r="Y31" s="110"/>
      <c r="Z31" s="110"/>
      <c r="AA31" s="110"/>
      <c r="AB31" s="110"/>
      <c r="AC31" s="110"/>
      <c r="AD31" s="110"/>
    </row>
    <row r="32" spans="1:30" s="22" customFormat="1" ht="20.100000000000001" customHeight="1">
      <c r="A32" s="136">
        <f>IF(B32&lt;&gt;"",COUNTA($B$19:B32),"")</f>
        <v>14</v>
      </c>
      <c r="B32" s="39" t="s">
        <v>154</v>
      </c>
      <c r="C32" s="162">
        <v>4656182</v>
      </c>
      <c r="D32" s="162">
        <v>693774</v>
      </c>
      <c r="E32" s="162">
        <v>283497</v>
      </c>
      <c r="F32" s="162">
        <v>352264</v>
      </c>
      <c r="G32" s="162">
        <v>164706</v>
      </c>
      <c r="H32" s="163">
        <v>2088469</v>
      </c>
      <c r="I32" s="163">
        <v>1210422</v>
      </c>
      <c r="J32" s="162">
        <v>878046</v>
      </c>
      <c r="K32" s="163">
        <v>124376</v>
      </c>
      <c r="L32" s="162">
        <v>517830</v>
      </c>
      <c r="M32" s="162">
        <v>352749</v>
      </c>
      <c r="N32" s="163">
        <v>78518</v>
      </c>
      <c r="O32" s="110"/>
      <c r="P32" s="110"/>
      <c r="Q32" s="110"/>
      <c r="R32" s="110"/>
      <c r="S32" s="110"/>
      <c r="T32" s="110"/>
      <c r="U32" s="110"/>
      <c r="V32" s="110"/>
      <c r="W32" s="110"/>
      <c r="X32" s="110"/>
      <c r="Y32" s="110"/>
      <c r="Z32" s="110"/>
      <c r="AA32" s="110"/>
      <c r="AB32" s="110"/>
      <c r="AC32" s="110"/>
      <c r="AD32" s="110"/>
    </row>
    <row r="33" spans="1:30" s="22" customFormat="1" ht="11.1" customHeight="1">
      <c r="A33" s="135">
        <f>IF(B33&lt;&gt;"",COUNTA($B$19:B33),"")</f>
        <v>15</v>
      </c>
      <c r="B33" s="36" t="s">
        <v>155</v>
      </c>
      <c r="C33" s="152">
        <v>1306508</v>
      </c>
      <c r="D33" s="152" t="s">
        <v>10</v>
      </c>
      <c r="E33" s="152" t="s">
        <v>10</v>
      </c>
      <c r="F33" s="152" t="s">
        <v>10</v>
      </c>
      <c r="G33" s="152" t="s">
        <v>10</v>
      </c>
      <c r="H33" s="153" t="s">
        <v>10</v>
      </c>
      <c r="I33" s="153" t="s">
        <v>10</v>
      </c>
      <c r="J33" s="152" t="s">
        <v>10</v>
      </c>
      <c r="K33" s="153" t="s">
        <v>10</v>
      </c>
      <c r="L33" s="152" t="s">
        <v>10</v>
      </c>
      <c r="M33" s="152" t="s">
        <v>10</v>
      </c>
      <c r="N33" s="153">
        <v>1306508</v>
      </c>
      <c r="O33" s="110"/>
      <c r="P33" s="110"/>
      <c r="Q33" s="110"/>
      <c r="R33" s="110"/>
      <c r="S33" s="110"/>
      <c r="T33" s="110"/>
      <c r="U33" s="110"/>
      <c r="V33" s="110"/>
      <c r="W33" s="110"/>
      <c r="X33" s="110"/>
      <c r="Y33" s="110"/>
      <c r="Z33" s="110"/>
      <c r="AA33" s="110"/>
      <c r="AB33" s="110"/>
      <c r="AC33" s="110"/>
      <c r="AD33" s="110"/>
    </row>
    <row r="34" spans="1:30" s="22" customFormat="1" ht="11.1" customHeight="1">
      <c r="A34" s="135">
        <f>IF(B34&lt;&gt;"",COUNTA($B$19:B34),"")</f>
        <v>16</v>
      </c>
      <c r="B34" s="36" t="s">
        <v>156</v>
      </c>
      <c r="C34" s="152">
        <v>447226</v>
      </c>
      <c r="D34" s="152" t="s">
        <v>10</v>
      </c>
      <c r="E34" s="152" t="s">
        <v>10</v>
      </c>
      <c r="F34" s="152" t="s">
        <v>10</v>
      </c>
      <c r="G34" s="152" t="s">
        <v>10</v>
      </c>
      <c r="H34" s="153" t="s">
        <v>10</v>
      </c>
      <c r="I34" s="153" t="s">
        <v>10</v>
      </c>
      <c r="J34" s="152" t="s">
        <v>10</v>
      </c>
      <c r="K34" s="153" t="s">
        <v>10</v>
      </c>
      <c r="L34" s="152" t="s">
        <v>10</v>
      </c>
      <c r="M34" s="152" t="s">
        <v>10</v>
      </c>
      <c r="N34" s="153">
        <v>447226</v>
      </c>
      <c r="O34" s="110"/>
      <c r="P34" s="110"/>
      <c r="Q34" s="110"/>
      <c r="R34" s="110"/>
      <c r="S34" s="110"/>
      <c r="T34" s="110"/>
      <c r="U34" s="110"/>
      <c r="V34" s="110"/>
      <c r="W34" s="110"/>
      <c r="X34" s="110"/>
      <c r="Y34" s="110"/>
      <c r="Z34" s="110"/>
      <c r="AA34" s="110"/>
      <c r="AB34" s="110"/>
      <c r="AC34" s="110"/>
      <c r="AD34" s="110"/>
    </row>
    <row r="35" spans="1:30" s="22" customFormat="1" ht="11.1" customHeight="1">
      <c r="A35" s="135">
        <f>IF(B35&lt;&gt;"",COUNTA($B$19:B35),"")</f>
        <v>17</v>
      </c>
      <c r="B35" s="36" t="s">
        <v>172</v>
      </c>
      <c r="C35" s="152">
        <v>534848</v>
      </c>
      <c r="D35" s="152" t="s">
        <v>10</v>
      </c>
      <c r="E35" s="152" t="s">
        <v>10</v>
      </c>
      <c r="F35" s="152" t="s">
        <v>10</v>
      </c>
      <c r="G35" s="152" t="s">
        <v>10</v>
      </c>
      <c r="H35" s="153" t="s">
        <v>10</v>
      </c>
      <c r="I35" s="153" t="s">
        <v>10</v>
      </c>
      <c r="J35" s="152" t="s">
        <v>10</v>
      </c>
      <c r="K35" s="153" t="s">
        <v>10</v>
      </c>
      <c r="L35" s="152" t="s">
        <v>10</v>
      </c>
      <c r="M35" s="152" t="s">
        <v>10</v>
      </c>
      <c r="N35" s="153">
        <v>534848</v>
      </c>
      <c r="O35" s="110"/>
      <c r="P35" s="110"/>
      <c r="Q35" s="110"/>
      <c r="R35" s="110"/>
      <c r="S35" s="110"/>
      <c r="T35" s="110"/>
      <c r="U35" s="110"/>
      <c r="V35" s="110"/>
      <c r="W35" s="110"/>
      <c r="X35" s="110"/>
      <c r="Y35" s="110"/>
      <c r="Z35" s="110"/>
      <c r="AA35" s="110"/>
      <c r="AB35" s="110"/>
      <c r="AC35" s="110"/>
      <c r="AD35" s="110"/>
    </row>
    <row r="36" spans="1:30" s="22" customFormat="1" ht="11.1" customHeight="1">
      <c r="A36" s="135">
        <f>IF(B36&lt;&gt;"",COUNTA($B$19:B36),"")</f>
        <v>18</v>
      </c>
      <c r="B36" s="36" t="s">
        <v>173</v>
      </c>
      <c r="C36" s="152">
        <v>196812</v>
      </c>
      <c r="D36" s="152" t="s">
        <v>10</v>
      </c>
      <c r="E36" s="152" t="s">
        <v>10</v>
      </c>
      <c r="F36" s="152" t="s">
        <v>10</v>
      </c>
      <c r="G36" s="152" t="s">
        <v>10</v>
      </c>
      <c r="H36" s="153" t="s">
        <v>10</v>
      </c>
      <c r="I36" s="153" t="s">
        <v>10</v>
      </c>
      <c r="J36" s="152" t="s">
        <v>10</v>
      </c>
      <c r="K36" s="153" t="s">
        <v>10</v>
      </c>
      <c r="L36" s="152" t="s">
        <v>10</v>
      </c>
      <c r="M36" s="152" t="s">
        <v>10</v>
      </c>
      <c r="N36" s="153">
        <v>196812</v>
      </c>
      <c r="O36" s="110"/>
      <c r="P36" s="110"/>
      <c r="Q36" s="110"/>
      <c r="R36" s="110"/>
      <c r="S36" s="110"/>
      <c r="T36" s="110"/>
      <c r="U36" s="110"/>
      <c r="V36" s="110"/>
      <c r="W36" s="110"/>
      <c r="X36" s="110"/>
      <c r="Y36" s="110"/>
      <c r="Z36" s="110"/>
      <c r="AA36" s="110"/>
      <c r="AB36" s="110"/>
      <c r="AC36" s="110"/>
      <c r="AD36" s="110"/>
    </row>
    <row r="37" spans="1:30" s="22" customFormat="1" ht="11.1" customHeight="1">
      <c r="A37" s="135">
        <f>IF(B37&lt;&gt;"",COUNTA($B$19:B37),"")</f>
        <v>19</v>
      </c>
      <c r="B37" s="36" t="s">
        <v>61</v>
      </c>
      <c r="C37" s="152">
        <v>622861</v>
      </c>
      <c r="D37" s="152" t="s">
        <v>10</v>
      </c>
      <c r="E37" s="152" t="s">
        <v>10</v>
      </c>
      <c r="F37" s="152" t="s">
        <v>10</v>
      </c>
      <c r="G37" s="152" t="s">
        <v>10</v>
      </c>
      <c r="H37" s="153" t="s">
        <v>10</v>
      </c>
      <c r="I37" s="153" t="s">
        <v>10</v>
      </c>
      <c r="J37" s="152" t="s">
        <v>10</v>
      </c>
      <c r="K37" s="153" t="s">
        <v>10</v>
      </c>
      <c r="L37" s="152" t="s">
        <v>10</v>
      </c>
      <c r="M37" s="152" t="s">
        <v>10</v>
      </c>
      <c r="N37" s="153">
        <v>622861</v>
      </c>
      <c r="O37" s="110"/>
      <c r="P37" s="110"/>
      <c r="Q37" s="110"/>
      <c r="R37" s="110"/>
      <c r="S37" s="110"/>
      <c r="T37" s="110"/>
      <c r="U37" s="110"/>
      <c r="V37" s="110"/>
      <c r="W37" s="110"/>
      <c r="X37" s="110"/>
      <c r="Y37" s="110"/>
      <c r="Z37" s="110"/>
      <c r="AA37" s="110"/>
      <c r="AB37" s="110"/>
      <c r="AC37" s="110"/>
      <c r="AD37" s="110"/>
    </row>
    <row r="38" spans="1:30" s="22" customFormat="1" ht="21.6" customHeight="1">
      <c r="A38" s="135">
        <f>IF(B38&lt;&gt;"",COUNTA($B$19:B38),"")</f>
        <v>20</v>
      </c>
      <c r="B38" s="37" t="s">
        <v>157</v>
      </c>
      <c r="C38" s="152">
        <v>561246</v>
      </c>
      <c r="D38" s="152" t="s">
        <v>10</v>
      </c>
      <c r="E38" s="152" t="s">
        <v>10</v>
      </c>
      <c r="F38" s="152" t="s">
        <v>10</v>
      </c>
      <c r="G38" s="152" t="s">
        <v>10</v>
      </c>
      <c r="H38" s="153" t="s">
        <v>10</v>
      </c>
      <c r="I38" s="153" t="s">
        <v>10</v>
      </c>
      <c r="J38" s="152" t="s">
        <v>10</v>
      </c>
      <c r="K38" s="153" t="s">
        <v>10</v>
      </c>
      <c r="L38" s="152" t="s">
        <v>10</v>
      </c>
      <c r="M38" s="152" t="s">
        <v>10</v>
      </c>
      <c r="N38" s="153">
        <v>561246</v>
      </c>
      <c r="O38" s="110"/>
      <c r="P38" s="110"/>
      <c r="Q38" s="110"/>
      <c r="R38" s="110"/>
      <c r="S38" s="110"/>
      <c r="T38" s="110"/>
      <c r="U38" s="110"/>
      <c r="V38" s="110"/>
      <c r="W38" s="110"/>
      <c r="X38" s="110"/>
      <c r="Y38" s="110"/>
      <c r="Z38" s="110"/>
      <c r="AA38" s="110"/>
      <c r="AB38" s="110"/>
      <c r="AC38" s="110"/>
      <c r="AD38" s="110"/>
    </row>
    <row r="39" spans="1:30" s="22" customFormat="1" ht="21.6" customHeight="1">
      <c r="A39" s="135">
        <f>IF(B39&lt;&gt;"",COUNTA($B$19:B39),"")</f>
        <v>21</v>
      </c>
      <c r="B39" s="37" t="s">
        <v>158</v>
      </c>
      <c r="C39" s="152">
        <v>672455</v>
      </c>
      <c r="D39" s="152">
        <v>5558</v>
      </c>
      <c r="E39" s="152">
        <v>808</v>
      </c>
      <c r="F39" s="152">
        <v>13627</v>
      </c>
      <c r="G39" s="152">
        <v>25092</v>
      </c>
      <c r="H39" s="153">
        <v>597572</v>
      </c>
      <c r="I39" s="153">
        <v>336081</v>
      </c>
      <c r="J39" s="152">
        <v>261491</v>
      </c>
      <c r="K39" s="153">
        <v>1106</v>
      </c>
      <c r="L39" s="152">
        <v>25256</v>
      </c>
      <c r="M39" s="152">
        <v>3435</v>
      </c>
      <c r="N39" s="153" t="s">
        <v>10</v>
      </c>
      <c r="O39" s="110"/>
      <c r="P39" s="110"/>
      <c r="Q39" s="110"/>
      <c r="R39" s="110"/>
      <c r="S39" s="110"/>
      <c r="T39" s="110"/>
      <c r="U39" s="110"/>
      <c r="V39" s="110"/>
      <c r="W39" s="110"/>
      <c r="X39" s="110"/>
      <c r="Y39" s="110"/>
      <c r="Z39" s="110"/>
      <c r="AA39" s="110"/>
      <c r="AB39" s="110"/>
      <c r="AC39" s="110"/>
      <c r="AD39" s="110"/>
    </row>
    <row r="40" spans="1:30" s="22" customFormat="1" ht="21.6" customHeight="1">
      <c r="A40" s="135">
        <f>IF(B40&lt;&gt;"",COUNTA($B$19:B40),"")</f>
        <v>22</v>
      </c>
      <c r="B40" s="37" t="s">
        <v>159</v>
      </c>
      <c r="C40" s="152">
        <v>231984</v>
      </c>
      <c r="D40" s="152">
        <v>6073</v>
      </c>
      <c r="E40" s="152">
        <v>131</v>
      </c>
      <c r="F40" s="152">
        <v>513</v>
      </c>
      <c r="G40" s="152">
        <v>2085</v>
      </c>
      <c r="H40" s="153">
        <v>220712</v>
      </c>
      <c r="I40" s="153">
        <v>218340</v>
      </c>
      <c r="J40" s="152">
        <v>2372</v>
      </c>
      <c r="K40" s="153">
        <v>127</v>
      </c>
      <c r="L40" s="152">
        <v>564</v>
      </c>
      <c r="M40" s="152">
        <v>1780</v>
      </c>
      <c r="N40" s="153" t="s">
        <v>10</v>
      </c>
      <c r="O40" s="110"/>
      <c r="P40" s="110"/>
      <c r="Q40" s="110"/>
      <c r="R40" s="110"/>
      <c r="S40" s="110"/>
      <c r="T40" s="110"/>
      <c r="U40" s="110"/>
      <c r="V40" s="110"/>
      <c r="W40" s="110"/>
      <c r="X40" s="110"/>
      <c r="Y40" s="110"/>
      <c r="Z40" s="110"/>
      <c r="AA40" s="110"/>
      <c r="AB40" s="110"/>
      <c r="AC40" s="110"/>
      <c r="AD40" s="110"/>
    </row>
    <row r="41" spans="1:30" s="22" customFormat="1" ht="11.1" customHeight="1">
      <c r="A41" s="135">
        <f>IF(B41&lt;&gt;"",COUNTA($B$19:B41),"")</f>
        <v>23</v>
      </c>
      <c r="B41" s="36" t="s">
        <v>160</v>
      </c>
      <c r="C41" s="152">
        <v>276438</v>
      </c>
      <c r="D41" s="152">
        <v>3274</v>
      </c>
      <c r="E41" s="152">
        <v>57371</v>
      </c>
      <c r="F41" s="152">
        <v>4159</v>
      </c>
      <c r="G41" s="152">
        <v>8481</v>
      </c>
      <c r="H41" s="153">
        <v>19894</v>
      </c>
      <c r="I41" s="153">
        <v>283</v>
      </c>
      <c r="J41" s="152">
        <v>19611</v>
      </c>
      <c r="K41" s="153">
        <v>9651</v>
      </c>
      <c r="L41" s="152">
        <v>46248</v>
      </c>
      <c r="M41" s="152">
        <v>127359</v>
      </c>
      <c r="N41" s="153" t="s">
        <v>10</v>
      </c>
      <c r="O41" s="110"/>
      <c r="P41" s="110"/>
      <c r="Q41" s="110"/>
      <c r="R41" s="110"/>
      <c r="S41" s="110"/>
      <c r="T41" s="110"/>
      <c r="U41" s="110"/>
      <c r="V41" s="110"/>
      <c r="W41" s="110"/>
      <c r="X41" s="110"/>
      <c r="Y41" s="110"/>
      <c r="Z41" s="110"/>
      <c r="AA41" s="110"/>
      <c r="AB41" s="110"/>
      <c r="AC41" s="110"/>
      <c r="AD41" s="110"/>
    </row>
    <row r="42" spans="1:30" s="22" customFormat="1" ht="11.1" customHeight="1">
      <c r="A42" s="135">
        <f>IF(B42&lt;&gt;"",COUNTA($B$19:B42),"")</f>
        <v>24</v>
      </c>
      <c r="B42" s="36" t="s">
        <v>161</v>
      </c>
      <c r="C42" s="152">
        <v>1602362</v>
      </c>
      <c r="D42" s="152">
        <v>223569</v>
      </c>
      <c r="E42" s="152">
        <v>64705</v>
      </c>
      <c r="F42" s="152">
        <v>66634</v>
      </c>
      <c r="G42" s="152">
        <v>12639</v>
      </c>
      <c r="H42" s="153">
        <v>371696</v>
      </c>
      <c r="I42" s="153">
        <v>272725</v>
      </c>
      <c r="J42" s="152">
        <v>98971</v>
      </c>
      <c r="K42" s="153">
        <v>7400</v>
      </c>
      <c r="L42" s="152">
        <v>42816</v>
      </c>
      <c r="M42" s="152">
        <v>99978</v>
      </c>
      <c r="N42" s="153">
        <v>712925</v>
      </c>
      <c r="O42" s="110"/>
      <c r="P42" s="110"/>
      <c r="Q42" s="110"/>
      <c r="R42" s="110"/>
      <c r="S42" s="110"/>
      <c r="T42" s="110"/>
      <c r="U42" s="110"/>
      <c r="V42" s="110"/>
      <c r="W42" s="110"/>
      <c r="X42" s="110"/>
      <c r="Y42" s="110"/>
      <c r="Z42" s="110"/>
      <c r="AA42" s="110"/>
      <c r="AB42" s="110"/>
      <c r="AC42" s="110"/>
      <c r="AD42" s="110"/>
    </row>
    <row r="43" spans="1:30" s="22" customFormat="1" ht="11.1" customHeight="1">
      <c r="A43" s="135">
        <f>IF(B43&lt;&gt;"",COUNTA($B$19:B43),"")</f>
        <v>25</v>
      </c>
      <c r="B43" s="36" t="s">
        <v>147</v>
      </c>
      <c r="C43" s="152">
        <v>834064</v>
      </c>
      <c r="D43" s="152">
        <v>71841</v>
      </c>
      <c r="E43" s="152">
        <v>7186</v>
      </c>
      <c r="F43" s="152">
        <v>56933</v>
      </c>
      <c r="G43" s="152">
        <v>818</v>
      </c>
      <c r="H43" s="153">
        <v>30019</v>
      </c>
      <c r="I43" s="153">
        <v>601</v>
      </c>
      <c r="J43" s="152">
        <v>29417</v>
      </c>
      <c r="K43" s="153">
        <v>807</v>
      </c>
      <c r="L43" s="152">
        <v>4046</v>
      </c>
      <c r="M43" s="152">
        <v>757</v>
      </c>
      <c r="N43" s="153">
        <v>661658</v>
      </c>
      <c r="O43" s="110"/>
      <c r="P43" s="110"/>
      <c r="Q43" s="110"/>
      <c r="R43" s="110"/>
      <c r="S43" s="110"/>
      <c r="T43" s="110"/>
      <c r="U43" s="110"/>
      <c r="V43" s="110"/>
      <c r="W43" s="110"/>
      <c r="X43" s="110"/>
      <c r="Y43" s="110"/>
      <c r="Z43" s="110"/>
      <c r="AA43" s="110"/>
      <c r="AB43" s="110"/>
      <c r="AC43" s="110"/>
      <c r="AD43" s="110"/>
    </row>
    <row r="44" spans="1:30" s="22" customFormat="1" ht="20.100000000000001" customHeight="1">
      <c r="A44" s="136">
        <f>IF(B44&lt;&gt;"",COUNTA($B$19:B44),"")</f>
        <v>26</v>
      </c>
      <c r="B44" s="39" t="s">
        <v>162</v>
      </c>
      <c r="C44" s="162">
        <v>4439790</v>
      </c>
      <c r="D44" s="162">
        <v>166634</v>
      </c>
      <c r="E44" s="162">
        <v>115829</v>
      </c>
      <c r="F44" s="162">
        <v>27999</v>
      </c>
      <c r="G44" s="162">
        <v>47480</v>
      </c>
      <c r="H44" s="163">
        <v>1179856</v>
      </c>
      <c r="I44" s="163">
        <v>826828</v>
      </c>
      <c r="J44" s="162">
        <v>353028</v>
      </c>
      <c r="K44" s="163">
        <v>17476</v>
      </c>
      <c r="L44" s="162">
        <v>110838</v>
      </c>
      <c r="M44" s="162">
        <v>231795</v>
      </c>
      <c r="N44" s="163">
        <v>2541883</v>
      </c>
      <c r="O44" s="110"/>
      <c r="P44" s="110"/>
      <c r="Q44" s="110"/>
      <c r="R44" s="110"/>
      <c r="S44" s="110"/>
      <c r="T44" s="110"/>
      <c r="U44" s="110"/>
      <c r="V44" s="110"/>
      <c r="W44" s="110"/>
      <c r="X44" s="110"/>
      <c r="Y44" s="110"/>
      <c r="Z44" s="110"/>
      <c r="AA44" s="110"/>
      <c r="AB44" s="110"/>
      <c r="AC44" s="110"/>
      <c r="AD44" s="110"/>
    </row>
    <row r="45" spans="1:30" s="40" customFormat="1" ht="11.1" customHeight="1">
      <c r="A45" s="135">
        <f>IF(B45&lt;&gt;"",COUNTA($B$19:B45),"")</f>
        <v>27</v>
      </c>
      <c r="B45" s="36" t="s">
        <v>163</v>
      </c>
      <c r="C45" s="152">
        <v>260409</v>
      </c>
      <c r="D45" s="152">
        <v>12079</v>
      </c>
      <c r="E45" s="152">
        <v>11456</v>
      </c>
      <c r="F45" s="152">
        <v>13305</v>
      </c>
      <c r="G45" s="152">
        <v>1400</v>
      </c>
      <c r="H45" s="153">
        <v>11660</v>
      </c>
      <c r="I45" s="153">
        <v>436</v>
      </c>
      <c r="J45" s="152">
        <v>11224</v>
      </c>
      <c r="K45" s="153">
        <v>2837</v>
      </c>
      <c r="L45" s="152">
        <v>61489</v>
      </c>
      <c r="M45" s="152">
        <v>37815</v>
      </c>
      <c r="N45" s="153">
        <v>108368</v>
      </c>
      <c r="O45" s="111"/>
      <c r="P45" s="111"/>
      <c r="Q45" s="111"/>
      <c r="R45" s="111"/>
      <c r="S45" s="111"/>
      <c r="T45" s="111"/>
      <c r="U45" s="111"/>
      <c r="V45" s="111"/>
      <c r="W45" s="111"/>
      <c r="X45" s="111"/>
      <c r="Y45" s="111"/>
      <c r="Z45" s="111"/>
      <c r="AA45" s="111"/>
      <c r="AB45" s="111"/>
      <c r="AC45" s="111"/>
      <c r="AD45" s="111"/>
    </row>
    <row r="46" spans="1:30" s="40" customFormat="1" ht="11.1" customHeight="1">
      <c r="A46" s="135">
        <f>IF(B46&lt;&gt;"",COUNTA($B$19:B46),"")</f>
        <v>28</v>
      </c>
      <c r="B46" s="36" t="s">
        <v>164</v>
      </c>
      <c r="C46" s="152" t="s">
        <v>10</v>
      </c>
      <c r="D46" s="152" t="s">
        <v>10</v>
      </c>
      <c r="E46" s="152" t="s">
        <v>10</v>
      </c>
      <c r="F46" s="152" t="s">
        <v>10</v>
      </c>
      <c r="G46" s="152" t="s">
        <v>10</v>
      </c>
      <c r="H46" s="153" t="s">
        <v>10</v>
      </c>
      <c r="I46" s="153" t="s">
        <v>10</v>
      </c>
      <c r="J46" s="152" t="s">
        <v>10</v>
      </c>
      <c r="K46" s="153" t="s">
        <v>10</v>
      </c>
      <c r="L46" s="152" t="s">
        <v>10</v>
      </c>
      <c r="M46" s="152" t="s">
        <v>10</v>
      </c>
      <c r="N46" s="153" t="s">
        <v>10</v>
      </c>
      <c r="O46" s="111"/>
      <c r="P46" s="111"/>
      <c r="Q46" s="111"/>
      <c r="R46" s="111"/>
      <c r="S46" s="111"/>
      <c r="T46" s="111"/>
      <c r="U46" s="111"/>
      <c r="V46" s="111"/>
      <c r="W46" s="111"/>
      <c r="X46" s="111"/>
      <c r="Y46" s="111"/>
      <c r="Z46" s="111"/>
      <c r="AA46" s="111"/>
      <c r="AB46" s="111"/>
      <c r="AC46" s="111"/>
      <c r="AD46" s="111"/>
    </row>
    <row r="47" spans="1:30" s="40" customFormat="1" ht="11.1" customHeight="1">
      <c r="A47" s="135">
        <f>IF(B47&lt;&gt;"",COUNTA($B$19:B47),"")</f>
        <v>29</v>
      </c>
      <c r="B47" s="36" t="s">
        <v>165</v>
      </c>
      <c r="C47" s="152">
        <v>127411</v>
      </c>
      <c r="D47" s="152">
        <v>36107</v>
      </c>
      <c r="E47" s="152">
        <v>3016</v>
      </c>
      <c r="F47" s="152">
        <v>5722</v>
      </c>
      <c r="G47" s="152">
        <v>1009</v>
      </c>
      <c r="H47" s="153">
        <v>4275</v>
      </c>
      <c r="I47" s="153">
        <v>206</v>
      </c>
      <c r="J47" s="152">
        <v>4069</v>
      </c>
      <c r="K47" s="153">
        <v>1094</v>
      </c>
      <c r="L47" s="152">
        <v>35180</v>
      </c>
      <c r="M47" s="152">
        <v>26075</v>
      </c>
      <c r="N47" s="153">
        <v>14932</v>
      </c>
      <c r="O47" s="111"/>
      <c r="P47" s="111"/>
      <c r="Q47" s="111"/>
      <c r="R47" s="111"/>
      <c r="S47" s="111"/>
      <c r="T47" s="111"/>
      <c r="U47" s="111"/>
      <c r="V47" s="111"/>
      <c r="W47" s="111"/>
      <c r="X47" s="111"/>
      <c r="Y47" s="111"/>
      <c r="Z47" s="111"/>
      <c r="AA47" s="111"/>
      <c r="AB47" s="111"/>
      <c r="AC47" s="111"/>
      <c r="AD47" s="111"/>
    </row>
    <row r="48" spans="1:30" s="40" customFormat="1" ht="11.1" customHeight="1">
      <c r="A48" s="135">
        <f>IF(B48&lt;&gt;"",COUNTA($B$19:B48),"")</f>
        <v>30</v>
      </c>
      <c r="B48" s="36" t="s">
        <v>147</v>
      </c>
      <c r="C48" s="152">
        <v>9187</v>
      </c>
      <c r="D48" s="152">
        <v>266</v>
      </c>
      <c r="E48" s="152">
        <v>2063</v>
      </c>
      <c r="F48" s="152">
        <v>2608</v>
      </c>
      <c r="G48" s="152">
        <v>11</v>
      </c>
      <c r="H48" s="153">
        <v>452</v>
      </c>
      <c r="I48" s="153" t="s">
        <v>10</v>
      </c>
      <c r="J48" s="152">
        <v>452</v>
      </c>
      <c r="K48" s="153">
        <v>57</v>
      </c>
      <c r="L48" s="152">
        <v>3298</v>
      </c>
      <c r="M48" s="152">
        <v>248</v>
      </c>
      <c r="N48" s="153">
        <v>183</v>
      </c>
      <c r="O48" s="111"/>
      <c r="P48" s="111"/>
      <c r="Q48" s="111"/>
      <c r="R48" s="111"/>
      <c r="S48" s="111"/>
      <c r="T48" s="111"/>
      <c r="U48" s="111"/>
      <c r="V48" s="111"/>
      <c r="W48" s="111"/>
      <c r="X48" s="111"/>
      <c r="Y48" s="111"/>
      <c r="Z48" s="111"/>
      <c r="AA48" s="111"/>
      <c r="AB48" s="111"/>
      <c r="AC48" s="111"/>
      <c r="AD48" s="111"/>
    </row>
    <row r="49" spans="1:30" s="22" customFormat="1" ht="20.100000000000001" customHeight="1">
      <c r="A49" s="136">
        <f>IF(B49&lt;&gt;"",COUNTA($B$19:B49),"")</f>
        <v>31</v>
      </c>
      <c r="B49" s="39" t="s">
        <v>166</v>
      </c>
      <c r="C49" s="162">
        <v>378633</v>
      </c>
      <c r="D49" s="162">
        <v>47920</v>
      </c>
      <c r="E49" s="162">
        <v>12409</v>
      </c>
      <c r="F49" s="162">
        <v>16419</v>
      </c>
      <c r="G49" s="162">
        <v>2397</v>
      </c>
      <c r="H49" s="163">
        <v>15483</v>
      </c>
      <c r="I49" s="163">
        <v>642</v>
      </c>
      <c r="J49" s="162">
        <v>14841</v>
      </c>
      <c r="K49" s="163">
        <v>3874</v>
      </c>
      <c r="L49" s="162">
        <v>93371</v>
      </c>
      <c r="M49" s="162">
        <v>63642</v>
      </c>
      <c r="N49" s="163">
        <v>123116</v>
      </c>
      <c r="O49" s="110"/>
      <c r="P49" s="110"/>
      <c r="Q49" s="110"/>
      <c r="R49" s="110"/>
      <c r="S49" s="110"/>
      <c r="T49" s="110"/>
      <c r="U49" s="110"/>
      <c r="V49" s="110"/>
      <c r="W49" s="110"/>
      <c r="X49" s="110"/>
      <c r="Y49" s="110"/>
      <c r="Z49" s="110"/>
      <c r="AA49" s="110"/>
      <c r="AB49" s="110"/>
      <c r="AC49" s="110"/>
      <c r="AD49" s="110"/>
    </row>
    <row r="50" spans="1:30" s="22" customFormat="1" ht="20.100000000000001" customHeight="1">
      <c r="A50" s="136">
        <f>IF(B50&lt;&gt;"",COUNTA($B$19:B50),"")</f>
        <v>32</v>
      </c>
      <c r="B50" s="39" t="s">
        <v>167</v>
      </c>
      <c r="C50" s="162">
        <v>4818423</v>
      </c>
      <c r="D50" s="162">
        <v>214554</v>
      </c>
      <c r="E50" s="162">
        <v>128238</v>
      </c>
      <c r="F50" s="162">
        <v>44417</v>
      </c>
      <c r="G50" s="162">
        <v>49877</v>
      </c>
      <c r="H50" s="163">
        <v>1195340</v>
      </c>
      <c r="I50" s="163">
        <v>827471</v>
      </c>
      <c r="J50" s="162">
        <v>367869</v>
      </c>
      <c r="K50" s="163">
        <v>21350</v>
      </c>
      <c r="L50" s="162">
        <v>204210</v>
      </c>
      <c r="M50" s="162">
        <v>295438</v>
      </c>
      <c r="N50" s="163">
        <v>2664999</v>
      </c>
      <c r="O50" s="110"/>
      <c r="P50" s="110"/>
      <c r="Q50" s="110"/>
      <c r="R50" s="110"/>
      <c r="S50" s="110"/>
      <c r="T50" s="110"/>
      <c r="U50" s="110"/>
      <c r="V50" s="110"/>
      <c r="W50" s="110"/>
      <c r="X50" s="110"/>
      <c r="Y50" s="110"/>
      <c r="Z50" s="110"/>
      <c r="AA50" s="110"/>
      <c r="AB50" s="110"/>
      <c r="AC50" s="110"/>
      <c r="AD50" s="110"/>
    </row>
    <row r="51" spans="1:30" s="22" customFormat="1" ht="20.100000000000001" customHeight="1">
      <c r="A51" s="136">
        <f>IF(B51&lt;&gt;"",COUNTA($B$19:B51),"")</f>
        <v>33</v>
      </c>
      <c r="B51" s="39" t="s">
        <v>168</v>
      </c>
      <c r="C51" s="162">
        <v>162241</v>
      </c>
      <c r="D51" s="162">
        <v>-479219</v>
      </c>
      <c r="E51" s="162">
        <v>-155259</v>
      </c>
      <c r="F51" s="162">
        <v>-307847</v>
      </c>
      <c r="G51" s="162">
        <v>-114829</v>
      </c>
      <c r="H51" s="163">
        <v>-893129</v>
      </c>
      <c r="I51" s="163">
        <v>-382952</v>
      </c>
      <c r="J51" s="162">
        <v>-510177</v>
      </c>
      <c r="K51" s="163">
        <v>-103026</v>
      </c>
      <c r="L51" s="162">
        <v>-313621</v>
      </c>
      <c r="M51" s="162">
        <v>-57311</v>
      </c>
      <c r="N51" s="163">
        <v>2586481</v>
      </c>
      <c r="O51" s="110"/>
      <c r="P51" s="110"/>
      <c r="Q51" s="110"/>
      <c r="R51" s="110"/>
      <c r="S51" s="110"/>
      <c r="T51" s="110"/>
      <c r="U51" s="110"/>
      <c r="V51" s="110"/>
      <c r="W51" s="110"/>
      <c r="X51" s="110"/>
      <c r="Y51" s="110"/>
      <c r="Z51" s="110"/>
      <c r="AA51" s="110"/>
      <c r="AB51" s="110"/>
      <c r="AC51" s="110"/>
      <c r="AD51" s="110"/>
    </row>
    <row r="52" spans="1:30" s="40" customFormat="1" ht="25.15" customHeight="1">
      <c r="A52" s="135">
        <f>IF(B52&lt;&gt;"",COUNTA($B$19:B52),"")</f>
        <v>34</v>
      </c>
      <c r="B52" s="38" t="s">
        <v>169</v>
      </c>
      <c r="C52" s="160">
        <v>358999</v>
      </c>
      <c r="D52" s="160">
        <v>-434194</v>
      </c>
      <c r="E52" s="160">
        <v>-132745</v>
      </c>
      <c r="F52" s="160">
        <v>-274070</v>
      </c>
      <c r="G52" s="160">
        <v>-110358</v>
      </c>
      <c r="H52" s="161">
        <v>-878037</v>
      </c>
      <c r="I52" s="161">
        <v>-383119</v>
      </c>
      <c r="J52" s="160">
        <v>-494918</v>
      </c>
      <c r="K52" s="161">
        <v>-84792</v>
      </c>
      <c r="L52" s="160">
        <v>-191739</v>
      </c>
      <c r="M52" s="160">
        <v>-35826</v>
      </c>
      <c r="N52" s="161">
        <v>2500759</v>
      </c>
      <c r="O52" s="111"/>
      <c r="P52" s="111"/>
      <c r="Q52" s="111"/>
      <c r="R52" s="111"/>
      <c r="S52" s="111"/>
      <c r="T52" s="111"/>
      <c r="U52" s="111"/>
      <c r="V52" s="111"/>
      <c r="W52" s="111"/>
      <c r="X52" s="111"/>
      <c r="Y52" s="111"/>
      <c r="Z52" s="111"/>
      <c r="AA52" s="111"/>
      <c r="AB52" s="111"/>
      <c r="AC52" s="111"/>
      <c r="AD52" s="111"/>
    </row>
    <row r="53" spans="1:30" s="40" customFormat="1" ht="18" customHeight="1">
      <c r="A53" s="135">
        <f>IF(B53&lt;&gt;"",COUNTA($B$19:B53),"")</f>
        <v>35</v>
      </c>
      <c r="B53" s="36" t="s">
        <v>170</v>
      </c>
      <c r="C53" s="152">
        <v>124065</v>
      </c>
      <c r="D53" s="152">
        <v>4352</v>
      </c>
      <c r="E53" s="152">
        <v>640</v>
      </c>
      <c r="F53" s="152">
        <v>2113</v>
      </c>
      <c r="G53" s="152">
        <v>700</v>
      </c>
      <c r="H53" s="153">
        <v>585</v>
      </c>
      <c r="I53" s="153" t="s">
        <v>10</v>
      </c>
      <c r="J53" s="152">
        <v>585</v>
      </c>
      <c r="K53" s="153" t="s">
        <v>10</v>
      </c>
      <c r="L53" s="152">
        <v>258</v>
      </c>
      <c r="M53" s="152">
        <v>472</v>
      </c>
      <c r="N53" s="153">
        <v>114945</v>
      </c>
      <c r="O53" s="111"/>
      <c r="P53" s="111"/>
      <c r="Q53" s="111"/>
      <c r="R53" s="111"/>
      <c r="S53" s="111"/>
      <c r="T53" s="111"/>
      <c r="U53" s="111"/>
      <c r="V53" s="111"/>
      <c r="W53" s="111"/>
      <c r="X53" s="111"/>
      <c r="Y53" s="111"/>
      <c r="Z53" s="111"/>
      <c r="AA53" s="111"/>
      <c r="AB53" s="111"/>
      <c r="AC53" s="111"/>
      <c r="AD53" s="111"/>
    </row>
    <row r="54" spans="1:30" ht="11.1" customHeight="1">
      <c r="A54" s="135">
        <f>IF(B54&lt;&gt;"",COUNTA($B$19:B54),"")</f>
        <v>36</v>
      </c>
      <c r="B54" s="36" t="s">
        <v>171</v>
      </c>
      <c r="C54" s="152">
        <v>184798</v>
      </c>
      <c r="D54" s="152">
        <v>7904</v>
      </c>
      <c r="E54" s="152">
        <v>496</v>
      </c>
      <c r="F54" s="152">
        <v>2242</v>
      </c>
      <c r="G54" s="152">
        <v>42</v>
      </c>
      <c r="H54" s="153">
        <v>305</v>
      </c>
      <c r="I54" s="153">
        <v>17</v>
      </c>
      <c r="J54" s="152">
        <v>288</v>
      </c>
      <c r="K54" s="153">
        <v>457</v>
      </c>
      <c r="L54" s="152">
        <v>2333</v>
      </c>
      <c r="M54" s="152">
        <v>2413</v>
      </c>
      <c r="N54" s="153">
        <v>168606</v>
      </c>
    </row>
    <row r="55" spans="1:30" s="18" customFormat="1" ht="15.95" customHeight="1">
      <c r="A55" s="135" t="str">
        <f>IF(B55&lt;&gt;"",COUNTA($B$19:B55),"")</f>
        <v/>
      </c>
      <c r="B55" s="36"/>
      <c r="C55" s="226" t="s">
        <v>112</v>
      </c>
      <c r="D55" s="227"/>
      <c r="E55" s="227"/>
      <c r="F55" s="227"/>
      <c r="G55" s="227"/>
      <c r="H55" s="227" t="s">
        <v>112</v>
      </c>
      <c r="I55" s="227"/>
      <c r="J55" s="227"/>
      <c r="K55" s="227"/>
      <c r="L55" s="227"/>
      <c r="M55" s="227"/>
      <c r="N55" s="227"/>
    </row>
    <row r="56" spans="1:30" s="22" customFormat="1" ht="11.1" customHeight="1">
      <c r="A56" s="135">
        <f>IF(B56&lt;&gt;"",COUNTA($B$19:B56),"")</f>
        <v>37</v>
      </c>
      <c r="B56" s="36" t="s">
        <v>142</v>
      </c>
      <c r="C56" s="154">
        <v>669.47</v>
      </c>
      <c r="D56" s="154">
        <v>250.83</v>
      </c>
      <c r="E56" s="154">
        <v>106.57</v>
      </c>
      <c r="F56" s="154">
        <v>33.72</v>
      </c>
      <c r="G56" s="154">
        <v>34.25</v>
      </c>
      <c r="H56" s="155">
        <v>112.4</v>
      </c>
      <c r="I56" s="155">
        <v>38.71</v>
      </c>
      <c r="J56" s="154">
        <v>73.69</v>
      </c>
      <c r="K56" s="155">
        <v>22.67</v>
      </c>
      <c r="L56" s="154">
        <v>69.14</v>
      </c>
      <c r="M56" s="154">
        <v>39.89</v>
      </c>
      <c r="N56" s="154" t="s">
        <v>10</v>
      </c>
      <c r="O56" s="110"/>
      <c r="P56" s="110"/>
      <c r="Q56" s="110"/>
      <c r="R56" s="110"/>
      <c r="S56" s="110"/>
      <c r="T56" s="110"/>
      <c r="U56" s="110"/>
      <c r="V56" s="110"/>
      <c r="W56" s="110"/>
      <c r="X56" s="110"/>
      <c r="Y56" s="110"/>
      <c r="Z56" s="110"/>
      <c r="AA56" s="110"/>
      <c r="AB56" s="110"/>
      <c r="AC56" s="110"/>
      <c r="AD56" s="110"/>
    </row>
    <row r="57" spans="1:30" s="22" customFormat="1" ht="11.1" customHeight="1">
      <c r="A57" s="135">
        <f>IF(B57&lt;&gt;"",COUNTA($B$19:B57),"")</f>
        <v>38</v>
      </c>
      <c r="B57" s="36" t="s">
        <v>143</v>
      </c>
      <c r="C57" s="154">
        <v>392.16</v>
      </c>
      <c r="D57" s="154">
        <v>83.14</v>
      </c>
      <c r="E57" s="154">
        <v>28.11</v>
      </c>
      <c r="F57" s="154">
        <v>112.51</v>
      </c>
      <c r="G57" s="154">
        <v>11.98</v>
      </c>
      <c r="H57" s="155">
        <v>31.78</v>
      </c>
      <c r="I57" s="155">
        <v>22.23</v>
      </c>
      <c r="J57" s="154">
        <v>9.5500000000000007</v>
      </c>
      <c r="K57" s="155">
        <v>15.78</v>
      </c>
      <c r="L57" s="154">
        <v>73.11</v>
      </c>
      <c r="M57" s="154">
        <v>35.549999999999997</v>
      </c>
      <c r="N57" s="154">
        <v>0.19</v>
      </c>
      <c r="O57" s="110"/>
      <c r="P57" s="110"/>
      <c r="Q57" s="110"/>
      <c r="R57" s="110"/>
      <c r="S57" s="110"/>
      <c r="T57" s="110"/>
      <c r="U57" s="110"/>
      <c r="V57" s="110"/>
      <c r="W57" s="110"/>
      <c r="X57" s="110"/>
      <c r="Y57" s="110"/>
      <c r="Z57" s="110"/>
      <c r="AA57" s="110"/>
      <c r="AB57" s="110"/>
      <c r="AC57" s="110"/>
      <c r="AD57" s="110"/>
    </row>
    <row r="58" spans="1:30" s="22" customFormat="1" ht="21.6" customHeight="1">
      <c r="A58" s="135">
        <f>IF(B58&lt;&gt;"",COUNTA($B$19:B58),"")</f>
        <v>39</v>
      </c>
      <c r="B58" s="37" t="s">
        <v>144</v>
      </c>
      <c r="C58" s="154">
        <v>853.66</v>
      </c>
      <c r="D58" s="154" t="s">
        <v>10</v>
      </c>
      <c r="E58" s="154" t="s">
        <v>10</v>
      </c>
      <c r="F58" s="154" t="s">
        <v>10</v>
      </c>
      <c r="G58" s="154" t="s">
        <v>10</v>
      </c>
      <c r="H58" s="155">
        <v>853.66</v>
      </c>
      <c r="I58" s="155">
        <v>654.78</v>
      </c>
      <c r="J58" s="154">
        <v>198.88</v>
      </c>
      <c r="K58" s="155" t="s">
        <v>10</v>
      </c>
      <c r="L58" s="154" t="s">
        <v>10</v>
      </c>
      <c r="M58" s="154" t="s">
        <v>10</v>
      </c>
      <c r="N58" s="154" t="s">
        <v>10</v>
      </c>
      <c r="O58" s="110"/>
      <c r="P58" s="110"/>
      <c r="Q58" s="110"/>
      <c r="R58" s="110"/>
      <c r="S58" s="110"/>
      <c r="T58" s="110"/>
      <c r="U58" s="110"/>
      <c r="V58" s="110"/>
      <c r="W58" s="110"/>
      <c r="X58" s="110"/>
      <c r="Y58" s="110"/>
      <c r="Z58" s="110"/>
      <c r="AA58" s="110"/>
      <c r="AB58" s="110"/>
      <c r="AC58" s="110"/>
      <c r="AD58" s="110"/>
    </row>
    <row r="59" spans="1:30" s="22" customFormat="1" ht="11.1" customHeight="1">
      <c r="A59" s="135">
        <f>IF(B59&lt;&gt;"",COUNTA($B$19:B59),"")</f>
        <v>40</v>
      </c>
      <c r="B59" s="36" t="s">
        <v>145</v>
      </c>
      <c r="C59" s="154">
        <v>16.22</v>
      </c>
      <c r="D59" s="154">
        <v>0.74</v>
      </c>
      <c r="E59" s="154">
        <v>0.05</v>
      </c>
      <c r="F59" s="154">
        <v>0.14000000000000001</v>
      </c>
      <c r="G59" s="154" t="s">
        <v>10</v>
      </c>
      <c r="H59" s="155">
        <v>0.04</v>
      </c>
      <c r="I59" s="155" t="s">
        <v>10</v>
      </c>
      <c r="J59" s="154">
        <v>0.04</v>
      </c>
      <c r="K59" s="155">
        <v>0.04</v>
      </c>
      <c r="L59" s="154">
        <v>0.28000000000000003</v>
      </c>
      <c r="M59" s="154">
        <v>0.32</v>
      </c>
      <c r="N59" s="154">
        <v>14.61</v>
      </c>
      <c r="O59" s="110"/>
      <c r="P59" s="110"/>
      <c r="Q59" s="110"/>
      <c r="R59" s="110"/>
      <c r="S59" s="110"/>
      <c r="T59" s="110"/>
      <c r="U59" s="110"/>
      <c r="V59" s="110"/>
      <c r="W59" s="110"/>
      <c r="X59" s="110"/>
      <c r="Y59" s="110"/>
      <c r="Z59" s="110"/>
      <c r="AA59" s="110"/>
      <c r="AB59" s="110"/>
      <c r="AC59" s="110"/>
      <c r="AD59" s="110"/>
    </row>
    <row r="60" spans="1:30" s="22" customFormat="1" ht="11.1" customHeight="1">
      <c r="A60" s="135">
        <f>IF(B60&lt;&gt;"",COUNTA($B$19:B60),"")</f>
        <v>41</v>
      </c>
      <c r="B60" s="36" t="s">
        <v>146</v>
      </c>
      <c r="C60" s="154">
        <v>1122.03</v>
      </c>
      <c r="D60" s="154">
        <v>83.21</v>
      </c>
      <c r="E60" s="154">
        <v>24.18</v>
      </c>
      <c r="F60" s="154">
        <v>76.66</v>
      </c>
      <c r="G60" s="154">
        <v>52.34</v>
      </c>
      <c r="H60" s="155">
        <v>299.32</v>
      </c>
      <c r="I60" s="155">
        <v>36.380000000000003</v>
      </c>
      <c r="J60" s="154">
        <v>262.94</v>
      </c>
      <c r="K60" s="155">
        <v>25.56</v>
      </c>
      <c r="L60" s="154">
        <v>47.97</v>
      </c>
      <c r="M60" s="154">
        <v>90.97</v>
      </c>
      <c r="N60" s="154">
        <v>421.83</v>
      </c>
      <c r="O60" s="110"/>
      <c r="P60" s="110"/>
      <c r="Q60" s="110"/>
      <c r="R60" s="110"/>
      <c r="S60" s="110"/>
      <c r="T60" s="110"/>
      <c r="U60" s="110"/>
      <c r="V60" s="110"/>
      <c r="W60" s="110"/>
      <c r="X60" s="110"/>
      <c r="Y60" s="110"/>
      <c r="Z60" s="110"/>
      <c r="AA60" s="110"/>
      <c r="AB60" s="110"/>
      <c r="AC60" s="110"/>
      <c r="AD60" s="110"/>
    </row>
    <row r="61" spans="1:30" s="22" customFormat="1" ht="11.1" customHeight="1">
      <c r="A61" s="135">
        <f>IF(B61&lt;&gt;"",COUNTA($B$19:B61),"")</f>
        <v>42</v>
      </c>
      <c r="B61" s="36" t="s">
        <v>147</v>
      </c>
      <c r="C61" s="154">
        <v>518.19000000000005</v>
      </c>
      <c r="D61" s="154">
        <v>44.63</v>
      </c>
      <c r="E61" s="154">
        <v>4.46</v>
      </c>
      <c r="F61" s="154">
        <v>35.369999999999997</v>
      </c>
      <c r="G61" s="154">
        <v>0.51</v>
      </c>
      <c r="H61" s="155">
        <v>18.649999999999999</v>
      </c>
      <c r="I61" s="155">
        <v>0.37</v>
      </c>
      <c r="J61" s="154">
        <v>18.28</v>
      </c>
      <c r="K61" s="155">
        <v>0.5</v>
      </c>
      <c r="L61" s="154">
        <v>2.5099999999999998</v>
      </c>
      <c r="M61" s="154">
        <v>0.47</v>
      </c>
      <c r="N61" s="154">
        <v>411.08</v>
      </c>
      <c r="O61" s="110"/>
      <c r="P61" s="110"/>
      <c r="Q61" s="110"/>
      <c r="R61" s="110"/>
      <c r="S61" s="110"/>
      <c r="T61" s="110"/>
      <c r="U61" s="110"/>
      <c r="V61" s="110"/>
      <c r="W61" s="110"/>
      <c r="X61" s="110"/>
      <c r="Y61" s="110"/>
      <c r="Z61" s="110"/>
      <c r="AA61" s="110"/>
      <c r="AB61" s="110"/>
      <c r="AC61" s="110"/>
      <c r="AD61" s="110"/>
    </row>
    <row r="62" spans="1:30" s="22" customFormat="1" ht="20.100000000000001" customHeight="1">
      <c r="A62" s="136">
        <f>IF(B62&lt;&gt;"",COUNTA($B$19:B62),"")</f>
        <v>43</v>
      </c>
      <c r="B62" s="39" t="s">
        <v>148</v>
      </c>
      <c r="C62" s="158">
        <v>2535.35</v>
      </c>
      <c r="D62" s="158">
        <v>373.29</v>
      </c>
      <c r="E62" s="158">
        <v>154.44</v>
      </c>
      <c r="F62" s="158">
        <v>187.67</v>
      </c>
      <c r="G62" s="158">
        <v>98.06</v>
      </c>
      <c r="H62" s="159">
        <v>1278.55</v>
      </c>
      <c r="I62" s="159">
        <v>751.73</v>
      </c>
      <c r="J62" s="158">
        <v>526.82000000000005</v>
      </c>
      <c r="K62" s="159">
        <v>63.54</v>
      </c>
      <c r="L62" s="158">
        <v>187.99</v>
      </c>
      <c r="M62" s="158">
        <v>166.27</v>
      </c>
      <c r="N62" s="158">
        <v>25.55</v>
      </c>
      <c r="O62" s="110"/>
      <c r="P62" s="110"/>
      <c r="Q62" s="110"/>
      <c r="R62" s="110"/>
      <c r="S62" s="110"/>
      <c r="T62" s="110"/>
      <c r="U62" s="110"/>
      <c r="V62" s="110"/>
      <c r="W62" s="110"/>
      <c r="X62" s="110"/>
      <c r="Y62" s="110"/>
      <c r="Z62" s="110"/>
      <c r="AA62" s="110"/>
      <c r="AB62" s="110"/>
      <c r="AC62" s="110"/>
      <c r="AD62" s="110"/>
    </row>
    <row r="63" spans="1:30" s="22" customFormat="1" ht="21.6" customHeight="1">
      <c r="A63" s="135">
        <f>IF(B63&lt;&gt;"",COUNTA($B$19:B63),"")</f>
        <v>44</v>
      </c>
      <c r="B63" s="37" t="s">
        <v>149</v>
      </c>
      <c r="C63" s="154">
        <v>327.32</v>
      </c>
      <c r="D63" s="154">
        <v>56.92</v>
      </c>
      <c r="E63" s="154">
        <v>21.49</v>
      </c>
      <c r="F63" s="154">
        <v>32.29</v>
      </c>
      <c r="G63" s="154">
        <v>4.26</v>
      </c>
      <c r="H63" s="155">
        <v>17.93</v>
      </c>
      <c r="I63" s="155">
        <v>0.11</v>
      </c>
      <c r="J63" s="154">
        <v>17.82</v>
      </c>
      <c r="K63" s="155">
        <v>12.43</v>
      </c>
      <c r="L63" s="154">
        <v>130.80000000000001</v>
      </c>
      <c r="M63" s="154">
        <v>51.2</v>
      </c>
      <c r="N63" s="154" t="s">
        <v>10</v>
      </c>
      <c r="O63" s="110"/>
      <c r="P63" s="110"/>
      <c r="Q63" s="110"/>
      <c r="R63" s="110"/>
      <c r="S63" s="110"/>
      <c r="T63" s="110"/>
      <c r="U63" s="110"/>
      <c r="V63" s="110"/>
      <c r="W63" s="110"/>
      <c r="X63" s="110"/>
      <c r="Y63" s="110"/>
      <c r="Z63" s="110"/>
      <c r="AA63" s="110"/>
      <c r="AB63" s="110"/>
      <c r="AC63" s="110"/>
      <c r="AD63" s="110"/>
    </row>
    <row r="64" spans="1:30" s="22" customFormat="1" ht="11.1" customHeight="1">
      <c r="A64" s="135">
        <f>IF(B64&lt;&gt;"",COUNTA($B$19:B64),"")</f>
        <v>45</v>
      </c>
      <c r="B64" s="36" t="s">
        <v>150</v>
      </c>
      <c r="C64" s="154">
        <v>211.51</v>
      </c>
      <c r="D64" s="154">
        <v>20.6</v>
      </c>
      <c r="E64" s="154">
        <v>5.08</v>
      </c>
      <c r="F64" s="154">
        <v>28.98</v>
      </c>
      <c r="G64" s="154">
        <v>2.96</v>
      </c>
      <c r="H64" s="155">
        <v>12.04</v>
      </c>
      <c r="I64" s="155" t="s">
        <v>10</v>
      </c>
      <c r="J64" s="154">
        <v>12.03</v>
      </c>
      <c r="K64" s="155">
        <v>11.23</v>
      </c>
      <c r="L64" s="154">
        <v>102.17</v>
      </c>
      <c r="M64" s="154">
        <v>28.45</v>
      </c>
      <c r="N64" s="154" t="s">
        <v>10</v>
      </c>
      <c r="O64" s="110"/>
      <c r="P64" s="110"/>
      <c r="Q64" s="110"/>
      <c r="R64" s="110"/>
      <c r="S64" s="110"/>
      <c r="T64" s="110"/>
      <c r="U64" s="110"/>
      <c r="V64" s="110"/>
      <c r="W64" s="110"/>
      <c r="X64" s="110"/>
      <c r="Y64" s="110"/>
      <c r="Z64" s="110"/>
      <c r="AA64" s="110"/>
      <c r="AB64" s="110"/>
      <c r="AC64" s="110"/>
      <c r="AD64" s="110"/>
    </row>
    <row r="65" spans="1:30" s="22" customFormat="1" ht="11.1" customHeight="1">
      <c r="A65" s="135">
        <f>IF(B65&lt;&gt;"",COUNTA($B$19:B65),"")</f>
        <v>46</v>
      </c>
      <c r="B65" s="36" t="s">
        <v>151</v>
      </c>
      <c r="C65" s="154">
        <v>0.08</v>
      </c>
      <c r="D65" s="154">
        <v>0.01</v>
      </c>
      <c r="E65" s="154" t="s">
        <v>10</v>
      </c>
      <c r="F65" s="154" t="s">
        <v>10</v>
      </c>
      <c r="G65" s="154" t="s">
        <v>10</v>
      </c>
      <c r="H65" s="155" t="s">
        <v>10</v>
      </c>
      <c r="I65" s="155" t="s">
        <v>10</v>
      </c>
      <c r="J65" s="154" t="s">
        <v>10</v>
      </c>
      <c r="K65" s="155" t="s">
        <v>10</v>
      </c>
      <c r="L65" s="154">
        <v>0.03</v>
      </c>
      <c r="M65" s="154" t="s">
        <v>10</v>
      </c>
      <c r="N65" s="154">
        <v>0.04</v>
      </c>
      <c r="O65" s="110"/>
      <c r="P65" s="110"/>
      <c r="Q65" s="110"/>
      <c r="R65" s="110"/>
      <c r="S65" s="110"/>
      <c r="T65" s="110"/>
      <c r="U65" s="110"/>
      <c r="V65" s="110"/>
      <c r="W65" s="110"/>
      <c r="X65" s="110"/>
      <c r="Y65" s="110"/>
      <c r="Z65" s="110"/>
      <c r="AA65" s="110"/>
      <c r="AB65" s="110"/>
      <c r="AC65" s="110"/>
      <c r="AD65" s="110"/>
    </row>
    <row r="66" spans="1:30" s="22" customFormat="1" ht="11.1" customHeight="1">
      <c r="A66" s="135">
        <f>IF(B66&lt;&gt;"",COUNTA($B$19:B66),"")</f>
        <v>47</v>
      </c>
      <c r="B66" s="36" t="s">
        <v>152</v>
      </c>
      <c r="C66" s="154">
        <v>35.799999999999997</v>
      </c>
      <c r="D66" s="154">
        <v>0.98</v>
      </c>
      <c r="E66" s="154">
        <v>1.49</v>
      </c>
      <c r="F66" s="154">
        <v>0.52</v>
      </c>
      <c r="G66" s="154">
        <v>0.02</v>
      </c>
      <c r="H66" s="155">
        <v>1.34</v>
      </c>
      <c r="I66" s="155">
        <v>0.19</v>
      </c>
      <c r="J66" s="154">
        <v>1.1599999999999999</v>
      </c>
      <c r="K66" s="155">
        <v>1.34</v>
      </c>
      <c r="L66" s="154">
        <v>4.95</v>
      </c>
      <c r="M66" s="154">
        <v>1.85</v>
      </c>
      <c r="N66" s="154">
        <v>23.31</v>
      </c>
      <c r="O66" s="110"/>
      <c r="P66" s="110"/>
      <c r="Q66" s="110"/>
      <c r="R66" s="110"/>
      <c r="S66" s="110"/>
      <c r="T66" s="110"/>
      <c r="U66" s="110"/>
      <c r="V66" s="110"/>
      <c r="W66" s="110"/>
      <c r="X66" s="110"/>
      <c r="Y66" s="110"/>
      <c r="Z66" s="110"/>
      <c r="AA66" s="110"/>
      <c r="AB66" s="110"/>
      <c r="AC66" s="110"/>
      <c r="AD66" s="110"/>
    </row>
    <row r="67" spans="1:30" s="22" customFormat="1" ht="11.1" customHeight="1">
      <c r="A67" s="135">
        <f>IF(B67&lt;&gt;"",COUNTA($B$19:B67),"")</f>
        <v>48</v>
      </c>
      <c r="B67" s="36" t="s">
        <v>147</v>
      </c>
      <c r="C67" s="154">
        <v>5.71</v>
      </c>
      <c r="D67" s="154">
        <v>0.17</v>
      </c>
      <c r="E67" s="154">
        <v>1.28</v>
      </c>
      <c r="F67" s="154">
        <v>1.62</v>
      </c>
      <c r="G67" s="154">
        <v>0.01</v>
      </c>
      <c r="H67" s="155">
        <v>0.28000000000000003</v>
      </c>
      <c r="I67" s="155" t="s">
        <v>10</v>
      </c>
      <c r="J67" s="154">
        <v>0.28000000000000003</v>
      </c>
      <c r="K67" s="155">
        <v>0.04</v>
      </c>
      <c r="L67" s="154">
        <v>2.0499999999999998</v>
      </c>
      <c r="M67" s="154">
        <v>0.15</v>
      </c>
      <c r="N67" s="154">
        <v>0.11</v>
      </c>
      <c r="O67" s="110"/>
      <c r="P67" s="110"/>
      <c r="Q67" s="110"/>
      <c r="R67" s="110"/>
      <c r="S67" s="110"/>
      <c r="T67" s="110"/>
      <c r="U67" s="110"/>
      <c r="V67" s="110"/>
      <c r="W67" s="110"/>
      <c r="X67" s="110"/>
      <c r="Y67" s="110"/>
      <c r="Z67" s="110"/>
      <c r="AA67" s="110"/>
      <c r="AB67" s="110"/>
      <c r="AC67" s="110"/>
      <c r="AD67" s="110"/>
    </row>
    <row r="68" spans="1:30" s="22" customFormat="1" ht="20.100000000000001" customHeight="1">
      <c r="A68" s="136">
        <f>IF(B68&lt;&gt;"",COUNTA($B$19:B68),"")</f>
        <v>49</v>
      </c>
      <c r="B68" s="39" t="s">
        <v>153</v>
      </c>
      <c r="C68" s="158">
        <v>357.48</v>
      </c>
      <c r="D68" s="158">
        <v>57.75</v>
      </c>
      <c r="E68" s="158">
        <v>21.7</v>
      </c>
      <c r="F68" s="158">
        <v>31.19</v>
      </c>
      <c r="G68" s="158">
        <v>4.2699999999999996</v>
      </c>
      <c r="H68" s="159">
        <v>19</v>
      </c>
      <c r="I68" s="159">
        <v>0.28999999999999998</v>
      </c>
      <c r="J68" s="158">
        <v>18.7</v>
      </c>
      <c r="K68" s="159">
        <v>13.74</v>
      </c>
      <c r="L68" s="158">
        <v>133.72999999999999</v>
      </c>
      <c r="M68" s="158">
        <v>52.89</v>
      </c>
      <c r="N68" s="158">
        <v>23.23</v>
      </c>
      <c r="O68" s="110"/>
      <c r="P68" s="110"/>
      <c r="Q68" s="110"/>
      <c r="R68" s="110"/>
      <c r="S68" s="110"/>
      <c r="T68" s="110"/>
      <c r="U68" s="110"/>
      <c r="V68" s="110"/>
      <c r="W68" s="110"/>
      <c r="X68" s="110"/>
      <c r="Y68" s="110"/>
      <c r="Z68" s="110"/>
      <c r="AA68" s="110"/>
      <c r="AB68" s="110"/>
      <c r="AC68" s="110"/>
      <c r="AD68" s="110"/>
    </row>
    <row r="69" spans="1:30" s="22" customFormat="1" ht="20.100000000000001" customHeight="1">
      <c r="A69" s="136">
        <f>IF(B69&lt;&gt;"",COUNTA($B$19:B69),"")</f>
        <v>50</v>
      </c>
      <c r="B69" s="39" t="s">
        <v>154</v>
      </c>
      <c r="C69" s="158">
        <v>2892.83</v>
      </c>
      <c r="D69" s="158">
        <v>431.03</v>
      </c>
      <c r="E69" s="158">
        <v>176.13</v>
      </c>
      <c r="F69" s="158">
        <v>218.86</v>
      </c>
      <c r="G69" s="158">
        <v>102.33</v>
      </c>
      <c r="H69" s="159">
        <v>1297.54</v>
      </c>
      <c r="I69" s="159">
        <v>752.02</v>
      </c>
      <c r="J69" s="158">
        <v>545.52</v>
      </c>
      <c r="K69" s="159">
        <v>77.27</v>
      </c>
      <c r="L69" s="158">
        <v>321.72000000000003</v>
      </c>
      <c r="M69" s="158">
        <v>219.16</v>
      </c>
      <c r="N69" s="158">
        <v>48.78</v>
      </c>
      <c r="O69" s="110"/>
      <c r="P69" s="110"/>
      <c r="Q69" s="110"/>
      <c r="R69" s="110"/>
      <c r="S69" s="110"/>
      <c r="T69" s="110"/>
      <c r="U69" s="110"/>
      <c r="V69" s="110"/>
      <c r="W69" s="110"/>
      <c r="X69" s="110"/>
      <c r="Y69" s="110"/>
      <c r="Z69" s="110"/>
      <c r="AA69" s="110"/>
      <c r="AB69" s="110"/>
      <c r="AC69" s="110"/>
      <c r="AD69" s="110"/>
    </row>
    <row r="70" spans="1:30" s="22" customFormat="1" ht="11.1" customHeight="1">
      <c r="A70" s="135">
        <f>IF(B70&lt;&gt;"",COUNTA($B$19:B70),"")</f>
        <v>51</v>
      </c>
      <c r="B70" s="36" t="s">
        <v>155</v>
      </c>
      <c r="C70" s="154">
        <v>811.72</v>
      </c>
      <c r="D70" s="154" t="s">
        <v>10</v>
      </c>
      <c r="E70" s="154" t="s">
        <v>10</v>
      </c>
      <c r="F70" s="154" t="s">
        <v>10</v>
      </c>
      <c r="G70" s="154" t="s">
        <v>10</v>
      </c>
      <c r="H70" s="155" t="s">
        <v>10</v>
      </c>
      <c r="I70" s="155" t="s">
        <v>10</v>
      </c>
      <c r="J70" s="154" t="s">
        <v>10</v>
      </c>
      <c r="K70" s="155" t="s">
        <v>10</v>
      </c>
      <c r="L70" s="154" t="s">
        <v>10</v>
      </c>
      <c r="M70" s="154" t="s">
        <v>10</v>
      </c>
      <c r="N70" s="154">
        <v>811.72</v>
      </c>
      <c r="O70" s="110"/>
      <c r="P70" s="110"/>
      <c r="Q70" s="110"/>
      <c r="R70" s="110"/>
      <c r="S70" s="110"/>
      <c r="T70" s="110"/>
      <c r="U70" s="110"/>
      <c r="V70" s="110"/>
      <c r="W70" s="110"/>
      <c r="X70" s="110"/>
      <c r="Y70" s="110"/>
      <c r="Z70" s="110"/>
      <c r="AA70" s="110"/>
      <c r="AB70" s="110"/>
      <c r="AC70" s="110"/>
      <c r="AD70" s="110"/>
    </row>
    <row r="71" spans="1:30" s="22" customFormat="1" ht="11.1" customHeight="1">
      <c r="A71" s="135">
        <f>IF(B71&lt;&gt;"",COUNTA($B$19:B71),"")</f>
        <v>52</v>
      </c>
      <c r="B71" s="36" t="s">
        <v>156</v>
      </c>
      <c r="C71" s="154">
        <v>277.86</v>
      </c>
      <c r="D71" s="154" t="s">
        <v>10</v>
      </c>
      <c r="E71" s="154" t="s">
        <v>10</v>
      </c>
      <c r="F71" s="154" t="s">
        <v>10</v>
      </c>
      <c r="G71" s="154" t="s">
        <v>10</v>
      </c>
      <c r="H71" s="155" t="s">
        <v>10</v>
      </c>
      <c r="I71" s="155" t="s">
        <v>10</v>
      </c>
      <c r="J71" s="154" t="s">
        <v>10</v>
      </c>
      <c r="K71" s="155" t="s">
        <v>10</v>
      </c>
      <c r="L71" s="154" t="s">
        <v>10</v>
      </c>
      <c r="M71" s="154" t="s">
        <v>10</v>
      </c>
      <c r="N71" s="154">
        <v>277.86</v>
      </c>
      <c r="O71" s="110"/>
      <c r="P71" s="110"/>
      <c r="Q71" s="110"/>
      <c r="R71" s="110"/>
      <c r="S71" s="110"/>
      <c r="T71" s="110"/>
      <c r="U71" s="110"/>
      <c r="V71" s="110"/>
      <c r="W71" s="110"/>
      <c r="X71" s="110"/>
      <c r="Y71" s="110"/>
      <c r="Z71" s="110"/>
      <c r="AA71" s="110"/>
      <c r="AB71" s="110"/>
      <c r="AC71" s="110"/>
      <c r="AD71" s="110"/>
    </row>
    <row r="72" spans="1:30" s="22" customFormat="1" ht="11.1" customHeight="1">
      <c r="A72" s="135">
        <f>IF(B72&lt;&gt;"",COUNTA($B$19:B72),"")</f>
        <v>53</v>
      </c>
      <c r="B72" s="36" t="s">
        <v>172</v>
      </c>
      <c r="C72" s="154">
        <v>332.29</v>
      </c>
      <c r="D72" s="154" t="s">
        <v>10</v>
      </c>
      <c r="E72" s="154" t="s">
        <v>10</v>
      </c>
      <c r="F72" s="154" t="s">
        <v>10</v>
      </c>
      <c r="G72" s="154" t="s">
        <v>10</v>
      </c>
      <c r="H72" s="155" t="s">
        <v>10</v>
      </c>
      <c r="I72" s="155" t="s">
        <v>10</v>
      </c>
      <c r="J72" s="154" t="s">
        <v>10</v>
      </c>
      <c r="K72" s="155" t="s">
        <v>10</v>
      </c>
      <c r="L72" s="154" t="s">
        <v>10</v>
      </c>
      <c r="M72" s="154" t="s">
        <v>10</v>
      </c>
      <c r="N72" s="154">
        <v>332.29</v>
      </c>
      <c r="O72" s="110"/>
      <c r="P72" s="110"/>
      <c r="Q72" s="110"/>
      <c r="R72" s="110"/>
      <c r="S72" s="110"/>
      <c r="T72" s="110"/>
      <c r="U72" s="110"/>
      <c r="V72" s="110"/>
      <c r="W72" s="110"/>
      <c r="X72" s="110"/>
      <c r="Y72" s="110"/>
      <c r="Z72" s="110"/>
      <c r="AA72" s="110"/>
      <c r="AB72" s="110"/>
      <c r="AC72" s="110"/>
      <c r="AD72" s="110"/>
    </row>
    <row r="73" spans="1:30" s="22" customFormat="1" ht="11.1" customHeight="1">
      <c r="A73" s="135">
        <f>IF(B73&lt;&gt;"",COUNTA($B$19:B73),"")</f>
        <v>54</v>
      </c>
      <c r="B73" s="36" t="s">
        <v>173</v>
      </c>
      <c r="C73" s="154">
        <v>122.28</v>
      </c>
      <c r="D73" s="154" t="s">
        <v>10</v>
      </c>
      <c r="E73" s="154" t="s">
        <v>10</v>
      </c>
      <c r="F73" s="154" t="s">
        <v>10</v>
      </c>
      <c r="G73" s="154" t="s">
        <v>10</v>
      </c>
      <c r="H73" s="155" t="s">
        <v>10</v>
      </c>
      <c r="I73" s="155" t="s">
        <v>10</v>
      </c>
      <c r="J73" s="154" t="s">
        <v>10</v>
      </c>
      <c r="K73" s="155" t="s">
        <v>10</v>
      </c>
      <c r="L73" s="154" t="s">
        <v>10</v>
      </c>
      <c r="M73" s="154" t="s">
        <v>10</v>
      </c>
      <c r="N73" s="154">
        <v>122.28</v>
      </c>
      <c r="O73" s="110"/>
      <c r="P73" s="110"/>
      <c r="Q73" s="110"/>
      <c r="R73" s="110"/>
      <c r="S73" s="110"/>
      <c r="T73" s="110"/>
      <c r="U73" s="110"/>
      <c r="V73" s="110"/>
      <c r="W73" s="110"/>
      <c r="X73" s="110"/>
      <c r="Y73" s="110"/>
      <c r="Z73" s="110"/>
      <c r="AA73" s="110"/>
      <c r="AB73" s="110"/>
      <c r="AC73" s="110"/>
      <c r="AD73" s="110"/>
    </row>
    <row r="74" spans="1:30" s="22" customFormat="1" ht="11.1" customHeight="1">
      <c r="A74" s="135">
        <f>IF(B74&lt;&gt;"",COUNTA($B$19:B74),"")</f>
        <v>55</v>
      </c>
      <c r="B74" s="36" t="s">
        <v>61</v>
      </c>
      <c r="C74" s="154">
        <v>386.98</v>
      </c>
      <c r="D74" s="154" t="s">
        <v>10</v>
      </c>
      <c r="E74" s="154" t="s">
        <v>10</v>
      </c>
      <c r="F74" s="154" t="s">
        <v>10</v>
      </c>
      <c r="G74" s="154" t="s">
        <v>10</v>
      </c>
      <c r="H74" s="155" t="s">
        <v>10</v>
      </c>
      <c r="I74" s="155" t="s">
        <v>10</v>
      </c>
      <c r="J74" s="154" t="s">
        <v>10</v>
      </c>
      <c r="K74" s="155" t="s">
        <v>10</v>
      </c>
      <c r="L74" s="154" t="s">
        <v>10</v>
      </c>
      <c r="M74" s="154" t="s">
        <v>10</v>
      </c>
      <c r="N74" s="154">
        <v>386.98</v>
      </c>
      <c r="O74" s="110"/>
      <c r="P74" s="110"/>
      <c r="Q74" s="110"/>
      <c r="R74" s="110"/>
      <c r="S74" s="110"/>
      <c r="T74" s="110"/>
      <c r="U74" s="110"/>
      <c r="V74" s="110"/>
      <c r="W74" s="110"/>
      <c r="X74" s="110"/>
      <c r="Y74" s="110"/>
      <c r="Z74" s="110"/>
      <c r="AA74" s="110"/>
      <c r="AB74" s="110"/>
      <c r="AC74" s="110"/>
      <c r="AD74" s="110"/>
    </row>
    <row r="75" spans="1:30" s="22" customFormat="1" ht="21.6" customHeight="1">
      <c r="A75" s="135">
        <f>IF(B75&lt;&gt;"",COUNTA($B$19:B75),"")</f>
        <v>56</v>
      </c>
      <c r="B75" s="37" t="s">
        <v>157</v>
      </c>
      <c r="C75" s="154">
        <v>348.7</v>
      </c>
      <c r="D75" s="154" t="s">
        <v>10</v>
      </c>
      <c r="E75" s="154" t="s">
        <v>10</v>
      </c>
      <c r="F75" s="154" t="s">
        <v>10</v>
      </c>
      <c r="G75" s="154" t="s">
        <v>10</v>
      </c>
      <c r="H75" s="155" t="s">
        <v>10</v>
      </c>
      <c r="I75" s="155" t="s">
        <v>10</v>
      </c>
      <c r="J75" s="154" t="s">
        <v>10</v>
      </c>
      <c r="K75" s="155" t="s">
        <v>10</v>
      </c>
      <c r="L75" s="154" t="s">
        <v>10</v>
      </c>
      <c r="M75" s="154" t="s">
        <v>10</v>
      </c>
      <c r="N75" s="154">
        <v>348.7</v>
      </c>
      <c r="O75" s="110"/>
      <c r="P75" s="110"/>
      <c r="Q75" s="110"/>
      <c r="R75" s="110"/>
      <c r="S75" s="110"/>
      <c r="T75" s="110"/>
      <c r="U75" s="110"/>
      <c r="V75" s="110"/>
      <c r="W75" s="110"/>
      <c r="X75" s="110"/>
      <c r="Y75" s="110"/>
      <c r="Z75" s="110"/>
      <c r="AA75" s="110"/>
      <c r="AB75" s="110"/>
      <c r="AC75" s="110"/>
      <c r="AD75" s="110"/>
    </row>
    <row r="76" spans="1:30" s="22" customFormat="1" ht="21.6" customHeight="1">
      <c r="A76" s="135">
        <f>IF(B76&lt;&gt;"",COUNTA($B$19:B76),"")</f>
        <v>57</v>
      </c>
      <c r="B76" s="37" t="s">
        <v>158</v>
      </c>
      <c r="C76" s="154">
        <v>417.79</v>
      </c>
      <c r="D76" s="154">
        <v>3.45</v>
      </c>
      <c r="E76" s="154">
        <v>0.5</v>
      </c>
      <c r="F76" s="154">
        <v>8.4700000000000006</v>
      </c>
      <c r="G76" s="154">
        <v>15.59</v>
      </c>
      <c r="H76" s="155">
        <v>371.26</v>
      </c>
      <c r="I76" s="155">
        <v>208.8</v>
      </c>
      <c r="J76" s="154">
        <v>162.46</v>
      </c>
      <c r="K76" s="155">
        <v>0.69</v>
      </c>
      <c r="L76" s="154">
        <v>15.69</v>
      </c>
      <c r="M76" s="154">
        <v>2.13</v>
      </c>
      <c r="N76" s="154" t="s">
        <v>10</v>
      </c>
      <c r="O76" s="110"/>
      <c r="P76" s="110"/>
      <c r="Q76" s="110"/>
      <c r="R76" s="110"/>
      <c r="S76" s="110"/>
      <c r="T76" s="110"/>
      <c r="U76" s="110"/>
      <c r="V76" s="110"/>
      <c r="W76" s="110"/>
      <c r="X76" s="110"/>
      <c r="Y76" s="110"/>
      <c r="Z76" s="110"/>
      <c r="AA76" s="110"/>
      <c r="AB76" s="110"/>
      <c r="AC76" s="110"/>
      <c r="AD76" s="110"/>
    </row>
    <row r="77" spans="1:30" s="22" customFormat="1" ht="21.6" customHeight="1">
      <c r="A77" s="135">
        <f>IF(B77&lt;&gt;"",COUNTA($B$19:B77),"")</f>
        <v>58</v>
      </c>
      <c r="B77" s="37" t="s">
        <v>159</v>
      </c>
      <c r="C77" s="154">
        <v>144.13</v>
      </c>
      <c r="D77" s="154">
        <v>3.77</v>
      </c>
      <c r="E77" s="154">
        <v>0.08</v>
      </c>
      <c r="F77" s="154">
        <v>0.32</v>
      </c>
      <c r="G77" s="154">
        <v>1.3</v>
      </c>
      <c r="H77" s="155">
        <v>137.13</v>
      </c>
      <c r="I77" s="155">
        <v>135.65</v>
      </c>
      <c r="J77" s="154">
        <v>1.47</v>
      </c>
      <c r="K77" s="155">
        <v>0.08</v>
      </c>
      <c r="L77" s="154">
        <v>0.35</v>
      </c>
      <c r="M77" s="154">
        <v>1.1100000000000001</v>
      </c>
      <c r="N77" s="154" t="s">
        <v>10</v>
      </c>
      <c r="O77" s="110"/>
      <c r="P77" s="110"/>
      <c r="Q77" s="110"/>
      <c r="R77" s="110"/>
      <c r="S77" s="110"/>
      <c r="T77" s="110"/>
      <c r="U77" s="110"/>
      <c r="V77" s="110"/>
      <c r="W77" s="110"/>
      <c r="X77" s="110"/>
      <c r="Y77" s="110"/>
      <c r="Z77" s="110"/>
      <c r="AA77" s="110"/>
      <c r="AB77" s="110"/>
      <c r="AC77" s="110"/>
      <c r="AD77" s="110"/>
    </row>
    <row r="78" spans="1:30" s="22" customFormat="1" ht="11.1" customHeight="1">
      <c r="A78" s="135">
        <f>IF(B78&lt;&gt;"",COUNTA($B$19:B78),"")</f>
        <v>59</v>
      </c>
      <c r="B78" s="36" t="s">
        <v>160</v>
      </c>
      <c r="C78" s="154">
        <v>171.75</v>
      </c>
      <c r="D78" s="154">
        <v>2.0299999999999998</v>
      </c>
      <c r="E78" s="154">
        <v>35.64</v>
      </c>
      <c r="F78" s="154">
        <v>2.58</v>
      </c>
      <c r="G78" s="154">
        <v>5.27</v>
      </c>
      <c r="H78" s="155">
        <v>12.36</v>
      </c>
      <c r="I78" s="155">
        <v>0.18</v>
      </c>
      <c r="J78" s="154">
        <v>12.18</v>
      </c>
      <c r="K78" s="155">
        <v>6</v>
      </c>
      <c r="L78" s="154">
        <v>28.73</v>
      </c>
      <c r="M78" s="154">
        <v>79.13</v>
      </c>
      <c r="N78" s="154" t="s">
        <v>10</v>
      </c>
      <c r="O78" s="110"/>
      <c r="P78" s="110"/>
      <c r="Q78" s="110"/>
      <c r="R78" s="110"/>
      <c r="S78" s="110"/>
      <c r="T78" s="110"/>
      <c r="U78" s="110"/>
      <c r="V78" s="110"/>
      <c r="W78" s="110"/>
      <c r="X78" s="110"/>
      <c r="Y78" s="110"/>
      <c r="Z78" s="110"/>
      <c r="AA78" s="110"/>
      <c r="AB78" s="110"/>
      <c r="AC78" s="110"/>
      <c r="AD78" s="110"/>
    </row>
    <row r="79" spans="1:30" s="22" customFormat="1" ht="11.1" customHeight="1">
      <c r="A79" s="135">
        <f>IF(B79&lt;&gt;"",COUNTA($B$19:B79),"")</f>
        <v>60</v>
      </c>
      <c r="B79" s="36" t="s">
        <v>161</v>
      </c>
      <c r="C79" s="154">
        <v>995.53</v>
      </c>
      <c r="D79" s="154">
        <v>138.9</v>
      </c>
      <c r="E79" s="154">
        <v>40.200000000000003</v>
      </c>
      <c r="F79" s="154">
        <v>41.4</v>
      </c>
      <c r="G79" s="154">
        <v>7.85</v>
      </c>
      <c r="H79" s="155">
        <v>230.93</v>
      </c>
      <c r="I79" s="155">
        <v>169.44</v>
      </c>
      <c r="J79" s="154">
        <v>61.49</v>
      </c>
      <c r="K79" s="155">
        <v>4.5999999999999996</v>
      </c>
      <c r="L79" s="154">
        <v>26.6</v>
      </c>
      <c r="M79" s="154">
        <v>62.12</v>
      </c>
      <c r="N79" s="154">
        <v>442.93</v>
      </c>
      <c r="O79" s="110"/>
      <c r="P79" s="110"/>
      <c r="Q79" s="110"/>
      <c r="R79" s="110"/>
      <c r="S79" s="110"/>
      <c r="T79" s="110"/>
      <c r="U79" s="110"/>
      <c r="V79" s="110"/>
      <c r="W79" s="110"/>
      <c r="X79" s="110"/>
      <c r="Y79" s="110"/>
      <c r="Z79" s="110"/>
      <c r="AA79" s="110"/>
      <c r="AB79" s="110"/>
      <c r="AC79" s="110"/>
      <c r="AD79" s="110"/>
    </row>
    <row r="80" spans="1:30" s="22" customFormat="1" ht="11.1" customHeight="1">
      <c r="A80" s="135">
        <f>IF(B80&lt;&gt;"",COUNTA($B$19:B80),"")</f>
        <v>61</v>
      </c>
      <c r="B80" s="36" t="s">
        <v>147</v>
      </c>
      <c r="C80" s="154">
        <v>518.19000000000005</v>
      </c>
      <c r="D80" s="154">
        <v>44.63</v>
      </c>
      <c r="E80" s="154">
        <v>4.46</v>
      </c>
      <c r="F80" s="154">
        <v>35.369999999999997</v>
      </c>
      <c r="G80" s="154">
        <v>0.51</v>
      </c>
      <c r="H80" s="155">
        <v>18.649999999999999</v>
      </c>
      <c r="I80" s="155">
        <v>0.37</v>
      </c>
      <c r="J80" s="154">
        <v>18.28</v>
      </c>
      <c r="K80" s="155">
        <v>0.5</v>
      </c>
      <c r="L80" s="154">
        <v>2.5099999999999998</v>
      </c>
      <c r="M80" s="154">
        <v>0.47</v>
      </c>
      <c r="N80" s="154">
        <v>411.08</v>
      </c>
      <c r="O80" s="110"/>
      <c r="P80" s="110"/>
      <c r="Q80" s="110"/>
      <c r="R80" s="110"/>
      <c r="S80" s="110"/>
      <c r="T80" s="110"/>
      <c r="U80" s="110"/>
      <c r="V80" s="110"/>
      <c r="W80" s="110"/>
      <c r="X80" s="110"/>
      <c r="Y80" s="110"/>
      <c r="Z80" s="110"/>
      <c r="AA80" s="110"/>
      <c r="AB80" s="110"/>
      <c r="AC80" s="110"/>
      <c r="AD80" s="110"/>
    </row>
    <row r="81" spans="1:30" s="22" customFormat="1" ht="20.100000000000001" customHeight="1">
      <c r="A81" s="136">
        <f>IF(B81&lt;&gt;"",COUNTA($B$19:B81),"")</f>
        <v>62</v>
      </c>
      <c r="B81" s="39" t="s">
        <v>162</v>
      </c>
      <c r="C81" s="158">
        <v>2758.39</v>
      </c>
      <c r="D81" s="158">
        <v>103.53</v>
      </c>
      <c r="E81" s="158">
        <v>71.959999999999994</v>
      </c>
      <c r="F81" s="158">
        <v>17.399999999999999</v>
      </c>
      <c r="G81" s="158">
        <v>29.5</v>
      </c>
      <c r="H81" s="159">
        <v>733.03</v>
      </c>
      <c r="I81" s="159">
        <v>513.70000000000005</v>
      </c>
      <c r="J81" s="158">
        <v>219.33</v>
      </c>
      <c r="K81" s="159">
        <v>10.86</v>
      </c>
      <c r="L81" s="158">
        <v>68.86</v>
      </c>
      <c r="M81" s="158">
        <v>144.01</v>
      </c>
      <c r="N81" s="158">
        <v>1579.24</v>
      </c>
      <c r="O81" s="110"/>
      <c r="P81" s="110"/>
      <c r="Q81" s="110"/>
      <c r="R81" s="110"/>
      <c r="S81" s="110"/>
      <c r="T81" s="110"/>
      <c r="U81" s="110"/>
      <c r="V81" s="110"/>
      <c r="W81" s="110"/>
      <c r="X81" s="110"/>
      <c r="Y81" s="110"/>
      <c r="Z81" s="110"/>
      <c r="AA81" s="110"/>
      <c r="AB81" s="110"/>
      <c r="AC81" s="110"/>
      <c r="AD81" s="110"/>
    </row>
    <row r="82" spans="1:30" s="40" customFormat="1" ht="11.1" customHeight="1">
      <c r="A82" s="135">
        <f>IF(B82&lt;&gt;"",COUNTA($B$19:B82),"")</f>
        <v>63</v>
      </c>
      <c r="B82" s="36" t="s">
        <v>163</v>
      </c>
      <c r="C82" s="154">
        <v>161.79</v>
      </c>
      <c r="D82" s="154">
        <v>7.5</v>
      </c>
      <c r="E82" s="154">
        <v>7.12</v>
      </c>
      <c r="F82" s="154">
        <v>8.27</v>
      </c>
      <c r="G82" s="154">
        <v>0.87</v>
      </c>
      <c r="H82" s="155">
        <v>7.24</v>
      </c>
      <c r="I82" s="155">
        <v>0.27</v>
      </c>
      <c r="J82" s="154">
        <v>6.97</v>
      </c>
      <c r="K82" s="155">
        <v>1.76</v>
      </c>
      <c r="L82" s="154">
        <v>38.200000000000003</v>
      </c>
      <c r="M82" s="154">
        <v>23.49</v>
      </c>
      <c r="N82" s="154">
        <v>67.33</v>
      </c>
      <c r="O82" s="111"/>
      <c r="P82" s="111"/>
      <c r="Q82" s="111"/>
      <c r="R82" s="111"/>
      <c r="S82" s="111"/>
      <c r="T82" s="111"/>
      <c r="U82" s="111"/>
      <c r="V82" s="111"/>
      <c r="W82" s="111"/>
      <c r="X82" s="111"/>
      <c r="Y82" s="111"/>
      <c r="Z82" s="111"/>
      <c r="AA82" s="111"/>
      <c r="AB82" s="111"/>
      <c r="AC82" s="111"/>
      <c r="AD82" s="111"/>
    </row>
    <row r="83" spans="1:30" s="40" customFormat="1" ht="11.1" customHeight="1">
      <c r="A83" s="135">
        <f>IF(B83&lt;&gt;"",COUNTA($B$19:B83),"")</f>
        <v>64</v>
      </c>
      <c r="B83" s="36" t="s">
        <v>164</v>
      </c>
      <c r="C83" s="154" t="s">
        <v>10</v>
      </c>
      <c r="D83" s="154" t="s">
        <v>10</v>
      </c>
      <c r="E83" s="154" t="s">
        <v>10</v>
      </c>
      <c r="F83" s="154" t="s">
        <v>10</v>
      </c>
      <c r="G83" s="154" t="s">
        <v>10</v>
      </c>
      <c r="H83" s="155" t="s">
        <v>10</v>
      </c>
      <c r="I83" s="155" t="s">
        <v>10</v>
      </c>
      <c r="J83" s="154" t="s">
        <v>10</v>
      </c>
      <c r="K83" s="155" t="s">
        <v>10</v>
      </c>
      <c r="L83" s="154" t="s">
        <v>10</v>
      </c>
      <c r="M83" s="154" t="s">
        <v>10</v>
      </c>
      <c r="N83" s="154" t="s">
        <v>10</v>
      </c>
      <c r="O83" s="111"/>
      <c r="P83" s="111"/>
      <c r="Q83" s="111"/>
      <c r="R83" s="111"/>
      <c r="S83" s="111"/>
      <c r="T83" s="111"/>
      <c r="U83" s="111"/>
      <c r="V83" s="111"/>
      <c r="W83" s="111"/>
      <c r="X83" s="111"/>
      <c r="Y83" s="111"/>
      <c r="Z83" s="111"/>
      <c r="AA83" s="111"/>
      <c r="AB83" s="111"/>
      <c r="AC83" s="111"/>
      <c r="AD83" s="111"/>
    </row>
    <row r="84" spans="1:30" s="40" customFormat="1" ht="11.1" customHeight="1">
      <c r="A84" s="135">
        <f>IF(B84&lt;&gt;"",COUNTA($B$19:B84),"")</f>
        <v>65</v>
      </c>
      <c r="B84" s="36" t="s">
        <v>165</v>
      </c>
      <c r="C84" s="154">
        <v>79.16</v>
      </c>
      <c r="D84" s="154">
        <v>22.43</v>
      </c>
      <c r="E84" s="154">
        <v>1.87</v>
      </c>
      <c r="F84" s="154">
        <v>3.56</v>
      </c>
      <c r="G84" s="154">
        <v>0.63</v>
      </c>
      <c r="H84" s="155">
        <v>2.66</v>
      </c>
      <c r="I84" s="155">
        <v>0.13</v>
      </c>
      <c r="J84" s="154">
        <v>2.5299999999999998</v>
      </c>
      <c r="K84" s="155">
        <v>0.68</v>
      </c>
      <c r="L84" s="154">
        <v>21.86</v>
      </c>
      <c r="M84" s="154">
        <v>16.2</v>
      </c>
      <c r="N84" s="154">
        <v>9.2799999999999994</v>
      </c>
      <c r="O84" s="111"/>
      <c r="P84" s="111"/>
      <c r="Q84" s="111"/>
      <c r="R84" s="111"/>
      <c r="S84" s="111"/>
      <c r="T84" s="111"/>
      <c r="U84" s="111"/>
      <c r="V84" s="111"/>
      <c r="W84" s="111"/>
      <c r="X84" s="111"/>
      <c r="Y84" s="111"/>
      <c r="Z84" s="111"/>
      <c r="AA84" s="111"/>
      <c r="AB84" s="111"/>
      <c r="AC84" s="111"/>
      <c r="AD84" s="111"/>
    </row>
    <row r="85" spans="1:30" s="40" customFormat="1" ht="11.1" customHeight="1">
      <c r="A85" s="135">
        <f>IF(B85&lt;&gt;"",COUNTA($B$19:B85),"")</f>
        <v>66</v>
      </c>
      <c r="B85" s="36" t="s">
        <v>147</v>
      </c>
      <c r="C85" s="154">
        <v>5.71</v>
      </c>
      <c r="D85" s="154">
        <v>0.17</v>
      </c>
      <c r="E85" s="154">
        <v>1.28</v>
      </c>
      <c r="F85" s="154">
        <v>1.62</v>
      </c>
      <c r="G85" s="154">
        <v>0.01</v>
      </c>
      <c r="H85" s="155">
        <v>0.28000000000000003</v>
      </c>
      <c r="I85" s="155" t="s">
        <v>10</v>
      </c>
      <c r="J85" s="154">
        <v>0.28000000000000003</v>
      </c>
      <c r="K85" s="155">
        <v>0.04</v>
      </c>
      <c r="L85" s="154">
        <v>2.0499999999999998</v>
      </c>
      <c r="M85" s="154">
        <v>0.15</v>
      </c>
      <c r="N85" s="154">
        <v>0.11</v>
      </c>
      <c r="O85" s="111"/>
      <c r="P85" s="111"/>
      <c r="Q85" s="111"/>
      <c r="R85" s="111"/>
      <c r="S85" s="111"/>
      <c r="T85" s="111"/>
      <c r="U85" s="111"/>
      <c r="V85" s="111"/>
      <c r="W85" s="111"/>
      <c r="X85" s="111"/>
      <c r="Y85" s="111"/>
      <c r="Z85" s="111"/>
      <c r="AA85" s="111"/>
      <c r="AB85" s="111"/>
      <c r="AC85" s="111"/>
      <c r="AD85" s="111"/>
    </row>
    <row r="86" spans="1:30" s="22" customFormat="1" ht="20.100000000000001" customHeight="1">
      <c r="A86" s="136">
        <f>IF(B86&lt;&gt;"",COUNTA($B$19:B86),"")</f>
        <v>67</v>
      </c>
      <c r="B86" s="39" t="s">
        <v>166</v>
      </c>
      <c r="C86" s="158">
        <v>235.24</v>
      </c>
      <c r="D86" s="158">
        <v>29.77</v>
      </c>
      <c r="E86" s="158">
        <v>7.71</v>
      </c>
      <c r="F86" s="158">
        <v>10.199999999999999</v>
      </c>
      <c r="G86" s="158">
        <v>1.49</v>
      </c>
      <c r="H86" s="159">
        <v>9.6199999999999992</v>
      </c>
      <c r="I86" s="159">
        <v>0.4</v>
      </c>
      <c r="J86" s="158">
        <v>9.2200000000000006</v>
      </c>
      <c r="K86" s="159">
        <v>2.41</v>
      </c>
      <c r="L86" s="158">
        <v>58.01</v>
      </c>
      <c r="M86" s="158">
        <v>39.54</v>
      </c>
      <c r="N86" s="158">
        <v>76.489999999999995</v>
      </c>
      <c r="O86" s="110"/>
      <c r="P86" s="110"/>
      <c r="Q86" s="110"/>
      <c r="R86" s="110"/>
      <c r="S86" s="110"/>
      <c r="T86" s="110"/>
      <c r="U86" s="110"/>
      <c r="V86" s="110"/>
      <c r="W86" s="110"/>
      <c r="X86" s="110"/>
      <c r="Y86" s="110"/>
      <c r="Z86" s="110"/>
      <c r="AA86" s="110"/>
      <c r="AB86" s="110"/>
      <c r="AC86" s="110"/>
      <c r="AD86" s="110"/>
    </row>
    <row r="87" spans="1:30" s="22" customFormat="1" ht="20.100000000000001" customHeight="1">
      <c r="A87" s="136">
        <f>IF(B87&lt;&gt;"",COUNTA($B$19:B87),"")</f>
        <v>68</v>
      </c>
      <c r="B87" s="39" t="s">
        <v>167</v>
      </c>
      <c r="C87" s="158">
        <v>2993.63</v>
      </c>
      <c r="D87" s="158">
        <v>133.30000000000001</v>
      </c>
      <c r="E87" s="158">
        <v>79.67</v>
      </c>
      <c r="F87" s="158">
        <v>27.6</v>
      </c>
      <c r="G87" s="158">
        <v>30.99</v>
      </c>
      <c r="H87" s="159">
        <v>742.65</v>
      </c>
      <c r="I87" s="159">
        <v>514.1</v>
      </c>
      <c r="J87" s="158">
        <v>228.55</v>
      </c>
      <c r="K87" s="159">
        <v>13.26</v>
      </c>
      <c r="L87" s="158">
        <v>126.87</v>
      </c>
      <c r="M87" s="158">
        <v>183.55</v>
      </c>
      <c r="N87" s="158">
        <v>1655.73</v>
      </c>
      <c r="O87" s="110"/>
      <c r="P87" s="110"/>
      <c r="Q87" s="110"/>
      <c r="R87" s="110"/>
      <c r="S87" s="110"/>
      <c r="T87" s="110"/>
      <c r="U87" s="110"/>
      <c r="V87" s="110"/>
      <c r="W87" s="110"/>
      <c r="X87" s="110"/>
      <c r="Y87" s="110"/>
      <c r="Z87" s="110"/>
      <c r="AA87" s="110"/>
      <c r="AB87" s="110"/>
      <c r="AC87" s="110"/>
      <c r="AD87" s="110"/>
    </row>
    <row r="88" spans="1:30" s="22" customFormat="1" ht="20.100000000000001" customHeight="1">
      <c r="A88" s="136">
        <f>IF(B88&lt;&gt;"",COUNTA($B$19:B88),"")</f>
        <v>69</v>
      </c>
      <c r="B88" s="39" t="s">
        <v>168</v>
      </c>
      <c r="C88" s="158">
        <v>100.8</v>
      </c>
      <c r="D88" s="158">
        <v>-297.73</v>
      </c>
      <c r="E88" s="158">
        <v>-96.46</v>
      </c>
      <c r="F88" s="158">
        <v>-191.26</v>
      </c>
      <c r="G88" s="158">
        <v>-71.34</v>
      </c>
      <c r="H88" s="159">
        <v>-554.89</v>
      </c>
      <c r="I88" s="159">
        <v>-237.92</v>
      </c>
      <c r="J88" s="158">
        <v>-316.97000000000003</v>
      </c>
      <c r="K88" s="159">
        <v>-64.010000000000005</v>
      </c>
      <c r="L88" s="158">
        <v>-194.85</v>
      </c>
      <c r="M88" s="158">
        <v>-35.61</v>
      </c>
      <c r="N88" s="158">
        <v>1606.95</v>
      </c>
      <c r="O88" s="110"/>
      <c r="P88" s="110"/>
      <c r="Q88" s="110"/>
      <c r="R88" s="110"/>
      <c r="S88" s="110"/>
      <c r="T88" s="110"/>
      <c r="U88" s="110"/>
      <c r="V88" s="110"/>
      <c r="W88" s="110"/>
      <c r="X88" s="110"/>
      <c r="Y88" s="110"/>
      <c r="Z88" s="110"/>
      <c r="AA88" s="110"/>
      <c r="AB88" s="110"/>
      <c r="AC88" s="110"/>
      <c r="AD88" s="110"/>
    </row>
    <row r="89" spans="1:30" s="40" customFormat="1" ht="25.15" customHeight="1">
      <c r="A89" s="135">
        <f>IF(B89&lt;&gt;"",COUNTA($B$19:B89),"")</f>
        <v>70</v>
      </c>
      <c r="B89" s="38" t="s">
        <v>169</v>
      </c>
      <c r="C89" s="156">
        <v>223.04</v>
      </c>
      <c r="D89" s="156">
        <v>-269.76</v>
      </c>
      <c r="E89" s="156">
        <v>-82.47</v>
      </c>
      <c r="F89" s="156">
        <v>-170.28</v>
      </c>
      <c r="G89" s="156">
        <v>-68.56</v>
      </c>
      <c r="H89" s="157">
        <v>-545.51</v>
      </c>
      <c r="I89" s="157">
        <v>-238.03</v>
      </c>
      <c r="J89" s="156">
        <v>-307.49</v>
      </c>
      <c r="K89" s="157">
        <v>-52.68</v>
      </c>
      <c r="L89" s="156">
        <v>-119.13</v>
      </c>
      <c r="M89" s="156">
        <v>-22.26</v>
      </c>
      <c r="N89" s="156">
        <v>1553.69</v>
      </c>
      <c r="O89" s="111"/>
      <c r="P89" s="111"/>
      <c r="Q89" s="111"/>
      <c r="R89" s="111"/>
      <c r="S89" s="111"/>
      <c r="T89" s="111"/>
      <c r="U89" s="111"/>
      <c r="V89" s="111"/>
      <c r="W89" s="111"/>
      <c r="X89" s="111"/>
      <c r="Y89" s="111"/>
      <c r="Z89" s="111"/>
      <c r="AA89" s="111"/>
      <c r="AB89" s="111"/>
      <c r="AC89" s="111"/>
      <c r="AD89" s="111"/>
    </row>
    <row r="90" spans="1:30" s="40" customFormat="1" ht="18" customHeight="1">
      <c r="A90" s="135">
        <f>IF(B90&lt;&gt;"",COUNTA($B$19:B90),"")</f>
        <v>71</v>
      </c>
      <c r="B90" s="36" t="s">
        <v>170</v>
      </c>
      <c r="C90" s="154">
        <v>77.08</v>
      </c>
      <c r="D90" s="154">
        <v>2.7</v>
      </c>
      <c r="E90" s="154">
        <v>0.4</v>
      </c>
      <c r="F90" s="154">
        <v>1.31</v>
      </c>
      <c r="G90" s="154">
        <v>0.43</v>
      </c>
      <c r="H90" s="155">
        <v>0.36</v>
      </c>
      <c r="I90" s="155" t="s">
        <v>10</v>
      </c>
      <c r="J90" s="154">
        <v>0.36</v>
      </c>
      <c r="K90" s="155" t="s">
        <v>10</v>
      </c>
      <c r="L90" s="154">
        <v>0.16</v>
      </c>
      <c r="M90" s="154">
        <v>0.28999999999999998</v>
      </c>
      <c r="N90" s="154">
        <v>71.41</v>
      </c>
      <c r="O90" s="111"/>
      <c r="P90" s="111"/>
      <c r="Q90" s="111"/>
      <c r="R90" s="111"/>
      <c r="S90" s="111"/>
      <c r="T90" s="111"/>
      <c r="U90" s="111"/>
      <c r="V90" s="111"/>
      <c r="W90" s="111"/>
      <c r="X90" s="111"/>
      <c r="Y90" s="111"/>
      <c r="Z90" s="111"/>
      <c r="AA90" s="111"/>
      <c r="AB90" s="111"/>
      <c r="AC90" s="111"/>
      <c r="AD90" s="111"/>
    </row>
    <row r="91" spans="1:30" ht="11.1" customHeight="1">
      <c r="A91" s="135">
        <f>IF(B91&lt;&gt;"",COUNTA($B$19:B91),"")</f>
        <v>72</v>
      </c>
      <c r="B91" s="36" t="s">
        <v>171</v>
      </c>
      <c r="C91" s="154">
        <v>114.81</v>
      </c>
      <c r="D91" s="154">
        <v>4.91</v>
      </c>
      <c r="E91" s="154">
        <v>0.31</v>
      </c>
      <c r="F91" s="154">
        <v>1.39</v>
      </c>
      <c r="G91" s="154">
        <v>0.03</v>
      </c>
      <c r="H91" s="155">
        <v>0.19</v>
      </c>
      <c r="I91" s="155">
        <v>0.01</v>
      </c>
      <c r="J91" s="154">
        <v>0.18</v>
      </c>
      <c r="K91" s="155">
        <v>0.28000000000000003</v>
      </c>
      <c r="L91" s="154">
        <v>1.45</v>
      </c>
      <c r="M91" s="154">
        <v>1.5</v>
      </c>
      <c r="N91" s="154">
        <v>104.75</v>
      </c>
    </row>
  </sheetData>
  <mergeCells count="26">
    <mergeCell ref="A1:B2"/>
    <mergeCell ref="D4:D15"/>
    <mergeCell ref="E4:E15"/>
    <mergeCell ref="G4:G15"/>
    <mergeCell ref="H4:H15"/>
    <mergeCell ref="B3:B16"/>
    <mergeCell ref="A3:A16"/>
    <mergeCell ref="C1:G1"/>
    <mergeCell ref="C2:G2"/>
    <mergeCell ref="C3:C16"/>
    <mergeCell ref="H1:N1"/>
    <mergeCell ref="H2:N2"/>
    <mergeCell ref="H3:N3"/>
    <mergeCell ref="D3:G3"/>
    <mergeCell ref="L4:L15"/>
    <mergeCell ref="K4:K15"/>
    <mergeCell ref="C55:G55"/>
    <mergeCell ref="H55:N55"/>
    <mergeCell ref="N4:N15"/>
    <mergeCell ref="M4:M15"/>
    <mergeCell ref="C18:G18"/>
    <mergeCell ref="H18:N18"/>
    <mergeCell ref="F4:F15"/>
    <mergeCell ref="I4:J4"/>
    <mergeCell ref="I5:I15"/>
    <mergeCell ref="J5:J15"/>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2.75"/>
  <cols>
    <col min="1" max="1" width="3.7109375" style="17" customWidth="1"/>
    <col min="2" max="2" width="36.7109375" style="17" customWidth="1"/>
    <col min="3" max="3" width="9.28515625" style="17" customWidth="1"/>
    <col min="4" max="12" width="8.28515625" style="17" customWidth="1"/>
    <col min="13" max="14" width="8.7109375" style="17" customWidth="1"/>
    <col min="15" max="23" width="10.85546875" customWidth="1"/>
    <col min="24" max="16384" width="11.42578125" style="17"/>
  </cols>
  <sheetData>
    <row r="1" spans="1:23" s="18" customFormat="1" ht="25.35" customHeight="1">
      <c r="A1" s="232" t="s">
        <v>84</v>
      </c>
      <c r="B1" s="233"/>
      <c r="C1" s="236" t="str">
        <f>"Auszahlungen und Einzahlungen der Gemeinden 
und Gemeindeverbände "&amp;Deckblatt!A7&amp;" nach Gebietskörperschaften"</f>
        <v>Auszahlungen und Einzahlungen der Gemeinden 
und Gemeindeverbände 2018 nach Gebietskörperschaften</v>
      </c>
      <c r="D1" s="236"/>
      <c r="E1" s="236"/>
      <c r="F1" s="236"/>
      <c r="G1" s="236"/>
      <c r="H1" s="237"/>
      <c r="I1" s="238" t="str">
        <f>"Auszahlungen und Einzahlungen der Gemeinden 
und Gemeindeverbände "&amp;Deckblatt!A7&amp;" nach Gebietskörperschaften"</f>
        <v>Auszahlungen und Einzahlungen der Gemeinden 
und Gemeindeverbände 2018 nach Gebietskörperschaften</v>
      </c>
      <c r="J1" s="236"/>
      <c r="K1" s="236"/>
      <c r="L1" s="236"/>
      <c r="M1" s="236"/>
      <c r="N1" s="237"/>
      <c r="O1"/>
      <c r="P1"/>
      <c r="Q1"/>
      <c r="R1"/>
      <c r="S1"/>
      <c r="T1"/>
      <c r="U1"/>
      <c r="V1"/>
      <c r="W1"/>
    </row>
    <row r="2" spans="1:23" s="18" customFormat="1" ht="25.35" customHeight="1">
      <c r="A2" s="232"/>
      <c r="B2" s="233"/>
      <c r="C2" s="236" t="s">
        <v>114</v>
      </c>
      <c r="D2" s="236"/>
      <c r="E2" s="236"/>
      <c r="F2" s="236"/>
      <c r="G2" s="236"/>
      <c r="H2" s="237"/>
      <c r="I2" s="238" t="s">
        <v>114</v>
      </c>
      <c r="J2" s="236"/>
      <c r="K2" s="236"/>
      <c r="L2" s="236"/>
      <c r="M2" s="236"/>
      <c r="N2" s="237"/>
      <c r="O2"/>
      <c r="P2"/>
      <c r="Q2"/>
      <c r="R2"/>
      <c r="S2"/>
      <c r="T2"/>
      <c r="U2"/>
      <c r="V2"/>
      <c r="W2"/>
    </row>
    <row r="3" spans="1:23" s="18" customFormat="1" ht="11.45" customHeight="1">
      <c r="A3" s="216" t="s">
        <v>80</v>
      </c>
      <c r="B3" s="217" t="s">
        <v>189</v>
      </c>
      <c r="C3" s="217" t="s">
        <v>2</v>
      </c>
      <c r="D3" s="225" t="s">
        <v>85</v>
      </c>
      <c r="E3" s="225" t="s">
        <v>86</v>
      </c>
      <c r="F3" s="229" t="s">
        <v>3</v>
      </c>
      <c r="G3" s="229"/>
      <c r="H3" s="228"/>
      <c r="I3" s="234" t="s">
        <v>3</v>
      </c>
      <c r="J3" s="229"/>
      <c r="K3" s="229"/>
      <c r="L3" s="229"/>
      <c r="M3" s="229" t="s">
        <v>93</v>
      </c>
      <c r="N3" s="228" t="s">
        <v>94</v>
      </c>
      <c r="O3"/>
      <c r="P3"/>
      <c r="Q3"/>
      <c r="R3"/>
      <c r="S3"/>
      <c r="T3"/>
      <c r="U3"/>
      <c r="V3"/>
      <c r="W3"/>
    </row>
    <row r="4" spans="1:23" s="18" customFormat="1" ht="11.45" customHeight="1">
      <c r="A4" s="216"/>
      <c r="B4" s="217"/>
      <c r="C4" s="217"/>
      <c r="D4" s="225"/>
      <c r="E4" s="225"/>
      <c r="F4" s="229"/>
      <c r="G4" s="229"/>
      <c r="H4" s="228"/>
      <c r="I4" s="234"/>
      <c r="J4" s="229"/>
      <c r="K4" s="229"/>
      <c r="L4" s="229"/>
      <c r="M4" s="229"/>
      <c r="N4" s="228"/>
      <c r="O4"/>
      <c r="P4"/>
      <c r="Q4"/>
      <c r="R4"/>
      <c r="S4"/>
      <c r="T4"/>
      <c r="U4"/>
      <c r="V4"/>
      <c r="W4"/>
    </row>
    <row r="5" spans="1:23" s="18" customFormat="1" ht="11.45" customHeight="1">
      <c r="A5" s="216"/>
      <c r="B5" s="217"/>
      <c r="C5" s="217"/>
      <c r="D5" s="225"/>
      <c r="E5" s="225"/>
      <c r="F5" s="225" t="s">
        <v>5</v>
      </c>
      <c r="G5" s="225" t="s">
        <v>87</v>
      </c>
      <c r="H5" s="224" t="s">
        <v>88</v>
      </c>
      <c r="I5" s="216" t="s">
        <v>89</v>
      </c>
      <c r="J5" s="225" t="s">
        <v>90</v>
      </c>
      <c r="K5" s="225" t="s">
        <v>91</v>
      </c>
      <c r="L5" s="225" t="s">
        <v>92</v>
      </c>
      <c r="M5" s="229"/>
      <c r="N5" s="228"/>
      <c r="O5"/>
      <c r="P5"/>
      <c r="Q5"/>
      <c r="R5"/>
      <c r="S5"/>
      <c r="T5"/>
      <c r="U5"/>
      <c r="V5"/>
      <c r="W5"/>
    </row>
    <row r="6" spans="1:23" s="18" customFormat="1" ht="11.45" customHeight="1">
      <c r="A6" s="216"/>
      <c r="B6" s="217"/>
      <c r="C6" s="217"/>
      <c r="D6" s="225"/>
      <c r="E6" s="225"/>
      <c r="F6" s="225"/>
      <c r="G6" s="225"/>
      <c r="H6" s="224"/>
      <c r="I6" s="216"/>
      <c r="J6" s="225"/>
      <c r="K6" s="225"/>
      <c r="L6" s="225"/>
      <c r="M6" s="229"/>
      <c r="N6" s="228"/>
      <c r="O6"/>
      <c r="P6"/>
      <c r="Q6"/>
      <c r="R6"/>
      <c r="S6"/>
      <c r="T6"/>
      <c r="U6"/>
      <c r="V6"/>
      <c r="W6"/>
    </row>
    <row r="7" spans="1:23" s="18" customFormat="1" ht="11.45" customHeight="1">
      <c r="A7" s="216"/>
      <c r="B7" s="217"/>
      <c r="C7" s="217"/>
      <c r="D7" s="225"/>
      <c r="E7" s="225"/>
      <c r="F7" s="225"/>
      <c r="G7" s="225"/>
      <c r="H7" s="224"/>
      <c r="I7" s="216"/>
      <c r="J7" s="225"/>
      <c r="K7" s="225"/>
      <c r="L7" s="225"/>
      <c r="M7" s="229"/>
      <c r="N7" s="228"/>
      <c r="O7"/>
      <c r="P7"/>
      <c r="Q7"/>
      <c r="R7"/>
      <c r="S7"/>
      <c r="T7"/>
      <c r="U7"/>
      <c r="V7"/>
      <c r="W7"/>
    </row>
    <row r="8" spans="1:23" s="18" customFormat="1" ht="11.45" customHeight="1">
      <c r="A8" s="216"/>
      <c r="B8" s="217"/>
      <c r="C8" s="217"/>
      <c r="D8" s="225"/>
      <c r="E8" s="225"/>
      <c r="F8" s="225"/>
      <c r="G8" s="225"/>
      <c r="H8" s="224"/>
      <c r="I8" s="216"/>
      <c r="J8" s="225"/>
      <c r="K8" s="225"/>
      <c r="L8" s="225"/>
      <c r="M8" s="229"/>
      <c r="N8" s="228"/>
      <c r="O8"/>
      <c r="P8"/>
      <c r="Q8"/>
      <c r="R8"/>
      <c r="S8"/>
      <c r="T8"/>
      <c r="U8"/>
      <c r="V8"/>
      <c r="W8"/>
    </row>
    <row r="9" spans="1:23" s="19" customFormat="1" ht="11.45" customHeight="1">
      <c r="A9" s="216"/>
      <c r="B9" s="217"/>
      <c r="C9" s="217"/>
      <c r="D9" s="225"/>
      <c r="E9" s="225"/>
      <c r="F9" s="225"/>
      <c r="G9" s="225"/>
      <c r="H9" s="224"/>
      <c r="I9" s="216"/>
      <c r="J9" s="225"/>
      <c r="K9" s="225"/>
      <c r="L9" s="225"/>
      <c r="M9" s="229"/>
      <c r="N9" s="228"/>
      <c r="O9"/>
      <c r="P9"/>
      <c r="Q9"/>
      <c r="R9"/>
      <c r="S9"/>
      <c r="T9"/>
      <c r="U9"/>
      <c r="V9"/>
      <c r="W9"/>
    </row>
    <row r="10" spans="1:23" ht="11.45" customHeight="1">
      <c r="A10" s="216"/>
      <c r="B10" s="217"/>
      <c r="C10" s="217"/>
      <c r="D10" s="225"/>
      <c r="E10" s="225"/>
      <c r="F10" s="225"/>
      <c r="G10" s="225"/>
      <c r="H10" s="224"/>
      <c r="I10" s="216"/>
      <c r="J10" s="225"/>
      <c r="K10" s="225"/>
      <c r="L10" s="225"/>
      <c r="M10" s="229"/>
      <c r="N10" s="228"/>
    </row>
    <row r="11" spans="1:23" ht="11.45" customHeight="1">
      <c r="A11" s="216"/>
      <c r="B11" s="217"/>
      <c r="C11" s="217"/>
      <c r="D11" s="225"/>
      <c r="E11" s="225"/>
      <c r="F11" s="225"/>
      <c r="G11" s="225"/>
      <c r="H11" s="224"/>
      <c r="I11" s="216"/>
      <c r="J11" s="225"/>
      <c r="K11" s="225"/>
      <c r="L11" s="225"/>
      <c r="M11" s="229"/>
      <c r="N11" s="228"/>
    </row>
    <row r="12" spans="1:23" ht="11.45" customHeight="1">
      <c r="A12" s="216"/>
      <c r="B12" s="217"/>
      <c r="C12" s="217"/>
      <c r="D12" s="225"/>
      <c r="E12" s="225"/>
      <c r="F12" s="225"/>
      <c r="G12" s="225"/>
      <c r="H12" s="224"/>
      <c r="I12" s="216"/>
      <c r="J12" s="225"/>
      <c r="K12" s="225"/>
      <c r="L12" s="225"/>
      <c r="M12" s="229"/>
      <c r="N12" s="228"/>
    </row>
    <row r="13" spans="1:23" ht="11.45" customHeight="1">
      <c r="A13" s="216"/>
      <c r="B13" s="217"/>
      <c r="C13" s="217"/>
      <c r="D13" s="225"/>
      <c r="E13" s="225"/>
      <c r="F13" s="225" t="s">
        <v>1</v>
      </c>
      <c r="G13" s="225"/>
      <c r="H13" s="224"/>
      <c r="I13" s="216" t="s">
        <v>1</v>
      </c>
      <c r="J13" s="225"/>
      <c r="K13" s="225"/>
      <c r="L13" s="225"/>
      <c r="M13" s="229"/>
      <c r="N13" s="228"/>
    </row>
    <row r="14" spans="1:23" ht="11.45" customHeight="1">
      <c r="A14" s="216"/>
      <c r="B14" s="217"/>
      <c r="C14" s="217"/>
      <c r="D14" s="225"/>
      <c r="E14" s="225"/>
      <c r="F14" s="225"/>
      <c r="G14" s="225"/>
      <c r="H14" s="224"/>
      <c r="I14" s="216"/>
      <c r="J14" s="225"/>
      <c r="K14" s="225"/>
      <c r="L14" s="225"/>
      <c r="M14" s="229"/>
      <c r="N14" s="228"/>
    </row>
    <row r="15" spans="1:23" ht="11.45" customHeight="1">
      <c r="A15" s="216"/>
      <c r="B15" s="217"/>
      <c r="C15" s="217"/>
      <c r="D15" s="225"/>
      <c r="E15" s="225"/>
      <c r="F15" s="225"/>
      <c r="G15" s="225"/>
      <c r="H15" s="224"/>
      <c r="I15" s="216"/>
      <c r="J15" s="225"/>
      <c r="K15" s="225"/>
      <c r="L15" s="225"/>
      <c r="M15" s="229"/>
      <c r="N15" s="228"/>
    </row>
    <row r="16" spans="1:23" ht="11.45" customHeight="1">
      <c r="A16" s="216"/>
      <c r="B16" s="217"/>
      <c r="C16" s="217"/>
      <c r="D16" s="225"/>
      <c r="E16" s="225"/>
      <c r="F16" s="225"/>
      <c r="G16" s="225"/>
      <c r="H16" s="224"/>
      <c r="I16" s="216"/>
      <c r="J16" s="225"/>
      <c r="K16" s="225"/>
      <c r="L16" s="225"/>
      <c r="M16" s="229"/>
      <c r="N16" s="228"/>
    </row>
    <row r="17" spans="1:23" s="20" customFormat="1" ht="11.45" customHeight="1">
      <c r="A17" s="24">
        <v>1</v>
      </c>
      <c r="B17" s="25">
        <v>2</v>
      </c>
      <c r="C17" s="26">
        <v>3</v>
      </c>
      <c r="D17" s="26">
        <v>4</v>
      </c>
      <c r="E17" s="26">
        <v>5</v>
      </c>
      <c r="F17" s="26">
        <v>6</v>
      </c>
      <c r="G17" s="26">
        <v>7</v>
      </c>
      <c r="H17" s="27">
        <v>8</v>
      </c>
      <c r="I17" s="29">
        <v>9</v>
      </c>
      <c r="J17" s="26">
        <v>10</v>
      </c>
      <c r="K17" s="26">
        <v>11</v>
      </c>
      <c r="L17" s="26">
        <v>12</v>
      </c>
      <c r="M17" s="26">
        <v>13</v>
      </c>
      <c r="N17" s="27">
        <v>14</v>
      </c>
      <c r="O17"/>
      <c r="P17"/>
      <c r="Q17"/>
      <c r="R17"/>
      <c r="S17"/>
      <c r="T17"/>
      <c r="U17"/>
      <c r="V17"/>
      <c r="W17"/>
    </row>
    <row r="18" spans="1:23" s="22" customFormat="1" ht="18" customHeight="1">
      <c r="A18" s="23"/>
      <c r="B18" s="30"/>
      <c r="C18" s="230" t="s">
        <v>111</v>
      </c>
      <c r="D18" s="231"/>
      <c r="E18" s="231"/>
      <c r="F18" s="231"/>
      <c r="G18" s="231"/>
      <c r="H18" s="231"/>
      <c r="I18" s="231" t="s">
        <v>111</v>
      </c>
      <c r="J18" s="231"/>
      <c r="K18" s="231"/>
      <c r="L18" s="231"/>
      <c r="M18" s="231"/>
      <c r="N18" s="231"/>
      <c r="O18"/>
      <c r="P18"/>
      <c r="Q18"/>
      <c r="R18"/>
      <c r="S18"/>
      <c r="T18"/>
      <c r="U18"/>
      <c r="V18"/>
      <c r="W18"/>
    </row>
    <row r="19" spans="1:23" s="22" customFormat="1" ht="11.1" customHeight="1">
      <c r="A19" s="135">
        <f>IF(B19&lt;&gt;"",COUNTA($B$19:B19),"")</f>
        <v>1</v>
      </c>
      <c r="B19" s="36" t="s">
        <v>142</v>
      </c>
      <c r="C19" s="152">
        <v>1077558</v>
      </c>
      <c r="D19" s="152">
        <v>192617</v>
      </c>
      <c r="E19" s="152">
        <v>432275</v>
      </c>
      <c r="F19" s="152">
        <v>10355</v>
      </c>
      <c r="G19" s="152">
        <v>24228</v>
      </c>
      <c r="H19" s="152">
        <v>38580</v>
      </c>
      <c r="I19" s="152">
        <v>51439</v>
      </c>
      <c r="J19" s="152">
        <v>92079</v>
      </c>
      <c r="K19" s="152">
        <v>74987</v>
      </c>
      <c r="L19" s="152">
        <v>140606</v>
      </c>
      <c r="M19" s="152">
        <v>90649</v>
      </c>
      <c r="N19" s="152">
        <v>362016</v>
      </c>
      <c r="O19"/>
      <c r="P19"/>
      <c r="Q19"/>
      <c r="R19"/>
      <c r="S19"/>
      <c r="T19"/>
      <c r="U19"/>
      <c r="V19"/>
      <c r="W19"/>
    </row>
    <row r="20" spans="1:23" s="22" customFormat="1" ht="11.1" customHeight="1">
      <c r="A20" s="135">
        <f>IF(B20&lt;&gt;"",COUNTA($B$19:B20),"")</f>
        <v>2</v>
      </c>
      <c r="B20" s="36" t="s">
        <v>143</v>
      </c>
      <c r="C20" s="152">
        <v>631198</v>
      </c>
      <c r="D20" s="152">
        <v>83360</v>
      </c>
      <c r="E20" s="152">
        <v>311067</v>
      </c>
      <c r="F20" s="152">
        <v>20525</v>
      </c>
      <c r="G20" s="152">
        <v>38612</v>
      </c>
      <c r="H20" s="152">
        <v>56221</v>
      </c>
      <c r="I20" s="152">
        <v>38191</v>
      </c>
      <c r="J20" s="152">
        <v>53021</v>
      </c>
      <c r="K20" s="152">
        <v>43424</v>
      </c>
      <c r="L20" s="152">
        <v>61074</v>
      </c>
      <c r="M20" s="152">
        <v>20264</v>
      </c>
      <c r="N20" s="152">
        <v>216508</v>
      </c>
      <c r="O20"/>
      <c r="P20"/>
      <c r="Q20"/>
      <c r="R20"/>
      <c r="S20"/>
      <c r="T20"/>
      <c r="U20"/>
      <c r="V20"/>
      <c r="W20"/>
    </row>
    <row r="21" spans="1:23" s="22" customFormat="1" ht="21.6" customHeight="1">
      <c r="A21" s="135">
        <f>IF(B21&lt;&gt;"",COUNTA($B$19:B21),"")</f>
        <v>3</v>
      </c>
      <c r="B21" s="37" t="s">
        <v>144</v>
      </c>
      <c r="C21" s="152">
        <v>1374019</v>
      </c>
      <c r="D21" s="152">
        <v>372456</v>
      </c>
      <c r="E21" s="152" t="s">
        <v>10</v>
      </c>
      <c r="F21" s="152" t="s">
        <v>10</v>
      </c>
      <c r="G21" s="152" t="s">
        <v>10</v>
      </c>
      <c r="H21" s="152" t="s">
        <v>10</v>
      </c>
      <c r="I21" s="152" t="s">
        <v>10</v>
      </c>
      <c r="J21" s="152" t="s">
        <v>10</v>
      </c>
      <c r="K21" s="152" t="s">
        <v>10</v>
      </c>
      <c r="L21" s="152" t="s">
        <v>10</v>
      </c>
      <c r="M21" s="152" t="s">
        <v>10</v>
      </c>
      <c r="N21" s="152">
        <v>1001563</v>
      </c>
      <c r="O21"/>
      <c r="P21"/>
      <c r="Q21"/>
      <c r="R21"/>
      <c r="S21"/>
      <c r="T21"/>
      <c r="U21"/>
      <c r="V21"/>
      <c r="W21"/>
    </row>
    <row r="22" spans="1:23" s="22" customFormat="1" ht="11.1" customHeight="1">
      <c r="A22" s="135">
        <f>IF(B22&lt;&gt;"",COUNTA($B$19:B22),"")</f>
        <v>4</v>
      </c>
      <c r="B22" s="36" t="s">
        <v>145</v>
      </c>
      <c r="C22" s="152">
        <v>26101</v>
      </c>
      <c r="D22" s="152">
        <v>3257</v>
      </c>
      <c r="E22" s="152">
        <v>15179</v>
      </c>
      <c r="F22" s="152">
        <v>1166</v>
      </c>
      <c r="G22" s="152">
        <v>2075</v>
      </c>
      <c r="H22" s="152">
        <v>2234</v>
      </c>
      <c r="I22" s="152">
        <v>1668</v>
      </c>
      <c r="J22" s="152">
        <v>2146</v>
      </c>
      <c r="K22" s="152">
        <v>1038</v>
      </c>
      <c r="L22" s="152">
        <v>4852</v>
      </c>
      <c r="M22" s="152">
        <v>282</v>
      </c>
      <c r="N22" s="152">
        <v>7383</v>
      </c>
      <c r="O22"/>
      <c r="P22"/>
      <c r="Q22"/>
      <c r="R22"/>
      <c r="S22"/>
      <c r="T22"/>
      <c r="U22"/>
      <c r="V22"/>
      <c r="W22"/>
    </row>
    <row r="23" spans="1:23" s="22" customFormat="1" ht="11.1" customHeight="1">
      <c r="A23" s="135">
        <f>IF(B23&lt;&gt;"",COUNTA($B$19:B23),"")</f>
        <v>5</v>
      </c>
      <c r="B23" s="36" t="s">
        <v>146</v>
      </c>
      <c r="C23" s="152">
        <v>1805979</v>
      </c>
      <c r="D23" s="152">
        <v>209588</v>
      </c>
      <c r="E23" s="152">
        <v>1069075</v>
      </c>
      <c r="F23" s="152">
        <v>76055</v>
      </c>
      <c r="G23" s="152">
        <v>159258</v>
      </c>
      <c r="H23" s="152">
        <v>189653</v>
      </c>
      <c r="I23" s="152">
        <v>124660</v>
      </c>
      <c r="J23" s="152">
        <v>173114</v>
      </c>
      <c r="K23" s="152">
        <v>96546</v>
      </c>
      <c r="L23" s="152">
        <v>249789</v>
      </c>
      <c r="M23" s="152">
        <v>79382</v>
      </c>
      <c r="N23" s="152">
        <v>447933</v>
      </c>
      <c r="O23"/>
      <c r="P23"/>
      <c r="Q23"/>
      <c r="R23"/>
      <c r="S23"/>
      <c r="T23"/>
      <c r="U23"/>
      <c r="V23"/>
      <c r="W23"/>
    </row>
    <row r="24" spans="1:23" s="22" customFormat="1" ht="11.1" customHeight="1">
      <c r="A24" s="135">
        <f>IF(B24&lt;&gt;"",COUNTA($B$19:B24),"")</f>
        <v>6</v>
      </c>
      <c r="B24" s="36" t="s">
        <v>147</v>
      </c>
      <c r="C24" s="152">
        <v>834064</v>
      </c>
      <c r="D24" s="152">
        <v>7373</v>
      </c>
      <c r="E24" s="152">
        <v>125836</v>
      </c>
      <c r="F24" s="152">
        <v>1857</v>
      </c>
      <c r="G24" s="152">
        <v>5450</v>
      </c>
      <c r="H24" s="152">
        <v>14209</v>
      </c>
      <c r="I24" s="152">
        <v>21945</v>
      </c>
      <c r="J24" s="152">
        <v>52138</v>
      </c>
      <c r="K24" s="152">
        <v>18682</v>
      </c>
      <c r="L24" s="152">
        <v>11555</v>
      </c>
      <c r="M24" s="152">
        <v>152678</v>
      </c>
      <c r="N24" s="152">
        <v>548177</v>
      </c>
      <c r="O24"/>
      <c r="P24"/>
      <c r="Q24"/>
      <c r="R24"/>
      <c r="S24"/>
      <c r="T24"/>
      <c r="U24"/>
      <c r="V24"/>
      <c r="W24"/>
    </row>
    <row r="25" spans="1:23" s="22" customFormat="1" ht="20.100000000000001" customHeight="1">
      <c r="A25" s="136">
        <f>IF(B25&lt;&gt;"",COUNTA($B$19:B25),"")</f>
        <v>7</v>
      </c>
      <c r="B25" s="39" t="s">
        <v>148</v>
      </c>
      <c r="C25" s="162">
        <v>4080791</v>
      </c>
      <c r="D25" s="162">
        <v>853905</v>
      </c>
      <c r="E25" s="162">
        <v>1701760</v>
      </c>
      <c r="F25" s="162">
        <v>106244</v>
      </c>
      <c r="G25" s="162">
        <v>218723</v>
      </c>
      <c r="H25" s="162">
        <v>272480</v>
      </c>
      <c r="I25" s="162">
        <v>194012</v>
      </c>
      <c r="J25" s="162">
        <v>268222</v>
      </c>
      <c r="K25" s="162">
        <v>197313</v>
      </c>
      <c r="L25" s="162">
        <v>444766</v>
      </c>
      <c r="M25" s="162">
        <v>37900</v>
      </c>
      <c r="N25" s="162">
        <v>1487226</v>
      </c>
      <c r="O25"/>
      <c r="P25"/>
      <c r="Q25"/>
      <c r="R25"/>
      <c r="S25"/>
      <c r="T25"/>
      <c r="U25"/>
      <c r="V25"/>
      <c r="W25"/>
    </row>
    <row r="26" spans="1:23" s="22" customFormat="1" ht="21.6" customHeight="1">
      <c r="A26" s="135">
        <f>IF(B26&lt;&gt;"",COUNTA($B$19:B26),"")</f>
        <v>8</v>
      </c>
      <c r="B26" s="37" t="s">
        <v>149</v>
      </c>
      <c r="C26" s="152">
        <v>526834</v>
      </c>
      <c r="D26" s="152">
        <v>99174</v>
      </c>
      <c r="E26" s="152">
        <v>335980</v>
      </c>
      <c r="F26" s="152">
        <v>17069</v>
      </c>
      <c r="G26" s="152">
        <v>36974</v>
      </c>
      <c r="H26" s="152">
        <v>54785</v>
      </c>
      <c r="I26" s="152">
        <v>51539</v>
      </c>
      <c r="J26" s="152">
        <v>69963</v>
      </c>
      <c r="K26" s="152">
        <v>34038</v>
      </c>
      <c r="L26" s="152">
        <v>71612</v>
      </c>
      <c r="M26" s="152">
        <v>6560</v>
      </c>
      <c r="N26" s="152">
        <v>85121</v>
      </c>
      <c r="O26"/>
      <c r="P26"/>
      <c r="Q26"/>
      <c r="R26"/>
      <c r="S26"/>
      <c r="T26"/>
      <c r="U26"/>
      <c r="V26"/>
      <c r="W26"/>
    </row>
    <row r="27" spans="1:23" s="22" customFormat="1" ht="11.1" customHeight="1">
      <c r="A27" s="135">
        <f>IF(B27&lt;&gt;"",COUNTA($B$19:B27),"")</f>
        <v>9</v>
      </c>
      <c r="B27" s="36" t="s">
        <v>150</v>
      </c>
      <c r="C27" s="152">
        <v>340431</v>
      </c>
      <c r="D27" s="152">
        <v>51363</v>
      </c>
      <c r="E27" s="152">
        <v>244926</v>
      </c>
      <c r="F27" s="152">
        <v>13280</v>
      </c>
      <c r="G27" s="152">
        <v>30806</v>
      </c>
      <c r="H27" s="152">
        <v>43307</v>
      </c>
      <c r="I27" s="152">
        <v>43747</v>
      </c>
      <c r="J27" s="152">
        <v>44593</v>
      </c>
      <c r="K27" s="152">
        <v>21791</v>
      </c>
      <c r="L27" s="152">
        <v>47401</v>
      </c>
      <c r="M27" s="152">
        <v>4281</v>
      </c>
      <c r="N27" s="152">
        <v>39861</v>
      </c>
      <c r="O27"/>
      <c r="P27"/>
      <c r="Q27"/>
      <c r="R27"/>
      <c r="S27"/>
      <c r="T27"/>
      <c r="U27"/>
      <c r="V27"/>
      <c r="W27"/>
    </row>
    <row r="28" spans="1:23" s="22" customFormat="1" ht="11.1" customHeight="1">
      <c r="A28" s="135">
        <f>IF(B28&lt;&gt;"",COUNTA($B$19:B28),"")</f>
        <v>10</v>
      </c>
      <c r="B28" s="36" t="s">
        <v>151</v>
      </c>
      <c r="C28" s="152">
        <v>121</v>
      </c>
      <c r="D28" s="152" t="s">
        <v>10</v>
      </c>
      <c r="E28" s="152">
        <v>121</v>
      </c>
      <c r="F28" s="152">
        <v>8</v>
      </c>
      <c r="G28" s="152">
        <v>66</v>
      </c>
      <c r="H28" s="152" t="s">
        <v>10</v>
      </c>
      <c r="I28" s="152">
        <v>48</v>
      </c>
      <c r="J28" s="152" t="s">
        <v>10</v>
      </c>
      <c r="K28" s="152" t="s">
        <v>10</v>
      </c>
      <c r="L28" s="152" t="s">
        <v>10</v>
      </c>
      <c r="M28" s="152" t="s">
        <v>10</v>
      </c>
      <c r="N28" s="152" t="s">
        <v>10</v>
      </c>
      <c r="O28"/>
      <c r="P28"/>
      <c r="Q28"/>
      <c r="R28"/>
      <c r="S28"/>
      <c r="T28"/>
      <c r="U28"/>
      <c r="V28"/>
      <c r="W28"/>
    </row>
    <row r="29" spans="1:23" s="22" customFormat="1" ht="11.1" customHeight="1">
      <c r="A29" s="135">
        <f>IF(B29&lt;&gt;"",COUNTA($B$19:B29),"")</f>
        <v>11</v>
      </c>
      <c r="B29" s="36" t="s">
        <v>152</v>
      </c>
      <c r="C29" s="152">
        <v>57622</v>
      </c>
      <c r="D29" s="152">
        <v>6718</v>
      </c>
      <c r="E29" s="152">
        <v>46344</v>
      </c>
      <c r="F29" s="152">
        <v>1554</v>
      </c>
      <c r="G29" s="152">
        <v>6299</v>
      </c>
      <c r="H29" s="152">
        <v>1991</v>
      </c>
      <c r="I29" s="152">
        <v>3737</v>
      </c>
      <c r="J29" s="152">
        <v>5017</v>
      </c>
      <c r="K29" s="152">
        <v>689</v>
      </c>
      <c r="L29" s="152">
        <v>27056</v>
      </c>
      <c r="M29" s="152">
        <v>380</v>
      </c>
      <c r="N29" s="152">
        <v>4180</v>
      </c>
      <c r="O29"/>
      <c r="P29"/>
      <c r="Q29"/>
      <c r="R29"/>
      <c r="S29"/>
      <c r="T29"/>
      <c r="U29"/>
      <c r="V29"/>
      <c r="W29"/>
    </row>
    <row r="30" spans="1:23" s="22" customFormat="1" ht="11.1" customHeight="1">
      <c r="A30" s="135">
        <f>IF(B30&lt;&gt;"",COUNTA($B$19:B30),"")</f>
        <v>12</v>
      </c>
      <c r="B30" s="36" t="s">
        <v>147</v>
      </c>
      <c r="C30" s="152">
        <v>9187</v>
      </c>
      <c r="D30" s="152" t="s">
        <v>10</v>
      </c>
      <c r="E30" s="152">
        <v>8374</v>
      </c>
      <c r="F30" s="152">
        <v>159</v>
      </c>
      <c r="G30" s="152">
        <v>1113</v>
      </c>
      <c r="H30" s="152">
        <v>1789</v>
      </c>
      <c r="I30" s="152">
        <v>3316</v>
      </c>
      <c r="J30" s="152">
        <v>564</v>
      </c>
      <c r="K30" s="152">
        <v>507</v>
      </c>
      <c r="L30" s="152">
        <v>927</v>
      </c>
      <c r="M30" s="152">
        <v>781</v>
      </c>
      <c r="N30" s="152">
        <v>32</v>
      </c>
      <c r="O30"/>
      <c r="P30"/>
      <c r="Q30"/>
      <c r="R30"/>
      <c r="S30"/>
      <c r="T30"/>
      <c r="U30"/>
      <c r="V30"/>
      <c r="W30"/>
    </row>
    <row r="31" spans="1:23" s="22" customFormat="1" ht="20.100000000000001" customHeight="1">
      <c r="A31" s="136">
        <f>IF(B31&lt;&gt;"",COUNTA($B$19:B31),"")</f>
        <v>13</v>
      </c>
      <c r="B31" s="39" t="s">
        <v>153</v>
      </c>
      <c r="C31" s="162">
        <v>575391</v>
      </c>
      <c r="D31" s="162">
        <v>105892</v>
      </c>
      <c r="E31" s="162">
        <v>374071</v>
      </c>
      <c r="F31" s="162">
        <v>18472</v>
      </c>
      <c r="G31" s="162">
        <v>42227</v>
      </c>
      <c r="H31" s="162">
        <v>54988</v>
      </c>
      <c r="I31" s="162">
        <v>52007</v>
      </c>
      <c r="J31" s="162">
        <v>74416</v>
      </c>
      <c r="K31" s="162">
        <v>34220</v>
      </c>
      <c r="L31" s="162">
        <v>97741</v>
      </c>
      <c r="M31" s="162">
        <v>6159</v>
      </c>
      <c r="N31" s="162">
        <v>89269</v>
      </c>
      <c r="O31"/>
      <c r="P31"/>
      <c r="Q31"/>
      <c r="R31"/>
      <c r="S31"/>
      <c r="T31"/>
      <c r="U31"/>
      <c r="V31"/>
      <c r="W31"/>
    </row>
    <row r="32" spans="1:23" s="22" customFormat="1" ht="20.100000000000001" customHeight="1">
      <c r="A32" s="136">
        <f>IF(B32&lt;&gt;"",COUNTA($B$19:B32),"")</f>
        <v>14</v>
      </c>
      <c r="B32" s="39" t="s">
        <v>154</v>
      </c>
      <c r="C32" s="162">
        <v>4656182</v>
      </c>
      <c r="D32" s="162">
        <v>959797</v>
      </c>
      <c r="E32" s="162">
        <v>2075832</v>
      </c>
      <c r="F32" s="162">
        <v>124717</v>
      </c>
      <c r="G32" s="162">
        <v>260950</v>
      </c>
      <c r="H32" s="162">
        <v>327468</v>
      </c>
      <c r="I32" s="162">
        <v>246019</v>
      </c>
      <c r="J32" s="162">
        <v>342638</v>
      </c>
      <c r="K32" s="162">
        <v>231533</v>
      </c>
      <c r="L32" s="162">
        <v>542506</v>
      </c>
      <c r="M32" s="162">
        <v>44059</v>
      </c>
      <c r="N32" s="162">
        <v>1576495</v>
      </c>
      <c r="O32"/>
      <c r="P32"/>
      <c r="Q32"/>
      <c r="R32"/>
      <c r="S32"/>
      <c r="T32"/>
      <c r="U32"/>
      <c r="V32"/>
      <c r="W32"/>
    </row>
    <row r="33" spans="1:23" s="22" customFormat="1" ht="11.1" customHeight="1">
      <c r="A33" s="135">
        <f>IF(B33&lt;&gt;"",COUNTA($B$19:B33),"")</f>
        <v>15</v>
      </c>
      <c r="B33" s="36" t="s">
        <v>155</v>
      </c>
      <c r="C33" s="152">
        <v>1306508</v>
      </c>
      <c r="D33" s="152">
        <v>306542</v>
      </c>
      <c r="E33" s="152">
        <v>999965</v>
      </c>
      <c r="F33" s="152">
        <v>51922</v>
      </c>
      <c r="G33" s="152">
        <v>127221</v>
      </c>
      <c r="H33" s="152">
        <v>164262</v>
      </c>
      <c r="I33" s="152">
        <v>114108</v>
      </c>
      <c r="J33" s="152">
        <v>187269</v>
      </c>
      <c r="K33" s="152">
        <v>110600</v>
      </c>
      <c r="L33" s="152">
        <v>244584</v>
      </c>
      <c r="M33" s="152" t="s">
        <v>10</v>
      </c>
      <c r="N33" s="152" t="s">
        <v>10</v>
      </c>
      <c r="O33"/>
      <c r="P33"/>
      <c r="Q33"/>
      <c r="R33"/>
      <c r="S33"/>
      <c r="T33"/>
      <c r="U33"/>
      <c r="V33"/>
      <c r="W33"/>
    </row>
    <row r="34" spans="1:23" s="22" customFormat="1" ht="11.1" customHeight="1">
      <c r="A34" s="135">
        <f>IF(B34&lt;&gt;"",COUNTA($B$19:B34),"")</f>
        <v>16</v>
      </c>
      <c r="B34" s="36" t="s">
        <v>156</v>
      </c>
      <c r="C34" s="152">
        <v>447226</v>
      </c>
      <c r="D34" s="152">
        <v>93931</v>
      </c>
      <c r="E34" s="152">
        <v>353295</v>
      </c>
      <c r="F34" s="152">
        <v>23126</v>
      </c>
      <c r="G34" s="152">
        <v>46750</v>
      </c>
      <c r="H34" s="152">
        <v>69341</v>
      </c>
      <c r="I34" s="152">
        <v>44241</v>
      </c>
      <c r="J34" s="152">
        <v>52680</v>
      </c>
      <c r="K34" s="152">
        <v>36953</v>
      </c>
      <c r="L34" s="152">
        <v>80203</v>
      </c>
      <c r="M34" s="152" t="s">
        <v>10</v>
      </c>
      <c r="N34" s="152" t="s">
        <v>10</v>
      </c>
      <c r="O34"/>
      <c r="P34"/>
      <c r="Q34"/>
      <c r="R34"/>
      <c r="S34"/>
      <c r="T34"/>
      <c r="U34"/>
      <c r="V34"/>
      <c r="W34"/>
    </row>
    <row r="35" spans="1:23" s="22" customFormat="1" ht="11.1" customHeight="1">
      <c r="A35" s="135">
        <f>IF(B35&lt;&gt;"",COUNTA($B$19:B35),"")</f>
        <v>17</v>
      </c>
      <c r="B35" s="36" t="s">
        <v>172</v>
      </c>
      <c r="C35" s="152">
        <v>534848</v>
      </c>
      <c r="D35" s="152">
        <v>139844</v>
      </c>
      <c r="E35" s="152">
        <v>395004</v>
      </c>
      <c r="F35" s="152">
        <v>13298</v>
      </c>
      <c r="G35" s="152">
        <v>48428</v>
      </c>
      <c r="H35" s="152">
        <v>52219</v>
      </c>
      <c r="I35" s="152">
        <v>41199</v>
      </c>
      <c r="J35" s="152">
        <v>93884</v>
      </c>
      <c r="K35" s="152">
        <v>45945</v>
      </c>
      <c r="L35" s="152">
        <v>100032</v>
      </c>
      <c r="M35" s="152" t="s">
        <v>10</v>
      </c>
      <c r="N35" s="152" t="s">
        <v>10</v>
      </c>
      <c r="O35"/>
      <c r="P35"/>
      <c r="Q35"/>
      <c r="R35"/>
      <c r="S35"/>
      <c r="T35"/>
      <c r="U35"/>
      <c r="V35"/>
      <c r="W35"/>
    </row>
    <row r="36" spans="1:23" s="22" customFormat="1" ht="11.1" customHeight="1">
      <c r="A36" s="135">
        <f>IF(B36&lt;&gt;"",COUNTA($B$19:B36),"")</f>
        <v>18</v>
      </c>
      <c r="B36" s="36" t="s">
        <v>173</v>
      </c>
      <c r="C36" s="152">
        <v>196812</v>
      </c>
      <c r="D36" s="152">
        <v>38226</v>
      </c>
      <c r="E36" s="152">
        <v>158585</v>
      </c>
      <c r="F36" s="152">
        <v>12054</v>
      </c>
      <c r="G36" s="152">
        <v>22783</v>
      </c>
      <c r="H36" s="152">
        <v>28510</v>
      </c>
      <c r="I36" s="152">
        <v>19100</v>
      </c>
      <c r="J36" s="152">
        <v>24936</v>
      </c>
      <c r="K36" s="152">
        <v>15730</v>
      </c>
      <c r="L36" s="152">
        <v>35472</v>
      </c>
      <c r="M36" s="152" t="s">
        <v>10</v>
      </c>
      <c r="N36" s="152" t="s">
        <v>10</v>
      </c>
      <c r="O36"/>
      <c r="P36"/>
      <c r="Q36"/>
      <c r="R36"/>
      <c r="S36"/>
      <c r="T36"/>
      <c r="U36"/>
      <c r="V36"/>
      <c r="W36"/>
    </row>
    <row r="37" spans="1:23" s="22" customFormat="1" ht="11.1" customHeight="1">
      <c r="A37" s="135">
        <f>IF(B37&lt;&gt;"",COUNTA($B$19:B37),"")</f>
        <v>19</v>
      </c>
      <c r="B37" s="36" t="s">
        <v>61</v>
      </c>
      <c r="C37" s="152">
        <v>622861</v>
      </c>
      <c r="D37" s="152">
        <v>99254</v>
      </c>
      <c r="E37" s="152">
        <v>296120</v>
      </c>
      <c r="F37" s="152">
        <v>25857</v>
      </c>
      <c r="G37" s="152">
        <v>42944</v>
      </c>
      <c r="H37" s="152">
        <v>51712</v>
      </c>
      <c r="I37" s="152">
        <v>35671</v>
      </c>
      <c r="J37" s="152">
        <v>33587</v>
      </c>
      <c r="K37" s="152">
        <v>33126</v>
      </c>
      <c r="L37" s="152">
        <v>73222</v>
      </c>
      <c r="M37" s="152" t="s">
        <v>10</v>
      </c>
      <c r="N37" s="152">
        <v>227486</v>
      </c>
      <c r="O37"/>
      <c r="P37"/>
      <c r="Q37"/>
      <c r="R37"/>
      <c r="S37"/>
      <c r="T37"/>
      <c r="U37"/>
      <c r="V37"/>
      <c r="W37"/>
    </row>
    <row r="38" spans="1:23" s="22" customFormat="1" ht="21.6" customHeight="1">
      <c r="A38" s="135">
        <f>IF(B38&lt;&gt;"",COUNTA($B$19:B38),"")</f>
        <v>20</v>
      </c>
      <c r="B38" s="37" t="s">
        <v>157</v>
      </c>
      <c r="C38" s="152">
        <v>561246</v>
      </c>
      <c r="D38" s="152">
        <v>126664</v>
      </c>
      <c r="E38" s="152">
        <v>177764</v>
      </c>
      <c r="F38" s="152">
        <v>5602</v>
      </c>
      <c r="G38" s="152">
        <v>10130</v>
      </c>
      <c r="H38" s="152">
        <v>16886</v>
      </c>
      <c r="I38" s="152">
        <v>20020</v>
      </c>
      <c r="J38" s="152">
        <v>29160</v>
      </c>
      <c r="K38" s="152">
        <v>22782</v>
      </c>
      <c r="L38" s="152">
        <v>73185</v>
      </c>
      <c r="M38" s="152">
        <v>32396</v>
      </c>
      <c r="N38" s="152">
        <v>224422</v>
      </c>
      <c r="O38"/>
      <c r="P38"/>
      <c r="Q38"/>
      <c r="R38"/>
      <c r="S38"/>
      <c r="T38"/>
      <c r="U38"/>
      <c r="V38"/>
      <c r="W38"/>
    </row>
    <row r="39" spans="1:23" s="22" customFormat="1" ht="21.6" customHeight="1">
      <c r="A39" s="135">
        <f>IF(B39&lt;&gt;"",COUNTA($B$19:B39),"")</f>
        <v>21</v>
      </c>
      <c r="B39" s="37" t="s">
        <v>158</v>
      </c>
      <c r="C39" s="152">
        <v>672455</v>
      </c>
      <c r="D39" s="152">
        <v>113112</v>
      </c>
      <c r="E39" s="152">
        <v>38758</v>
      </c>
      <c r="F39" s="152">
        <v>1530</v>
      </c>
      <c r="G39" s="152">
        <v>4483</v>
      </c>
      <c r="H39" s="152">
        <v>5794</v>
      </c>
      <c r="I39" s="152">
        <v>3633</v>
      </c>
      <c r="J39" s="152">
        <v>3063</v>
      </c>
      <c r="K39" s="152">
        <v>4132</v>
      </c>
      <c r="L39" s="152">
        <v>16124</v>
      </c>
      <c r="M39" s="152">
        <v>965</v>
      </c>
      <c r="N39" s="152">
        <v>519619</v>
      </c>
      <c r="O39"/>
      <c r="P39"/>
      <c r="Q39"/>
      <c r="R39"/>
      <c r="S39"/>
      <c r="T39"/>
      <c r="U39"/>
      <c r="V39"/>
      <c r="W39"/>
    </row>
    <row r="40" spans="1:23" s="22" customFormat="1" ht="21.6" customHeight="1">
      <c r="A40" s="135">
        <f>IF(B40&lt;&gt;"",COUNTA($B$19:B40),"")</f>
        <v>22</v>
      </c>
      <c r="B40" s="37" t="s">
        <v>159</v>
      </c>
      <c r="C40" s="152">
        <v>231984</v>
      </c>
      <c r="D40" s="152">
        <v>40700</v>
      </c>
      <c r="E40" s="152">
        <v>2203</v>
      </c>
      <c r="F40" s="152">
        <v>123</v>
      </c>
      <c r="G40" s="152">
        <v>247</v>
      </c>
      <c r="H40" s="152">
        <v>301</v>
      </c>
      <c r="I40" s="152">
        <v>158</v>
      </c>
      <c r="J40" s="152">
        <v>165</v>
      </c>
      <c r="K40" s="152">
        <v>436</v>
      </c>
      <c r="L40" s="152">
        <v>772</v>
      </c>
      <c r="M40" s="152">
        <v>416</v>
      </c>
      <c r="N40" s="152">
        <v>188665</v>
      </c>
      <c r="O40"/>
      <c r="P40"/>
      <c r="Q40"/>
      <c r="R40"/>
      <c r="S40"/>
      <c r="T40"/>
      <c r="U40"/>
      <c r="V40"/>
      <c r="W40"/>
    </row>
    <row r="41" spans="1:23" s="22" customFormat="1" ht="11.1" customHeight="1">
      <c r="A41" s="135">
        <f>IF(B41&lt;&gt;"",COUNTA($B$19:B41),"")</f>
        <v>23</v>
      </c>
      <c r="B41" s="36" t="s">
        <v>160</v>
      </c>
      <c r="C41" s="152">
        <v>276438</v>
      </c>
      <c r="D41" s="152">
        <v>59733</v>
      </c>
      <c r="E41" s="152">
        <v>122247</v>
      </c>
      <c r="F41" s="152">
        <v>7787</v>
      </c>
      <c r="G41" s="152">
        <v>14663</v>
      </c>
      <c r="H41" s="152">
        <v>16032</v>
      </c>
      <c r="I41" s="152">
        <v>14422</v>
      </c>
      <c r="J41" s="152">
        <v>20012</v>
      </c>
      <c r="K41" s="152">
        <v>13433</v>
      </c>
      <c r="L41" s="152">
        <v>35898</v>
      </c>
      <c r="M41" s="152">
        <v>5176</v>
      </c>
      <c r="N41" s="152">
        <v>89281</v>
      </c>
      <c r="O41"/>
      <c r="P41"/>
      <c r="Q41"/>
      <c r="R41"/>
      <c r="S41"/>
      <c r="T41"/>
      <c r="U41"/>
      <c r="V41"/>
      <c r="W41"/>
    </row>
    <row r="42" spans="1:23" s="22" customFormat="1" ht="11.1" customHeight="1">
      <c r="A42" s="135">
        <f>IF(B42&lt;&gt;"",COUNTA($B$19:B42),"")</f>
        <v>24</v>
      </c>
      <c r="B42" s="36" t="s">
        <v>161</v>
      </c>
      <c r="C42" s="152">
        <v>1602362</v>
      </c>
      <c r="D42" s="152">
        <v>177556</v>
      </c>
      <c r="E42" s="152">
        <v>402165</v>
      </c>
      <c r="F42" s="152">
        <v>23304</v>
      </c>
      <c r="G42" s="152">
        <v>47231</v>
      </c>
      <c r="H42" s="152">
        <v>67257</v>
      </c>
      <c r="I42" s="152">
        <v>49855</v>
      </c>
      <c r="J42" s="152">
        <v>88505</v>
      </c>
      <c r="K42" s="152">
        <v>46927</v>
      </c>
      <c r="L42" s="152">
        <v>79086</v>
      </c>
      <c r="M42" s="152">
        <v>159240</v>
      </c>
      <c r="N42" s="152">
        <v>863401</v>
      </c>
      <c r="O42"/>
      <c r="P42"/>
      <c r="Q42"/>
      <c r="R42"/>
      <c r="S42"/>
      <c r="T42"/>
      <c r="U42"/>
      <c r="V42"/>
      <c r="W42"/>
    </row>
    <row r="43" spans="1:23" s="22" customFormat="1" ht="11.1" customHeight="1">
      <c r="A43" s="135">
        <f>IF(B43&lt;&gt;"",COUNTA($B$19:B43),"")</f>
        <v>25</v>
      </c>
      <c r="B43" s="36" t="s">
        <v>147</v>
      </c>
      <c r="C43" s="152">
        <v>834064</v>
      </c>
      <c r="D43" s="152">
        <v>7373</v>
      </c>
      <c r="E43" s="152">
        <v>125836</v>
      </c>
      <c r="F43" s="152">
        <v>1857</v>
      </c>
      <c r="G43" s="152">
        <v>5450</v>
      </c>
      <c r="H43" s="152">
        <v>14209</v>
      </c>
      <c r="I43" s="152">
        <v>21945</v>
      </c>
      <c r="J43" s="152">
        <v>52138</v>
      </c>
      <c r="K43" s="152">
        <v>18682</v>
      </c>
      <c r="L43" s="152">
        <v>11555</v>
      </c>
      <c r="M43" s="152">
        <v>152678</v>
      </c>
      <c r="N43" s="152">
        <v>548177</v>
      </c>
      <c r="O43"/>
      <c r="P43"/>
      <c r="Q43"/>
      <c r="R43"/>
      <c r="S43"/>
      <c r="T43"/>
      <c r="U43"/>
      <c r="V43"/>
      <c r="W43"/>
    </row>
    <row r="44" spans="1:23" s="22" customFormat="1" ht="20.100000000000001" customHeight="1">
      <c r="A44" s="136">
        <f>IF(B44&lt;&gt;"",COUNTA($B$19:B44),"")</f>
        <v>26</v>
      </c>
      <c r="B44" s="39" t="s">
        <v>162</v>
      </c>
      <c r="C44" s="162">
        <v>4439790</v>
      </c>
      <c r="D44" s="162">
        <v>916190</v>
      </c>
      <c r="E44" s="162">
        <v>1913386</v>
      </c>
      <c r="F44" s="162">
        <v>114268</v>
      </c>
      <c r="G44" s="162">
        <v>241468</v>
      </c>
      <c r="H44" s="162">
        <v>308036</v>
      </c>
      <c r="I44" s="162">
        <v>215922</v>
      </c>
      <c r="J44" s="162">
        <v>309622</v>
      </c>
      <c r="K44" s="162">
        <v>212754</v>
      </c>
      <c r="L44" s="162">
        <v>511317</v>
      </c>
      <c r="M44" s="162">
        <v>45516</v>
      </c>
      <c r="N44" s="162">
        <v>1564697</v>
      </c>
      <c r="O44"/>
      <c r="P44"/>
      <c r="Q44"/>
      <c r="R44"/>
      <c r="S44"/>
      <c r="T44"/>
      <c r="U44"/>
      <c r="V44"/>
      <c r="W44"/>
    </row>
    <row r="45" spans="1:23" s="40" customFormat="1" ht="11.1" customHeight="1">
      <c r="A45" s="135">
        <f>IF(B45&lt;&gt;"",COUNTA($B$19:B45),"")</f>
        <v>27</v>
      </c>
      <c r="B45" s="36" t="s">
        <v>163</v>
      </c>
      <c r="C45" s="152">
        <v>260409</v>
      </c>
      <c r="D45" s="152">
        <v>54442</v>
      </c>
      <c r="E45" s="152">
        <v>166186</v>
      </c>
      <c r="F45" s="152">
        <v>8635</v>
      </c>
      <c r="G45" s="152">
        <v>16311</v>
      </c>
      <c r="H45" s="152">
        <v>21840</v>
      </c>
      <c r="I45" s="152">
        <v>20326</v>
      </c>
      <c r="J45" s="152">
        <v>35035</v>
      </c>
      <c r="K45" s="152">
        <v>17877</v>
      </c>
      <c r="L45" s="152">
        <v>46163</v>
      </c>
      <c r="M45" s="152">
        <v>1245</v>
      </c>
      <c r="N45" s="152">
        <v>38535</v>
      </c>
      <c r="O45"/>
      <c r="P45"/>
      <c r="Q45"/>
      <c r="R45"/>
      <c r="S45"/>
      <c r="T45"/>
      <c r="U45"/>
      <c r="V45"/>
      <c r="W45"/>
    </row>
    <row r="46" spans="1:23" s="40" customFormat="1" ht="11.1" customHeight="1">
      <c r="A46" s="135">
        <f>IF(B46&lt;&gt;"",COUNTA($B$19:B46),"")</f>
        <v>28</v>
      </c>
      <c r="B46" s="36" t="s">
        <v>164</v>
      </c>
      <c r="C46" s="152" t="s">
        <v>10</v>
      </c>
      <c r="D46" s="152" t="s">
        <v>10</v>
      </c>
      <c r="E46" s="152" t="s">
        <v>10</v>
      </c>
      <c r="F46" s="152" t="s">
        <v>10</v>
      </c>
      <c r="G46" s="152" t="s">
        <v>10</v>
      </c>
      <c r="H46" s="152" t="s">
        <v>10</v>
      </c>
      <c r="I46" s="152" t="s">
        <v>10</v>
      </c>
      <c r="J46" s="152" t="s">
        <v>10</v>
      </c>
      <c r="K46" s="152" t="s">
        <v>10</v>
      </c>
      <c r="L46" s="152" t="s">
        <v>10</v>
      </c>
      <c r="M46" s="152" t="s">
        <v>10</v>
      </c>
      <c r="N46" s="152" t="s">
        <v>10</v>
      </c>
      <c r="O46"/>
      <c r="P46"/>
      <c r="Q46"/>
      <c r="R46"/>
      <c r="S46"/>
      <c r="T46"/>
      <c r="U46"/>
      <c r="V46"/>
      <c r="W46"/>
    </row>
    <row r="47" spans="1:23" s="40" customFormat="1" ht="11.1" customHeight="1">
      <c r="A47" s="135">
        <f>IF(B47&lt;&gt;"",COUNTA($B$19:B47),"")</f>
        <v>29</v>
      </c>
      <c r="B47" s="36" t="s">
        <v>165</v>
      </c>
      <c r="C47" s="152">
        <v>127411</v>
      </c>
      <c r="D47" s="152">
        <v>7115</v>
      </c>
      <c r="E47" s="152">
        <v>111867</v>
      </c>
      <c r="F47" s="152">
        <v>5743</v>
      </c>
      <c r="G47" s="152">
        <v>12049</v>
      </c>
      <c r="H47" s="152">
        <v>19291</v>
      </c>
      <c r="I47" s="152">
        <v>19137</v>
      </c>
      <c r="J47" s="152">
        <v>16945</v>
      </c>
      <c r="K47" s="152">
        <v>11493</v>
      </c>
      <c r="L47" s="152">
        <v>27209</v>
      </c>
      <c r="M47" s="152">
        <v>829</v>
      </c>
      <c r="N47" s="152">
        <v>7600</v>
      </c>
      <c r="O47"/>
      <c r="P47"/>
      <c r="Q47"/>
      <c r="R47"/>
      <c r="S47"/>
      <c r="T47"/>
      <c r="U47"/>
      <c r="V47"/>
      <c r="W47"/>
    </row>
    <row r="48" spans="1:23" s="40" customFormat="1" ht="11.1" customHeight="1">
      <c r="A48" s="135">
        <f>IF(B48&lt;&gt;"",COUNTA($B$19:B48),"")</f>
        <v>30</v>
      </c>
      <c r="B48" s="36" t="s">
        <v>147</v>
      </c>
      <c r="C48" s="152">
        <v>9187</v>
      </c>
      <c r="D48" s="152" t="s">
        <v>10</v>
      </c>
      <c r="E48" s="152">
        <v>8374</v>
      </c>
      <c r="F48" s="152">
        <v>159</v>
      </c>
      <c r="G48" s="152">
        <v>1113</v>
      </c>
      <c r="H48" s="152">
        <v>1789</v>
      </c>
      <c r="I48" s="152">
        <v>3316</v>
      </c>
      <c r="J48" s="152">
        <v>564</v>
      </c>
      <c r="K48" s="152">
        <v>507</v>
      </c>
      <c r="L48" s="152">
        <v>927</v>
      </c>
      <c r="M48" s="152">
        <v>781</v>
      </c>
      <c r="N48" s="152">
        <v>32</v>
      </c>
      <c r="O48"/>
      <c r="P48"/>
      <c r="Q48"/>
      <c r="R48"/>
      <c r="S48"/>
      <c r="T48"/>
      <c r="U48"/>
      <c r="V48"/>
      <c r="W48"/>
    </row>
    <row r="49" spans="1:23" s="22" customFormat="1" ht="20.100000000000001" customHeight="1">
      <c r="A49" s="136">
        <f>IF(B49&lt;&gt;"",COUNTA($B$19:B49),"")</f>
        <v>31</v>
      </c>
      <c r="B49" s="39" t="s">
        <v>166</v>
      </c>
      <c r="C49" s="162">
        <v>378633</v>
      </c>
      <c r="D49" s="162">
        <v>61557</v>
      </c>
      <c r="E49" s="162">
        <v>269680</v>
      </c>
      <c r="F49" s="162">
        <v>14218</v>
      </c>
      <c r="G49" s="162">
        <v>27248</v>
      </c>
      <c r="H49" s="162">
        <v>39342</v>
      </c>
      <c r="I49" s="162">
        <v>36147</v>
      </c>
      <c r="J49" s="162">
        <v>51417</v>
      </c>
      <c r="K49" s="162">
        <v>28863</v>
      </c>
      <c r="L49" s="162">
        <v>72445</v>
      </c>
      <c r="M49" s="162">
        <v>1293</v>
      </c>
      <c r="N49" s="162">
        <v>46103</v>
      </c>
      <c r="O49"/>
      <c r="P49"/>
      <c r="Q49"/>
      <c r="R49"/>
      <c r="S49"/>
      <c r="T49"/>
      <c r="U49"/>
      <c r="V49"/>
      <c r="W49"/>
    </row>
    <row r="50" spans="1:23" s="22" customFormat="1" ht="20.100000000000001" customHeight="1">
      <c r="A50" s="136">
        <f>IF(B50&lt;&gt;"",COUNTA($B$19:B50),"")</f>
        <v>32</v>
      </c>
      <c r="B50" s="39" t="s">
        <v>167</v>
      </c>
      <c r="C50" s="162">
        <v>4818423</v>
      </c>
      <c r="D50" s="162">
        <v>977746</v>
      </c>
      <c r="E50" s="162">
        <v>2183067</v>
      </c>
      <c r="F50" s="162">
        <v>128486</v>
      </c>
      <c r="G50" s="162">
        <v>268716</v>
      </c>
      <c r="H50" s="162">
        <v>347378</v>
      </c>
      <c r="I50" s="162">
        <v>252069</v>
      </c>
      <c r="J50" s="162">
        <v>361038</v>
      </c>
      <c r="K50" s="162">
        <v>241617</v>
      </c>
      <c r="L50" s="162">
        <v>583763</v>
      </c>
      <c r="M50" s="162">
        <v>46810</v>
      </c>
      <c r="N50" s="162">
        <v>1610800</v>
      </c>
      <c r="O50"/>
      <c r="P50"/>
      <c r="Q50"/>
      <c r="R50"/>
      <c r="S50"/>
      <c r="T50"/>
      <c r="U50"/>
      <c r="V50"/>
      <c r="W50"/>
    </row>
    <row r="51" spans="1:23" s="22" customFormat="1" ht="20.100000000000001" customHeight="1">
      <c r="A51" s="136">
        <f>IF(B51&lt;&gt;"",COUNTA($B$19:B51),"")</f>
        <v>33</v>
      </c>
      <c r="B51" s="39" t="s">
        <v>168</v>
      </c>
      <c r="C51" s="162">
        <v>162241</v>
      </c>
      <c r="D51" s="162">
        <v>17949</v>
      </c>
      <c r="E51" s="162">
        <v>107235</v>
      </c>
      <c r="F51" s="162">
        <v>3770</v>
      </c>
      <c r="G51" s="162">
        <v>7766</v>
      </c>
      <c r="H51" s="162">
        <v>19910</v>
      </c>
      <c r="I51" s="162">
        <v>6049</v>
      </c>
      <c r="J51" s="162">
        <v>18400</v>
      </c>
      <c r="K51" s="162">
        <v>10084</v>
      </c>
      <c r="L51" s="162">
        <v>41256</v>
      </c>
      <c r="M51" s="162">
        <v>2751</v>
      </c>
      <c r="N51" s="162">
        <v>34305</v>
      </c>
      <c r="O51"/>
      <c r="P51"/>
      <c r="Q51"/>
      <c r="R51"/>
      <c r="S51"/>
      <c r="T51"/>
      <c r="U51"/>
      <c r="V51"/>
      <c r="W51"/>
    </row>
    <row r="52" spans="1:23" s="40" customFormat="1" ht="25.15" customHeight="1">
      <c r="A52" s="135">
        <f>IF(B52&lt;&gt;"",COUNTA($B$19:B52),"")</f>
        <v>34</v>
      </c>
      <c r="B52" s="38" t="s">
        <v>169</v>
      </c>
      <c r="C52" s="160">
        <v>358999</v>
      </c>
      <c r="D52" s="160">
        <v>62285</v>
      </c>
      <c r="E52" s="160">
        <v>211626</v>
      </c>
      <c r="F52" s="160">
        <v>8024</v>
      </c>
      <c r="G52" s="160">
        <v>22744</v>
      </c>
      <c r="H52" s="160">
        <v>35556</v>
      </c>
      <c r="I52" s="160">
        <v>21910</v>
      </c>
      <c r="J52" s="160">
        <v>41400</v>
      </c>
      <c r="K52" s="160">
        <v>15441</v>
      </c>
      <c r="L52" s="160">
        <v>66552</v>
      </c>
      <c r="M52" s="160">
        <v>7617</v>
      </c>
      <c r="N52" s="160">
        <v>77472</v>
      </c>
      <c r="O52"/>
      <c r="P52"/>
      <c r="Q52"/>
      <c r="R52"/>
      <c r="S52"/>
      <c r="T52"/>
      <c r="U52"/>
      <c r="V52"/>
      <c r="W52"/>
    </row>
    <row r="53" spans="1:23" s="40" customFormat="1" ht="18" customHeight="1">
      <c r="A53" s="135">
        <f>IF(B53&lt;&gt;"",COUNTA($B$19:B53),"")</f>
        <v>35</v>
      </c>
      <c r="B53" s="36" t="s">
        <v>170</v>
      </c>
      <c r="C53" s="152">
        <v>124065</v>
      </c>
      <c r="D53" s="152">
        <v>20943</v>
      </c>
      <c r="E53" s="152">
        <v>34197</v>
      </c>
      <c r="F53" s="152">
        <v>4055</v>
      </c>
      <c r="G53" s="152">
        <v>7463</v>
      </c>
      <c r="H53" s="152">
        <v>7683</v>
      </c>
      <c r="I53" s="152">
        <v>4303</v>
      </c>
      <c r="J53" s="152">
        <v>7052</v>
      </c>
      <c r="K53" s="152">
        <v>358</v>
      </c>
      <c r="L53" s="152">
        <v>3284</v>
      </c>
      <c r="M53" s="152">
        <v>39</v>
      </c>
      <c r="N53" s="152">
        <v>68886</v>
      </c>
      <c r="O53"/>
      <c r="P53"/>
      <c r="Q53"/>
      <c r="R53"/>
      <c r="S53"/>
      <c r="T53"/>
      <c r="U53"/>
      <c r="V53"/>
      <c r="W53"/>
    </row>
    <row r="54" spans="1:23" ht="11.1" customHeight="1">
      <c r="A54" s="135">
        <f>IF(B54&lt;&gt;"",COUNTA($B$19:B54),"")</f>
        <v>36</v>
      </c>
      <c r="B54" s="36" t="s">
        <v>171</v>
      </c>
      <c r="C54" s="152">
        <v>184798</v>
      </c>
      <c r="D54" s="152">
        <v>21578</v>
      </c>
      <c r="E54" s="152">
        <v>93768</v>
      </c>
      <c r="F54" s="152">
        <v>7504</v>
      </c>
      <c r="G54" s="152">
        <v>14347</v>
      </c>
      <c r="H54" s="152">
        <v>18885</v>
      </c>
      <c r="I54" s="152">
        <v>12539</v>
      </c>
      <c r="J54" s="152">
        <v>15720</v>
      </c>
      <c r="K54" s="152">
        <v>6938</v>
      </c>
      <c r="L54" s="152">
        <v>17836</v>
      </c>
      <c r="M54" s="152">
        <v>3106</v>
      </c>
      <c r="N54" s="152">
        <v>66346</v>
      </c>
    </row>
    <row r="55" spans="1:23" s="18" customFormat="1" ht="18" customHeight="1">
      <c r="A55" s="135" t="str">
        <f>IF(B55&lt;&gt;"",COUNTA($B$19:B55),"")</f>
        <v/>
      </c>
      <c r="B55" s="36"/>
      <c r="C55" s="241" t="s">
        <v>112</v>
      </c>
      <c r="D55" s="242"/>
      <c r="E55" s="242"/>
      <c r="F55" s="242"/>
      <c r="G55" s="242"/>
      <c r="H55" s="242"/>
      <c r="I55" s="242" t="s">
        <v>112</v>
      </c>
      <c r="J55" s="242"/>
      <c r="K55" s="242"/>
      <c r="L55" s="242"/>
      <c r="M55" s="242"/>
      <c r="N55" s="242"/>
      <c r="O55"/>
      <c r="P55"/>
      <c r="Q55"/>
      <c r="R55"/>
      <c r="S55"/>
      <c r="T55"/>
      <c r="U55"/>
      <c r="V55"/>
      <c r="W55"/>
    </row>
    <row r="56" spans="1:23" s="22" customFormat="1" ht="11.1" customHeight="1">
      <c r="A56" s="135">
        <f>IF(B56&lt;&gt;"",COUNTA($B$19:B56),"")</f>
        <v>37</v>
      </c>
      <c r="B56" s="36" t="s">
        <v>142</v>
      </c>
      <c r="C56" s="154">
        <v>669.47</v>
      </c>
      <c r="D56" s="154">
        <v>634</v>
      </c>
      <c r="E56" s="154">
        <v>331.06</v>
      </c>
      <c r="F56" s="154">
        <v>115.57</v>
      </c>
      <c r="G56" s="154">
        <v>141.94999999999999</v>
      </c>
      <c r="H56" s="154">
        <v>167.66</v>
      </c>
      <c r="I56" s="154">
        <v>317.49</v>
      </c>
      <c r="J56" s="154">
        <v>443.31</v>
      </c>
      <c r="K56" s="154">
        <v>499.74</v>
      </c>
      <c r="L56" s="154">
        <v>475.69</v>
      </c>
      <c r="M56" s="154">
        <v>117.13</v>
      </c>
      <c r="N56" s="154">
        <v>277.25</v>
      </c>
      <c r="O56"/>
      <c r="P56"/>
      <c r="Q56"/>
      <c r="R56"/>
      <c r="S56"/>
      <c r="T56"/>
      <c r="U56"/>
      <c r="V56"/>
      <c r="W56"/>
    </row>
    <row r="57" spans="1:23" s="22" customFormat="1" ht="11.1" customHeight="1">
      <c r="A57" s="135">
        <f>IF(B57&lt;&gt;"",COUNTA($B$19:B57),"")</f>
        <v>38</v>
      </c>
      <c r="B57" s="36" t="s">
        <v>143</v>
      </c>
      <c r="C57" s="154">
        <v>392.16</v>
      </c>
      <c r="D57" s="154">
        <v>274.38</v>
      </c>
      <c r="E57" s="154">
        <v>238.23</v>
      </c>
      <c r="F57" s="154">
        <v>229.07</v>
      </c>
      <c r="G57" s="154">
        <v>226.22</v>
      </c>
      <c r="H57" s="154">
        <v>244.33</v>
      </c>
      <c r="I57" s="154">
        <v>235.72</v>
      </c>
      <c r="J57" s="154">
        <v>255.27</v>
      </c>
      <c r="K57" s="154">
        <v>289.39</v>
      </c>
      <c r="L57" s="154">
        <v>206.62</v>
      </c>
      <c r="M57" s="154">
        <v>26.18</v>
      </c>
      <c r="N57" s="154">
        <v>165.81</v>
      </c>
      <c r="O57"/>
      <c r="P57"/>
      <c r="Q57"/>
      <c r="R57"/>
      <c r="S57"/>
      <c r="T57"/>
      <c r="U57"/>
      <c r="V57"/>
      <c r="W57"/>
    </row>
    <row r="58" spans="1:23" s="22" customFormat="1" ht="21.6" customHeight="1">
      <c r="A58" s="135">
        <f>IF(B58&lt;&gt;"",COUNTA($B$19:B58),"")</f>
        <v>39</v>
      </c>
      <c r="B58" s="37" t="s">
        <v>144</v>
      </c>
      <c r="C58" s="154">
        <v>853.66</v>
      </c>
      <c r="D58" s="154">
        <v>1225.95</v>
      </c>
      <c r="E58" s="154" t="s">
        <v>10</v>
      </c>
      <c r="F58" s="154" t="s">
        <v>10</v>
      </c>
      <c r="G58" s="154" t="s">
        <v>10</v>
      </c>
      <c r="H58" s="154" t="s">
        <v>10</v>
      </c>
      <c r="I58" s="154" t="s">
        <v>10</v>
      </c>
      <c r="J58" s="154" t="s">
        <v>10</v>
      </c>
      <c r="K58" s="154" t="s">
        <v>10</v>
      </c>
      <c r="L58" s="154" t="s">
        <v>10</v>
      </c>
      <c r="M58" s="154" t="s">
        <v>10</v>
      </c>
      <c r="N58" s="154">
        <v>767.04</v>
      </c>
      <c r="O58"/>
      <c r="P58"/>
      <c r="Q58"/>
      <c r="R58"/>
      <c r="S58"/>
      <c r="T58"/>
      <c r="U58"/>
      <c r="V58"/>
      <c r="W58"/>
    </row>
    <row r="59" spans="1:23" s="22" customFormat="1" ht="11.1" customHeight="1">
      <c r="A59" s="135">
        <f>IF(B59&lt;&gt;"",COUNTA($B$19:B59),"")</f>
        <v>40</v>
      </c>
      <c r="B59" s="36" t="s">
        <v>145</v>
      </c>
      <c r="C59" s="154">
        <v>16.22</v>
      </c>
      <c r="D59" s="154">
        <v>10.72</v>
      </c>
      <c r="E59" s="154">
        <v>11.62</v>
      </c>
      <c r="F59" s="154">
        <v>13.01</v>
      </c>
      <c r="G59" s="154">
        <v>12.16</v>
      </c>
      <c r="H59" s="154">
        <v>9.7100000000000009</v>
      </c>
      <c r="I59" s="154">
        <v>10.29</v>
      </c>
      <c r="J59" s="154">
        <v>10.33</v>
      </c>
      <c r="K59" s="154">
        <v>6.91</v>
      </c>
      <c r="L59" s="154">
        <v>16.41</v>
      </c>
      <c r="M59" s="154">
        <v>0.36</v>
      </c>
      <c r="N59" s="154">
        <v>5.65</v>
      </c>
      <c r="O59"/>
      <c r="P59"/>
      <c r="Q59"/>
      <c r="R59"/>
      <c r="S59"/>
      <c r="T59"/>
      <c r="U59"/>
      <c r="V59"/>
      <c r="W59"/>
    </row>
    <row r="60" spans="1:23" s="22" customFormat="1" ht="11.1" customHeight="1">
      <c r="A60" s="135">
        <f>IF(B60&lt;&gt;"",COUNTA($B$19:B60),"")</f>
        <v>41</v>
      </c>
      <c r="B60" s="36" t="s">
        <v>146</v>
      </c>
      <c r="C60" s="154">
        <v>1122.03</v>
      </c>
      <c r="D60" s="154">
        <v>689.87</v>
      </c>
      <c r="E60" s="154">
        <v>818.74</v>
      </c>
      <c r="F60" s="154">
        <v>848.81</v>
      </c>
      <c r="G60" s="154">
        <v>933.08</v>
      </c>
      <c r="H60" s="154">
        <v>824.2</v>
      </c>
      <c r="I60" s="154">
        <v>769.42</v>
      </c>
      <c r="J60" s="154">
        <v>833.44</v>
      </c>
      <c r="K60" s="154">
        <v>643.41</v>
      </c>
      <c r="L60" s="154">
        <v>845.08</v>
      </c>
      <c r="M60" s="154">
        <v>102.58</v>
      </c>
      <c r="N60" s="154">
        <v>343.05</v>
      </c>
      <c r="O60"/>
      <c r="P60"/>
      <c r="Q60"/>
      <c r="R60"/>
      <c r="S60"/>
      <c r="T60"/>
      <c r="U60"/>
      <c r="V60"/>
      <c r="W60"/>
    </row>
    <row r="61" spans="1:23" s="22" customFormat="1" ht="11.1" customHeight="1">
      <c r="A61" s="135">
        <f>IF(B61&lt;&gt;"",COUNTA($B$19:B61),"")</f>
        <v>42</v>
      </c>
      <c r="B61" s="36" t="s">
        <v>147</v>
      </c>
      <c r="C61" s="154">
        <v>518.19000000000005</v>
      </c>
      <c r="D61" s="154">
        <v>24.27</v>
      </c>
      <c r="E61" s="154">
        <v>96.37</v>
      </c>
      <c r="F61" s="154">
        <v>20.72</v>
      </c>
      <c r="G61" s="154">
        <v>31.93</v>
      </c>
      <c r="H61" s="154">
        <v>61.75</v>
      </c>
      <c r="I61" s="154">
        <v>135.44999999999999</v>
      </c>
      <c r="J61" s="154">
        <v>251.02</v>
      </c>
      <c r="K61" s="154">
        <v>124.5</v>
      </c>
      <c r="L61" s="154">
        <v>39.090000000000003</v>
      </c>
      <c r="M61" s="154">
        <v>197.29</v>
      </c>
      <c r="N61" s="154">
        <v>419.82</v>
      </c>
      <c r="O61"/>
      <c r="P61"/>
      <c r="Q61"/>
      <c r="R61"/>
      <c r="S61"/>
      <c r="T61"/>
      <c r="U61"/>
      <c r="V61"/>
      <c r="W61"/>
    </row>
    <row r="62" spans="1:23" s="22" customFormat="1" ht="20.100000000000001" customHeight="1">
      <c r="A62" s="136">
        <f>IF(B62&lt;&gt;"",COUNTA($B$19:B62),"")</f>
        <v>43</v>
      </c>
      <c r="B62" s="39" t="s">
        <v>148</v>
      </c>
      <c r="C62" s="158">
        <v>2535.35</v>
      </c>
      <c r="D62" s="158">
        <v>2810.65</v>
      </c>
      <c r="E62" s="158">
        <v>1303.28</v>
      </c>
      <c r="F62" s="158">
        <v>1185.74</v>
      </c>
      <c r="G62" s="158">
        <v>1281.48</v>
      </c>
      <c r="H62" s="158">
        <v>1184.1500000000001</v>
      </c>
      <c r="I62" s="158">
        <v>1197.47</v>
      </c>
      <c r="J62" s="158">
        <v>1291.3399999999999</v>
      </c>
      <c r="K62" s="158">
        <v>1314.95</v>
      </c>
      <c r="L62" s="158">
        <v>1504.72</v>
      </c>
      <c r="M62" s="158">
        <v>48.97</v>
      </c>
      <c r="N62" s="158">
        <v>1138.98</v>
      </c>
      <c r="O62"/>
      <c r="P62"/>
      <c r="Q62"/>
      <c r="R62"/>
      <c r="S62"/>
      <c r="T62"/>
      <c r="U62"/>
      <c r="V62"/>
      <c r="W62"/>
    </row>
    <row r="63" spans="1:23" s="22" customFormat="1" ht="21.6" customHeight="1">
      <c r="A63" s="135">
        <f>IF(B63&lt;&gt;"",COUNTA($B$19:B63),"")</f>
        <v>44</v>
      </c>
      <c r="B63" s="37" t="s">
        <v>149</v>
      </c>
      <c r="C63" s="154">
        <v>327.32</v>
      </c>
      <c r="D63" s="154">
        <v>326.43</v>
      </c>
      <c r="E63" s="154">
        <v>257.31</v>
      </c>
      <c r="F63" s="154">
        <v>190.5</v>
      </c>
      <c r="G63" s="154">
        <v>216.63</v>
      </c>
      <c r="H63" s="154">
        <v>238.09</v>
      </c>
      <c r="I63" s="154">
        <v>318.11</v>
      </c>
      <c r="J63" s="154">
        <v>336.83</v>
      </c>
      <c r="K63" s="154">
        <v>226.84</v>
      </c>
      <c r="L63" s="154">
        <v>242.27</v>
      </c>
      <c r="M63" s="154">
        <v>8.48</v>
      </c>
      <c r="N63" s="154">
        <v>65.19</v>
      </c>
      <c r="O63"/>
      <c r="P63"/>
      <c r="Q63"/>
      <c r="R63"/>
      <c r="S63"/>
      <c r="T63"/>
      <c r="U63"/>
      <c r="V63"/>
      <c r="W63"/>
    </row>
    <row r="64" spans="1:23" s="22" customFormat="1" ht="11.1" customHeight="1">
      <c r="A64" s="135">
        <f>IF(B64&lt;&gt;"",COUNTA($B$19:B64),"")</f>
        <v>45</v>
      </c>
      <c r="B64" s="36" t="s">
        <v>150</v>
      </c>
      <c r="C64" s="154">
        <v>211.51</v>
      </c>
      <c r="D64" s="154">
        <v>169.06</v>
      </c>
      <c r="E64" s="154">
        <v>187.57</v>
      </c>
      <c r="F64" s="154">
        <v>148.21</v>
      </c>
      <c r="G64" s="154">
        <v>180.49</v>
      </c>
      <c r="H64" s="154">
        <v>188.21</v>
      </c>
      <c r="I64" s="154">
        <v>270.01</v>
      </c>
      <c r="J64" s="154">
        <v>214.69</v>
      </c>
      <c r="K64" s="154">
        <v>145.22</v>
      </c>
      <c r="L64" s="154">
        <v>160.36000000000001</v>
      </c>
      <c r="M64" s="154">
        <v>5.53</v>
      </c>
      <c r="N64" s="154">
        <v>30.53</v>
      </c>
      <c r="O64"/>
      <c r="P64"/>
      <c r="Q64"/>
      <c r="R64"/>
      <c r="S64"/>
      <c r="T64"/>
      <c r="U64"/>
      <c r="V64"/>
      <c r="W64"/>
    </row>
    <row r="65" spans="1:23" s="22" customFormat="1" ht="11.1" customHeight="1">
      <c r="A65" s="135">
        <f>IF(B65&lt;&gt;"",COUNTA($B$19:B65),"")</f>
        <v>46</v>
      </c>
      <c r="B65" s="36" t="s">
        <v>151</v>
      </c>
      <c r="C65" s="154">
        <v>0.08</v>
      </c>
      <c r="D65" s="154" t="s">
        <v>10</v>
      </c>
      <c r="E65" s="154">
        <v>0.09</v>
      </c>
      <c r="F65" s="154">
        <v>0.09</v>
      </c>
      <c r="G65" s="154">
        <v>0.39</v>
      </c>
      <c r="H65" s="154" t="s">
        <v>10</v>
      </c>
      <c r="I65" s="154">
        <v>0.28999999999999998</v>
      </c>
      <c r="J65" s="154" t="s">
        <v>10</v>
      </c>
      <c r="K65" s="154" t="s">
        <v>10</v>
      </c>
      <c r="L65" s="154" t="s">
        <v>10</v>
      </c>
      <c r="M65" s="154" t="s">
        <v>10</v>
      </c>
      <c r="N65" s="154" t="s">
        <v>10</v>
      </c>
      <c r="O65"/>
      <c r="P65"/>
      <c r="Q65"/>
      <c r="R65"/>
      <c r="S65"/>
      <c r="T65"/>
      <c r="U65"/>
      <c r="V65"/>
      <c r="W65"/>
    </row>
    <row r="66" spans="1:23" s="22" customFormat="1" ht="11.1" customHeight="1">
      <c r="A66" s="135">
        <f>IF(B66&lt;&gt;"",COUNTA($B$19:B66),"")</f>
        <v>47</v>
      </c>
      <c r="B66" s="36" t="s">
        <v>152</v>
      </c>
      <c r="C66" s="154">
        <v>35.799999999999997</v>
      </c>
      <c r="D66" s="154">
        <v>22.11</v>
      </c>
      <c r="E66" s="154">
        <v>35.49</v>
      </c>
      <c r="F66" s="154">
        <v>17.350000000000001</v>
      </c>
      <c r="G66" s="154">
        <v>36.909999999999997</v>
      </c>
      <c r="H66" s="154">
        <v>8.65</v>
      </c>
      <c r="I66" s="154">
        <v>23.06</v>
      </c>
      <c r="J66" s="154">
        <v>24.16</v>
      </c>
      <c r="K66" s="154">
        <v>4.59</v>
      </c>
      <c r="L66" s="154">
        <v>91.54</v>
      </c>
      <c r="M66" s="154">
        <v>0.49</v>
      </c>
      <c r="N66" s="154">
        <v>3.2</v>
      </c>
      <c r="O66"/>
      <c r="P66"/>
      <c r="Q66"/>
      <c r="R66"/>
      <c r="S66"/>
      <c r="T66"/>
      <c r="U66"/>
      <c r="V66"/>
      <c r="W66"/>
    </row>
    <row r="67" spans="1:23" s="22" customFormat="1" ht="11.1" customHeight="1">
      <c r="A67" s="135">
        <f>IF(B67&lt;&gt;"",COUNTA($B$19:B67),"")</f>
        <v>48</v>
      </c>
      <c r="B67" s="36" t="s">
        <v>147</v>
      </c>
      <c r="C67" s="154">
        <v>5.71</v>
      </c>
      <c r="D67" s="154" t="s">
        <v>10</v>
      </c>
      <c r="E67" s="154">
        <v>6.41</v>
      </c>
      <c r="F67" s="154">
        <v>1.78</v>
      </c>
      <c r="G67" s="154">
        <v>6.52</v>
      </c>
      <c r="H67" s="154">
        <v>7.77</v>
      </c>
      <c r="I67" s="154">
        <v>20.46</v>
      </c>
      <c r="J67" s="154">
        <v>2.71</v>
      </c>
      <c r="K67" s="154">
        <v>3.38</v>
      </c>
      <c r="L67" s="154">
        <v>3.14</v>
      </c>
      <c r="M67" s="154">
        <v>1.01</v>
      </c>
      <c r="N67" s="154">
        <v>0.02</v>
      </c>
      <c r="O67"/>
      <c r="P67"/>
      <c r="Q67"/>
      <c r="R67"/>
      <c r="S67"/>
      <c r="T67"/>
      <c r="U67"/>
      <c r="V67"/>
      <c r="W67"/>
    </row>
    <row r="68" spans="1:23" s="22" customFormat="1" ht="20.100000000000001" customHeight="1">
      <c r="A68" s="136">
        <f>IF(B68&lt;&gt;"",COUNTA($B$19:B68),"")</f>
        <v>49</v>
      </c>
      <c r="B68" s="39" t="s">
        <v>153</v>
      </c>
      <c r="C68" s="158">
        <v>357.48</v>
      </c>
      <c r="D68" s="158">
        <v>348.55</v>
      </c>
      <c r="E68" s="158">
        <v>286.48</v>
      </c>
      <c r="F68" s="158">
        <v>206.16</v>
      </c>
      <c r="G68" s="158">
        <v>247.4</v>
      </c>
      <c r="H68" s="158">
        <v>238.97</v>
      </c>
      <c r="I68" s="158">
        <v>321</v>
      </c>
      <c r="J68" s="158">
        <v>358.27</v>
      </c>
      <c r="K68" s="158">
        <v>228.05</v>
      </c>
      <c r="L68" s="158">
        <v>330.67</v>
      </c>
      <c r="M68" s="158">
        <v>7.96</v>
      </c>
      <c r="N68" s="158">
        <v>68.37</v>
      </c>
      <c r="O68"/>
      <c r="P68"/>
      <c r="Q68"/>
      <c r="R68"/>
      <c r="S68"/>
      <c r="T68"/>
      <c r="U68"/>
      <c r="V68"/>
      <c r="W68"/>
    </row>
    <row r="69" spans="1:23" s="22" customFormat="1" ht="20.100000000000001" customHeight="1">
      <c r="A69" s="136">
        <f>IF(B69&lt;&gt;"",COUNTA($B$19:B69),"")</f>
        <v>50</v>
      </c>
      <c r="B69" s="39" t="s">
        <v>154</v>
      </c>
      <c r="C69" s="158">
        <v>2892.83</v>
      </c>
      <c r="D69" s="158">
        <v>3159.2</v>
      </c>
      <c r="E69" s="158">
        <v>1589.76</v>
      </c>
      <c r="F69" s="158">
        <v>1391.89</v>
      </c>
      <c r="G69" s="158">
        <v>1528.88</v>
      </c>
      <c r="H69" s="158">
        <v>1423.12</v>
      </c>
      <c r="I69" s="158">
        <v>1518.47</v>
      </c>
      <c r="J69" s="158">
        <v>1649.61</v>
      </c>
      <c r="K69" s="158">
        <v>1543</v>
      </c>
      <c r="L69" s="158">
        <v>1835.39</v>
      </c>
      <c r="M69" s="158">
        <v>56.93</v>
      </c>
      <c r="N69" s="158">
        <v>1207.3499999999999</v>
      </c>
      <c r="O69"/>
      <c r="P69"/>
      <c r="Q69"/>
      <c r="R69"/>
      <c r="S69"/>
      <c r="T69"/>
      <c r="U69"/>
      <c r="V69"/>
      <c r="W69"/>
    </row>
    <row r="70" spans="1:23" s="22" customFormat="1" ht="11.1" customHeight="1">
      <c r="A70" s="135">
        <f>IF(B70&lt;&gt;"",COUNTA($B$19:B70),"")</f>
        <v>51</v>
      </c>
      <c r="B70" s="36" t="s">
        <v>155</v>
      </c>
      <c r="C70" s="154">
        <v>811.72</v>
      </c>
      <c r="D70" s="154">
        <v>1008.99</v>
      </c>
      <c r="E70" s="154">
        <v>765.82</v>
      </c>
      <c r="F70" s="154">
        <v>579.47</v>
      </c>
      <c r="G70" s="154">
        <v>745.38</v>
      </c>
      <c r="H70" s="154">
        <v>713.86</v>
      </c>
      <c r="I70" s="154">
        <v>704.29</v>
      </c>
      <c r="J70" s="154">
        <v>901.59</v>
      </c>
      <c r="K70" s="154">
        <v>737.07</v>
      </c>
      <c r="L70" s="154">
        <v>827.47</v>
      </c>
      <c r="M70" s="154" t="s">
        <v>10</v>
      </c>
      <c r="N70" s="154" t="s">
        <v>10</v>
      </c>
      <c r="O70"/>
      <c r="P70"/>
      <c r="Q70"/>
      <c r="R70"/>
      <c r="S70"/>
      <c r="T70"/>
      <c r="U70"/>
      <c r="V70"/>
      <c r="W70"/>
    </row>
    <row r="71" spans="1:23" s="22" customFormat="1" ht="11.1" customHeight="1">
      <c r="A71" s="135">
        <f>IF(B71&lt;&gt;"",COUNTA($B$19:B71),"")</f>
        <v>52</v>
      </c>
      <c r="B71" s="36" t="s">
        <v>156</v>
      </c>
      <c r="C71" s="154">
        <v>277.86</v>
      </c>
      <c r="D71" s="154">
        <v>309.18</v>
      </c>
      <c r="E71" s="154">
        <v>270.57</v>
      </c>
      <c r="F71" s="154">
        <v>258.10000000000002</v>
      </c>
      <c r="G71" s="154">
        <v>273.89999999999998</v>
      </c>
      <c r="H71" s="154">
        <v>301.35000000000002</v>
      </c>
      <c r="I71" s="154">
        <v>273.06</v>
      </c>
      <c r="J71" s="154">
        <v>253.63</v>
      </c>
      <c r="K71" s="154">
        <v>246.27</v>
      </c>
      <c r="L71" s="154">
        <v>271.33999999999997</v>
      </c>
      <c r="M71" s="154" t="s">
        <v>10</v>
      </c>
      <c r="N71" s="154" t="s">
        <v>10</v>
      </c>
      <c r="O71"/>
      <c r="P71"/>
      <c r="Q71"/>
      <c r="R71"/>
      <c r="S71"/>
      <c r="T71"/>
      <c r="U71"/>
      <c r="V71"/>
      <c r="W71"/>
    </row>
    <row r="72" spans="1:23" s="22" customFormat="1" ht="11.1" customHeight="1">
      <c r="A72" s="135">
        <f>IF(B72&lt;&gt;"",COUNTA($B$19:B72),"")</f>
        <v>53</v>
      </c>
      <c r="B72" s="36" t="s">
        <v>172</v>
      </c>
      <c r="C72" s="154">
        <v>332.29</v>
      </c>
      <c r="D72" s="154">
        <v>460.3</v>
      </c>
      <c r="E72" s="154">
        <v>302.51</v>
      </c>
      <c r="F72" s="154">
        <v>148.41</v>
      </c>
      <c r="G72" s="154">
        <v>283.73</v>
      </c>
      <c r="H72" s="154">
        <v>226.93</v>
      </c>
      <c r="I72" s="154">
        <v>254.29</v>
      </c>
      <c r="J72" s="154">
        <v>452</v>
      </c>
      <c r="K72" s="154">
        <v>306.19</v>
      </c>
      <c r="L72" s="154">
        <v>338.43</v>
      </c>
      <c r="M72" s="154" t="s">
        <v>10</v>
      </c>
      <c r="N72" s="154" t="s">
        <v>10</v>
      </c>
      <c r="O72"/>
      <c r="P72"/>
      <c r="Q72"/>
      <c r="R72"/>
      <c r="S72"/>
      <c r="T72"/>
      <c r="U72"/>
      <c r="V72"/>
      <c r="W72"/>
    </row>
    <row r="73" spans="1:23" s="22" customFormat="1" ht="11.1" customHeight="1">
      <c r="A73" s="135">
        <f>IF(B73&lt;&gt;"",COUNTA($B$19:B73),"")</f>
        <v>54</v>
      </c>
      <c r="B73" s="36" t="s">
        <v>173</v>
      </c>
      <c r="C73" s="154">
        <v>122.28</v>
      </c>
      <c r="D73" s="154">
        <v>125.82</v>
      </c>
      <c r="E73" s="154">
        <v>121.45</v>
      </c>
      <c r="F73" s="154">
        <v>134.53</v>
      </c>
      <c r="G73" s="154">
        <v>133.47999999999999</v>
      </c>
      <c r="H73" s="154">
        <v>123.9</v>
      </c>
      <c r="I73" s="154">
        <v>117.89</v>
      </c>
      <c r="J73" s="154">
        <v>120.05</v>
      </c>
      <c r="K73" s="154">
        <v>104.83</v>
      </c>
      <c r="L73" s="154">
        <v>120.01</v>
      </c>
      <c r="M73" s="154" t="s">
        <v>10</v>
      </c>
      <c r="N73" s="154" t="s">
        <v>10</v>
      </c>
      <c r="O73"/>
      <c r="P73"/>
      <c r="Q73"/>
      <c r="R73"/>
      <c r="S73"/>
      <c r="T73"/>
      <c r="U73"/>
      <c r="V73"/>
      <c r="W73"/>
    </row>
    <row r="74" spans="1:23" s="22" customFormat="1" ht="11.1" customHeight="1">
      <c r="A74" s="135">
        <f>IF(B74&lt;&gt;"",COUNTA($B$19:B74),"")</f>
        <v>55</v>
      </c>
      <c r="B74" s="36" t="s">
        <v>61</v>
      </c>
      <c r="C74" s="154">
        <v>386.98</v>
      </c>
      <c r="D74" s="154">
        <v>326.7</v>
      </c>
      <c r="E74" s="154">
        <v>226.78</v>
      </c>
      <c r="F74" s="154">
        <v>288.58</v>
      </c>
      <c r="G74" s="154">
        <v>251.6</v>
      </c>
      <c r="H74" s="154">
        <v>224.73</v>
      </c>
      <c r="I74" s="154">
        <v>220.17</v>
      </c>
      <c r="J74" s="154">
        <v>161.69999999999999</v>
      </c>
      <c r="K74" s="154">
        <v>220.76</v>
      </c>
      <c r="L74" s="154">
        <v>247.72</v>
      </c>
      <c r="M74" s="154" t="s">
        <v>10</v>
      </c>
      <c r="N74" s="154">
        <v>174.22</v>
      </c>
      <c r="O74"/>
      <c r="P74"/>
      <c r="Q74"/>
      <c r="R74"/>
      <c r="S74"/>
      <c r="T74"/>
      <c r="U74"/>
      <c r="V74"/>
      <c r="W74"/>
    </row>
    <row r="75" spans="1:23" s="22" customFormat="1" ht="21.6" customHeight="1">
      <c r="A75" s="135">
        <f>IF(B75&lt;&gt;"",COUNTA($B$19:B75),"")</f>
        <v>56</v>
      </c>
      <c r="B75" s="37" t="s">
        <v>157</v>
      </c>
      <c r="C75" s="154">
        <v>348.7</v>
      </c>
      <c r="D75" s="154">
        <v>416.92</v>
      </c>
      <c r="E75" s="154">
        <v>136.13999999999999</v>
      </c>
      <c r="F75" s="154">
        <v>62.52</v>
      </c>
      <c r="G75" s="154">
        <v>59.35</v>
      </c>
      <c r="H75" s="154">
        <v>73.38</v>
      </c>
      <c r="I75" s="154">
        <v>123.57</v>
      </c>
      <c r="J75" s="154">
        <v>140.38999999999999</v>
      </c>
      <c r="K75" s="154">
        <v>151.82</v>
      </c>
      <c r="L75" s="154">
        <v>247.6</v>
      </c>
      <c r="M75" s="154">
        <v>41.86</v>
      </c>
      <c r="N75" s="154">
        <v>171.87</v>
      </c>
      <c r="O75"/>
      <c r="P75"/>
      <c r="Q75"/>
      <c r="R75"/>
      <c r="S75"/>
      <c r="T75"/>
      <c r="U75"/>
      <c r="V75"/>
      <c r="W75"/>
    </row>
    <row r="76" spans="1:23" s="22" customFormat="1" ht="21.6" customHeight="1">
      <c r="A76" s="135">
        <f>IF(B76&lt;&gt;"",COUNTA($B$19:B76),"")</f>
        <v>57</v>
      </c>
      <c r="B76" s="37" t="s">
        <v>158</v>
      </c>
      <c r="C76" s="154">
        <v>417.79</v>
      </c>
      <c r="D76" s="154">
        <v>372.31</v>
      </c>
      <c r="E76" s="154">
        <v>29.68</v>
      </c>
      <c r="F76" s="154">
        <v>17.079999999999998</v>
      </c>
      <c r="G76" s="154">
        <v>26.26</v>
      </c>
      <c r="H76" s="154">
        <v>25.18</v>
      </c>
      <c r="I76" s="154">
        <v>22.42</v>
      </c>
      <c r="J76" s="154">
        <v>14.74</v>
      </c>
      <c r="K76" s="154">
        <v>27.54</v>
      </c>
      <c r="L76" s="154">
        <v>54.55</v>
      </c>
      <c r="M76" s="154">
        <v>1.25</v>
      </c>
      <c r="N76" s="154">
        <v>397.95</v>
      </c>
      <c r="O76"/>
      <c r="P76"/>
      <c r="Q76"/>
      <c r="R76"/>
      <c r="S76"/>
      <c r="T76"/>
      <c r="U76"/>
      <c r="V76"/>
      <c r="W76"/>
    </row>
    <row r="77" spans="1:23" s="22" customFormat="1" ht="21.6" customHeight="1">
      <c r="A77" s="135">
        <f>IF(B77&lt;&gt;"",COUNTA($B$19:B77),"")</f>
        <v>58</v>
      </c>
      <c r="B77" s="37" t="s">
        <v>159</v>
      </c>
      <c r="C77" s="154">
        <v>144.13</v>
      </c>
      <c r="D77" s="154">
        <v>133.97</v>
      </c>
      <c r="E77" s="154">
        <v>1.69</v>
      </c>
      <c r="F77" s="154">
        <v>1.37</v>
      </c>
      <c r="G77" s="154">
        <v>1.45</v>
      </c>
      <c r="H77" s="154">
        <v>1.31</v>
      </c>
      <c r="I77" s="154">
        <v>0.98</v>
      </c>
      <c r="J77" s="154">
        <v>0.79</v>
      </c>
      <c r="K77" s="154">
        <v>2.91</v>
      </c>
      <c r="L77" s="154">
        <v>2.61</v>
      </c>
      <c r="M77" s="154">
        <v>0.54</v>
      </c>
      <c r="N77" s="154">
        <v>144.49</v>
      </c>
      <c r="O77"/>
      <c r="P77"/>
      <c r="Q77"/>
      <c r="R77"/>
      <c r="S77"/>
      <c r="T77"/>
      <c r="U77"/>
      <c r="V77"/>
      <c r="W77"/>
    </row>
    <row r="78" spans="1:23" s="22" customFormat="1" ht="11.1" customHeight="1">
      <c r="A78" s="135">
        <f>IF(B78&lt;&gt;"",COUNTA($B$19:B78),"")</f>
        <v>59</v>
      </c>
      <c r="B78" s="36" t="s">
        <v>160</v>
      </c>
      <c r="C78" s="154">
        <v>171.75</v>
      </c>
      <c r="D78" s="154">
        <v>196.61</v>
      </c>
      <c r="E78" s="154">
        <v>93.62</v>
      </c>
      <c r="F78" s="154">
        <v>86.91</v>
      </c>
      <c r="G78" s="154">
        <v>85.91</v>
      </c>
      <c r="H78" s="154">
        <v>69.67</v>
      </c>
      <c r="I78" s="154">
        <v>89.01</v>
      </c>
      <c r="J78" s="154">
        <v>96.35</v>
      </c>
      <c r="K78" s="154">
        <v>89.52</v>
      </c>
      <c r="L78" s="154">
        <v>121.45</v>
      </c>
      <c r="M78" s="154">
        <v>6.69</v>
      </c>
      <c r="N78" s="154">
        <v>68.38</v>
      </c>
      <c r="O78"/>
      <c r="P78"/>
      <c r="Q78"/>
      <c r="R78"/>
      <c r="S78"/>
      <c r="T78"/>
      <c r="U78"/>
      <c r="V78"/>
      <c r="W78"/>
    </row>
    <row r="79" spans="1:23" s="22" customFormat="1" ht="11.1" customHeight="1">
      <c r="A79" s="135">
        <f>IF(B79&lt;&gt;"",COUNTA($B$19:B79),"")</f>
        <v>60</v>
      </c>
      <c r="B79" s="36" t="s">
        <v>161</v>
      </c>
      <c r="C79" s="154">
        <v>995.53</v>
      </c>
      <c r="D79" s="154">
        <v>584.42999999999995</v>
      </c>
      <c r="E79" s="154">
        <v>308</v>
      </c>
      <c r="F79" s="154">
        <v>260.08</v>
      </c>
      <c r="G79" s="154">
        <v>276.72000000000003</v>
      </c>
      <c r="H79" s="154">
        <v>292.29000000000002</v>
      </c>
      <c r="I79" s="154">
        <v>307.72000000000003</v>
      </c>
      <c r="J79" s="154">
        <v>426.1</v>
      </c>
      <c r="K79" s="154">
        <v>312.73</v>
      </c>
      <c r="L79" s="154">
        <v>267.56</v>
      </c>
      <c r="M79" s="154">
        <v>205.77</v>
      </c>
      <c r="N79" s="154">
        <v>661.23</v>
      </c>
      <c r="O79"/>
      <c r="P79"/>
      <c r="Q79"/>
      <c r="R79"/>
      <c r="S79"/>
      <c r="T79"/>
      <c r="U79"/>
      <c r="V79"/>
      <c r="W79"/>
    </row>
    <row r="80" spans="1:23" s="22" customFormat="1" ht="11.1" customHeight="1">
      <c r="A80" s="135">
        <f>IF(B80&lt;&gt;"",COUNTA($B$19:B80),"")</f>
        <v>61</v>
      </c>
      <c r="B80" s="36" t="s">
        <v>147</v>
      </c>
      <c r="C80" s="154">
        <v>518.19000000000005</v>
      </c>
      <c r="D80" s="154">
        <v>24.27</v>
      </c>
      <c r="E80" s="154">
        <v>96.37</v>
      </c>
      <c r="F80" s="154">
        <v>20.72</v>
      </c>
      <c r="G80" s="154">
        <v>31.93</v>
      </c>
      <c r="H80" s="154">
        <v>61.75</v>
      </c>
      <c r="I80" s="154">
        <v>135.44999999999999</v>
      </c>
      <c r="J80" s="154">
        <v>251.02</v>
      </c>
      <c r="K80" s="154">
        <v>124.5</v>
      </c>
      <c r="L80" s="154">
        <v>39.090000000000003</v>
      </c>
      <c r="M80" s="154">
        <v>197.29</v>
      </c>
      <c r="N80" s="154">
        <v>419.82</v>
      </c>
      <c r="O80"/>
      <c r="P80"/>
      <c r="Q80"/>
      <c r="R80"/>
      <c r="S80"/>
      <c r="T80"/>
      <c r="U80"/>
      <c r="V80"/>
      <c r="W80"/>
    </row>
    <row r="81" spans="1:23" s="22" customFormat="1" ht="20.100000000000001" customHeight="1">
      <c r="A81" s="136">
        <f>IF(B81&lt;&gt;"",COUNTA($B$19:B81),"")</f>
        <v>62</v>
      </c>
      <c r="B81" s="39" t="s">
        <v>162</v>
      </c>
      <c r="C81" s="158">
        <v>2758.39</v>
      </c>
      <c r="D81" s="158">
        <v>3015.67</v>
      </c>
      <c r="E81" s="158">
        <v>1465.36</v>
      </c>
      <c r="F81" s="158">
        <v>1275.28</v>
      </c>
      <c r="G81" s="158">
        <v>1414.74</v>
      </c>
      <c r="H81" s="158">
        <v>1338.67</v>
      </c>
      <c r="I81" s="158">
        <v>1332.7</v>
      </c>
      <c r="J81" s="158">
        <v>1490.65</v>
      </c>
      <c r="K81" s="158">
        <v>1417.85</v>
      </c>
      <c r="L81" s="158">
        <v>1729.87</v>
      </c>
      <c r="M81" s="158">
        <v>58.81</v>
      </c>
      <c r="N81" s="158">
        <v>1198.31</v>
      </c>
      <c r="O81"/>
      <c r="P81"/>
      <c r="Q81"/>
      <c r="R81"/>
      <c r="S81"/>
      <c r="T81"/>
      <c r="U81"/>
      <c r="V81"/>
      <c r="W81"/>
    </row>
    <row r="82" spans="1:23" s="40" customFormat="1" ht="11.1" customHeight="1">
      <c r="A82" s="135">
        <f>IF(B82&lt;&gt;"",COUNTA($B$19:B82),"")</f>
        <v>63</v>
      </c>
      <c r="B82" s="36" t="s">
        <v>163</v>
      </c>
      <c r="C82" s="154">
        <v>161.79</v>
      </c>
      <c r="D82" s="154">
        <v>179.2</v>
      </c>
      <c r="E82" s="154">
        <v>127.27</v>
      </c>
      <c r="F82" s="154">
        <v>96.37</v>
      </c>
      <c r="G82" s="154">
        <v>95.57</v>
      </c>
      <c r="H82" s="154">
        <v>94.91</v>
      </c>
      <c r="I82" s="154">
        <v>125.45</v>
      </c>
      <c r="J82" s="154">
        <v>168.67</v>
      </c>
      <c r="K82" s="154">
        <v>119.14</v>
      </c>
      <c r="L82" s="154">
        <v>156.18</v>
      </c>
      <c r="M82" s="154">
        <v>1.61</v>
      </c>
      <c r="N82" s="154">
        <v>29.51</v>
      </c>
      <c r="O82"/>
      <c r="P82"/>
      <c r="Q82"/>
      <c r="R82"/>
      <c r="S82"/>
      <c r="T82"/>
      <c r="U82"/>
      <c r="V82"/>
      <c r="W82"/>
    </row>
    <row r="83" spans="1:23" s="40" customFormat="1" ht="11.1" customHeight="1">
      <c r="A83" s="135">
        <f>IF(B83&lt;&gt;"",COUNTA($B$19:B83),"")</f>
        <v>64</v>
      </c>
      <c r="B83" s="36" t="s">
        <v>164</v>
      </c>
      <c r="C83" s="154" t="s">
        <v>10</v>
      </c>
      <c r="D83" s="154" t="s">
        <v>10</v>
      </c>
      <c r="E83" s="154" t="s">
        <v>10</v>
      </c>
      <c r="F83" s="154" t="s">
        <v>10</v>
      </c>
      <c r="G83" s="154" t="s">
        <v>10</v>
      </c>
      <c r="H83" s="154" t="s">
        <v>10</v>
      </c>
      <c r="I83" s="154" t="s">
        <v>10</v>
      </c>
      <c r="J83" s="154" t="s">
        <v>10</v>
      </c>
      <c r="K83" s="154" t="s">
        <v>10</v>
      </c>
      <c r="L83" s="154" t="s">
        <v>10</v>
      </c>
      <c r="M83" s="154" t="s">
        <v>10</v>
      </c>
      <c r="N83" s="154" t="s">
        <v>10</v>
      </c>
      <c r="O83"/>
      <c r="P83"/>
      <c r="Q83"/>
      <c r="R83"/>
      <c r="S83"/>
      <c r="T83"/>
      <c r="U83"/>
      <c r="V83"/>
      <c r="W83"/>
    </row>
    <row r="84" spans="1:23" s="40" customFormat="1" ht="11.1" customHeight="1">
      <c r="A84" s="135">
        <f>IF(B84&lt;&gt;"",COUNTA($B$19:B84),"")</f>
        <v>65</v>
      </c>
      <c r="B84" s="36" t="s">
        <v>165</v>
      </c>
      <c r="C84" s="154">
        <v>79.16</v>
      </c>
      <c r="D84" s="154">
        <v>23.42</v>
      </c>
      <c r="E84" s="154">
        <v>85.67</v>
      </c>
      <c r="F84" s="154">
        <v>64.09</v>
      </c>
      <c r="G84" s="154">
        <v>70.59</v>
      </c>
      <c r="H84" s="154">
        <v>83.84</v>
      </c>
      <c r="I84" s="154">
        <v>118.11</v>
      </c>
      <c r="J84" s="154">
        <v>81.58</v>
      </c>
      <c r="K84" s="154">
        <v>76.59</v>
      </c>
      <c r="L84" s="154">
        <v>92.05</v>
      </c>
      <c r="M84" s="154">
        <v>1.07</v>
      </c>
      <c r="N84" s="154">
        <v>5.82</v>
      </c>
      <c r="O84"/>
      <c r="P84"/>
      <c r="Q84"/>
      <c r="R84"/>
      <c r="S84"/>
      <c r="T84"/>
      <c r="U84"/>
      <c r="V84"/>
      <c r="W84"/>
    </row>
    <row r="85" spans="1:23" s="40" customFormat="1" ht="11.1" customHeight="1">
      <c r="A85" s="135">
        <f>IF(B85&lt;&gt;"",COUNTA($B$19:B85),"")</f>
        <v>66</v>
      </c>
      <c r="B85" s="36" t="s">
        <v>147</v>
      </c>
      <c r="C85" s="154">
        <v>5.71</v>
      </c>
      <c r="D85" s="154" t="s">
        <v>10</v>
      </c>
      <c r="E85" s="154">
        <v>6.41</v>
      </c>
      <c r="F85" s="154">
        <v>1.78</v>
      </c>
      <c r="G85" s="154">
        <v>6.52</v>
      </c>
      <c r="H85" s="154">
        <v>7.77</v>
      </c>
      <c r="I85" s="154">
        <v>20.46</v>
      </c>
      <c r="J85" s="154">
        <v>2.71</v>
      </c>
      <c r="K85" s="154">
        <v>3.38</v>
      </c>
      <c r="L85" s="154">
        <v>3.14</v>
      </c>
      <c r="M85" s="154">
        <v>1.01</v>
      </c>
      <c r="N85" s="154">
        <v>0.02</v>
      </c>
      <c r="O85"/>
      <c r="P85"/>
      <c r="Q85"/>
      <c r="R85"/>
      <c r="S85"/>
      <c r="T85"/>
      <c r="U85"/>
      <c r="V85"/>
      <c r="W85"/>
    </row>
    <row r="86" spans="1:23" s="22" customFormat="1" ht="20.100000000000001" customHeight="1">
      <c r="A86" s="136">
        <f>IF(B86&lt;&gt;"",COUNTA($B$19:B86),"")</f>
        <v>67</v>
      </c>
      <c r="B86" s="39" t="s">
        <v>166</v>
      </c>
      <c r="C86" s="158">
        <v>235.24</v>
      </c>
      <c r="D86" s="158">
        <v>202.62</v>
      </c>
      <c r="E86" s="158">
        <v>206.53</v>
      </c>
      <c r="F86" s="158">
        <v>158.68</v>
      </c>
      <c r="G86" s="158">
        <v>159.63999999999999</v>
      </c>
      <c r="H86" s="158">
        <v>170.98</v>
      </c>
      <c r="I86" s="158">
        <v>223.1</v>
      </c>
      <c r="J86" s="158">
        <v>247.54</v>
      </c>
      <c r="K86" s="158">
        <v>192.35</v>
      </c>
      <c r="L86" s="158">
        <v>245.09</v>
      </c>
      <c r="M86" s="158">
        <v>1.67</v>
      </c>
      <c r="N86" s="158">
        <v>35.31</v>
      </c>
      <c r="O86"/>
      <c r="P86"/>
      <c r="Q86"/>
      <c r="R86"/>
      <c r="S86"/>
      <c r="T86"/>
      <c r="U86"/>
      <c r="V86"/>
      <c r="W86"/>
    </row>
    <row r="87" spans="1:23" s="22" customFormat="1" ht="20.100000000000001" customHeight="1">
      <c r="A87" s="136">
        <f>IF(B87&lt;&gt;"",COUNTA($B$19:B87),"")</f>
        <v>68</v>
      </c>
      <c r="B87" s="39" t="s">
        <v>167</v>
      </c>
      <c r="C87" s="158">
        <v>2993.63</v>
      </c>
      <c r="D87" s="158">
        <v>3218.28</v>
      </c>
      <c r="E87" s="158">
        <v>1671.89</v>
      </c>
      <c r="F87" s="158">
        <v>1433.97</v>
      </c>
      <c r="G87" s="158">
        <v>1574.38</v>
      </c>
      <c r="H87" s="158">
        <v>1509.65</v>
      </c>
      <c r="I87" s="158">
        <v>1555.81</v>
      </c>
      <c r="J87" s="158">
        <v>1738.19</v>
      </c>
      <c r="K87" s="158">
        <v>1610.2</v>
      </c>
      <c r="L87" s="158">
        <v>1974.97</v>
      </c>
      <c r="M87" s="158">
        <v>60.49</v>
      </c>
      <c r="N87" s="158">
        <v>1233.6199999999999</v>
      </c>
      <c r="O87"/>
      <c r="P87"/>
      <c r="Q87"/>
      <c r="R87"/>
      <c r="S87"/>
      <c r="T87"/>
      <c r="U87"/>
      <c r="V87"/>
      <c r="W87"/>
    </row>
    <row r="88" spans="1:23" s="22" customFormat="1" ht="20.100000000000001" customHeight="1">
      <c r="A88" s="136">
        <f>IF(B88&lt;&gt;"",COUNTA($B$19:B88),"")</f>
        <v>69</v>
      </c>
      <c r="B88" s="39" t="s">
        <v>168</v>
      </c>
      <c r="C88" s="158">
        <v>100.8</v>
      </c>
      <c r="D88" s="158">
        <v>59.08</v>
      </c>
      <c r="E88" s="158">
        <v>82.13</v>
      </c>
      <c r="F88" s="158">
        <v>42.07</v>
      </c>
      <c r="G88" s="158">
        <v>45.5</v>
      </c>
      <c r="H88" s="158">
        <v>86.53</v>
      </c>
      <c r="I88" s="158">
        <v>37.340000000000003</v>
      </c>
      <c r="J88" s="158">
        <v>88.59</v>
      </c>
      <c r="K88" s="158">
        <v>67.2</v>
      </c>
      <c r="L88" s="158">
        <v>139.58000000000001</v>
      </c>
      <c r="M88" s="158">
        <v>3.55</v>
      </c>
      <c r="N88" s="158">
        <v>26.27</v>
      </c>
      <c r="O88"/>
      <c r="P88"/>
      <c r="Q88"/>
      <c r="R88"/>
      <c r="S88"/>
      <c r="T88"/>
      <c r="U88"/>
      <c r="V88"/>
      <c r="W88"/>
    </row>
    <row r="89" spans="1:23" s="40" customFormat="1" ht="25.15" customHeight="1">
      <c r="A89" s="135">
        <f>IF(B89&lt;&gt;"",COUNTA($B$19:B89),"")</f>
        <v>70</v>
      </c>
      <c r="B89" s="38" t="s">
        <v>169</v>
      </c>
      <c r="C89" s="156">
        <v>223.04</v>
      </c>
      <c r="D89" s="156">
        <v>205.01</v>
      </c>
      <c r="E89" s="156">
        <v>162.07</v>
      </c>
      <c r="F89" s="156">
        <v>89.55</v>
      </c>
      <c r="G89" s="156">
        <v>133.26</v>
      </c>
      <c r="H89" s="156">
        <v>154.52000000000001</v>
      </c>
      <c r="I89" s="156">
        <v>135.22999999999999</v>
      </c>
      <c r="J89" s="156">
        <v>199.32</v>
      </c>
      <c r="K89" s="156">
        <v>102.9</v>
      </c>
      <c r="L89" s="156">
        <v>225.16</v>
      </c>
      <c r="M89" s="156">
        <v>9.84</v>
      </c>
      <c r="N89" s="156">
        <v>59.33</v>
      </c>
      <c r="O89"/>
      <c r="P89"/>
      <c r="Q89"/>
      <c r="R89"/>
      <c r="S89"/>
      <c r="T89"/>
      <c r="U89"/>
      <c r="V89"/>
      <c r="W89"/>
    </row>
    <row r="90" spans="1:23" s="40" customFormat="1" ht="18" customHeight="1">
      <c r="A90" s="135">
        <f>IF(B90&lt;&gt;"",COUNTA($B$19:B90),"")</f>
        <v>71</v>
      </c>
      <c r="B90" s="36" t="s">
        <v>170</v>
      </c>
      <c r="C90" s="154">
        <v>77.08</v>
      </c>
      <c r="D90" s="154">
        <v>68.930000000000007</v>
      </c>
      <c r="E90" s="154">
        <v>26.19</v>
      </c>
      <c r="F90" s="154">
        <v>45.26</v>
      </c>
      <c r="G90" s="154">
        <v>43.72</v>
      </c>
      <c r="H90" s="154">
        <v>33.39</v>
      </c>
      <c r="I90" s="154">
        <v>26.56</v>
      </c>
      <c r="J90" s="154">
        <v>33.950000000000003</v>
      </c>
      <c r="K90" s="154">
        <v>2.38</v>
      </c>
      <c r="L90" s="154">
        <v>11.11</v>
      </c>
      <c r="M90" s="154">
        <v>0.05</v>
      </c>
      <c r="N90" s="154">
        <v>52.76</v>
      </c>
      <c r="O90"/>
      <c r="P90"/>
      <c r="Q90"/>
      <c r="R90"/>
      <c r="S90"/>
      <c r="T90"/>
      <c r="U90"/>
      <c r="V90"/>
      <c r="W90"/>
    </row>
    <row r="91" spans="1:23" ht="11.1" customHeight="1">
      <c r="A91" s="135">
        <f>IF(B91&lt;&gt;"",COUNTA($B$19:B91),"")</f>
        <v>72</v>
      </c>
      <c r="B91" s="36" t="s">
        <v>171</v>
      </c>
      <c r="C91" s="154">
        <v>114.81</v>
      </c>
      <c r="D91" s="154">
        <v>71.03</v>
      </c>
      <c r="E91" s="154">
        <v>71.81</v>
      </c>
      <c r="F91" s="154">
        <v>83.74</v>
      </c>
      <c r="G91" s="154">
        <v>84.06</v>
      </c>
      <c r="H91" s="154">
        <v>82.07</v>
      </c>
      <c r="I91" s="154">
        <v>77.39</v>
      </c>
      <c r="J91" s="154">
        <v>75.680000000000007</v>
      </c>
      <c r="K91" s="154">
        <v>46.24</v>
      </c>
      <c r="L91" s="154">
        <v>60.34</v>
      </c>
      <c r="M91" s="154">
        <v>4.01</v>
      </c>
      <c r="N91" s="154">
        <v>50.81</v>
      </c>
    </row>
  </sheetData>
  <mergeCells count="27">
    <mergeCell ref="I18:N18"/>
    <mergeCell ref="A1:B2"/>
    <mergeCell ref="C1:H1"/>
    <mergeCell ref="C2:H2"/>
    <mergeCell ref="C55:H55"/>
    <mergeCell ref="I55:N55"/>
    <mergeCell ref="G5:G12"/>
    <mergeCell ref="I13:L16"/>
    <mergeCell ref="L5:L12"/>
    <mergeCell ref="F5:F12"/>
    <mergeCell ref="H5:H12"/>
    <mergeCell ref="C18:H18"/>
    <mergeCell ref="F13:H16"/>
    <mergeCell ref="B3:B16"/>
    <mergeCell ref="A3:A16"/>
    <mergeCell ref="C3:C16"/>
    <mergeCell ref="D3:D16"/>
    <mergeCell ref="E3:E16"/>
    <mergeCell ref="F3:H4"/>
    <mergeCell ref="I5:I12"/>
    <mergeCell ref="I2:N2"/>
    <mergeCell ref="I1:N1"/>
    <mergeCell ref="K5:K12"/>
    <mergeCell ref="J5:J12"/>
    <mergeCell ref="I3:L4"/>
    <mergeCell ref="M3:M16"/>
    <mergeCell ref="N3:N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2018 00&amp;R&amp;7&amp;P</oddFooter>
    <evenFooter>&amp;L&amp;7&amp;P&amp;R&amp;7StatA MV, Statistischer Bericht L233 2018 00</even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35</vt:i4>
      </vt:variant>
    </vt:vector>
  </HeadingPairs>
  <TitlesOfParts>
    <vt:vector size="74" baseType="lpstr">
      <vt:lpstr>Deckblatt</vt:lpstr>
      <vt:lpstr>Inhalt</vt:lpstr>
      <vt:lpstr>Vorbem.</vt:lpstr>
      <vt:lpstr>Produktrahmenplan</vt:lpstr>
      <vt:lpstr>Kontenrahmenplan</vt:lpstr>
      <vt:lpstr>Zuordnungsschlüssel</vt:lpstr>
      <vt:lpstr>1.</vt:lpstr>
      <vt:lpstr>2.</vt:lpstr>
      <vt:lpstr>3.</vt:lpstr>
      <vt:lpstr>4.1</vt:lpstr>
      <vt:lpstr>4.2</vt:lpstr>
      <vt:lpstr>4.3</vt:lpstr>
      <vt:lpstr>4.4</vt:lpstr>
      <vt:lpstr>4.5</vt:lpstr>
      <vt:lpstr>4.5.1</vt:lpstr>
      <vt:lpstr>4.5.2</vt:lpstr>
      <vt:lpstr>4.6</vt:lpstr>
      <vt:lpstr>4.7</vt:lpstr>
      <vt:lpstr>4.8</vt:lpstr>
      <vt:lpstr>4.9</vt:lpstr>
      <vt:lpstr>5.</vt:lpstr>
      <vt:lpstr>6.1</vt:lpstr>
      <vt:lpstr>6.2</vt:lpstr>
      <vt:lpstr>6.3</vt:lpstr>
      <vt:lpstr>6.4</vt:lpstr>
      <vt:lpstr>6.5</vt:lpstr>
      <vt:lpstr>6.6</vt:lpstr>
      <vt:lpstr>7.1</vt:lpstr>
      <vt:lpstr>7.2</vt:lpstr>
      <vt:lpstr>7.3</vt:lpstr>
      <vt:lpstr>7.4</vt:lpstr>
      <vt:lpstr>7.5</vt:lpstr>
      <vt:lpstr>7.6</vt:lpstr>
      <vt:lpstr>8.1</vt:lpstr>
      <vt:lpstr>8.2</vt:lpstr>
      <vt:lpstr>8.3</vt:lpstr>
      <vt:lpstr>8.4</vt:lpstr>
      <vt:lpstr>8.5</vt:lpstr>
      <vt:lpstr>8.6</vt:lpstr>
      <vt:lpstr>'2.'!Drucktitel</vt:lpstr>
      <vt:lpstr>'3.'!Drucktitel</vt:lpstr>
      <vt:lpstr>'4.1'!Drucktitel</vt:lpstr>
      <vt:lpstr>'4.2'!Drucktitel</vt:lpstr>
      <vt:lpstr>'4.3'!Drucktitel</vt:lpstr>
      <vt:lpstr>'4.4'!Drucktitel</vt:lpstr>
      <vt:lpstr>'4.5'!Drucktitel</vt:lpstr>
      <vt:lpstr>'4.5.1'!Drucktitel</vt:lpstr>
      <vt:lpstr>'4.5.2'!Drucktitel</vt:lpstr>
      <vt:lpstr>'4.6'!Drucktitel</vt:lpstr>
      <vt:lpstr>'4.7'!Drucktitel</vt:lpstr>
      <vt:lpstr>'4.8'!Drucktitel</vt:lpstr>
      <vt:lpstr>'4.9'!Drucktitel</vt:lpstr>
      <vt:lpstr>'5.'!Drucktitel</vt:lpstr>
      <vt:lpstr>'6.1'!Drucktitel</vt:lpstr>
      <vt:lpstr>'6.2'!Drucktitel</vt:lpstr>
      <vt:lpstr>'6.3'!Drucktitel</vt:lpstr>
      <vt:lpstr>'6.4'!Drucktitel</vt:lpstr>
      <vt:lpstr>'6.5'!Drucktitel</vt:lpstr>
      <vt:lpstr>'6.6'!Drucktitel</vt:lpstr>
      <vt:lpstr>'7.1'!Drucktitel</vt:lpstr>
      <vt:lpstr>'7.2'!Drucktitel</vt:lpstr>
      <vt:lpstr>'7.3'!Drucktitel</vt:lpstr>
      <vt:lpstr>'7.4'!Drucktitel</vt:lpstr>
      <vt:lpstr>'7.5'!Drucktitel</vt:lpstr>
      <vt:lpstr>'7.6'!Drucktitel</vt:lpstr>
      <vt:lpstr>'8.1'!Drucktitel</vt:lpstr>
      <vt:lpstr>'8.2'!Drucktitel</vt:lpstr>
      <vt:lpstr>'8.3'!Drucktitel</vt:lpstr>
      <vt:lpstr>'8.4'!Drucktitel</vt:lpstr>
      <vt:lpstr>'8.5'!Drucktitel</vt:lpstr>
      <vt:lpstr>'8.6'!Drucktitel</vt:lpstr>
      <vt:lpstr>Kontenrahmenplan!Drucktitel</vt:lpstr>
      <vt:lpstr>Produktrahmenplan!Drucktitel</vt:lpstr>
      <vt:lpstr>Zuordnungsschlüssel!OLE_LINK51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L233 Auszahlungen und Einzahlungen der Gemeinden und Gemeindeverbände 2018</dc:title>
  <dc:subject>Gemeindefinanzen</dc:subject>
  <dc:creator>FB 432</dc:creator>
  <cp:keywords/>
  <cp:lastModifiedBy>Wank, Annett</cp:lastModifiedBy>
  <cp:lastPrinted>2020-12-21T10:18:30Z</cp:lastPrinted>
  <dcterms:created xsi:type="dcterms:W3CDTF">2011-04-07T09:09:55Z</dcterms:created>
  <dcterms:modified xsi:type="dcterms:W3CDTF">2020-12-21T10:20:01Z</dcterms:modified>
</cp:coreProperties>
</file>